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5\10. OCTUBRE\"/>
    </mc:Choice>
  </mc:AlternateContent>
  <bookViews>
    <workbookView xWindow="0" yWindow="0" windowWidth="28800" windowHeight="1144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8" l="1"/>
  <c r="D25" i="48"/>
  <c r="B3" i="59" l="1"/>
  <c r="F11" i="46" l="1"/>
  <c r="D11" i="46"/>
  <c r="B11" i="46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<sst xmlns="http://schemas.openxmlformats.org/spreadsheetml/2006/main" count="1753" uniqueCount="675">
  <si>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</si>
  <si>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</si>
  <si>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</si>
  <si>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</si>
  <si>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</si>
  <si>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</si>
  <si>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</si>
  <si>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</si>
  <si>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</si>
  <si>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</si>
  <si>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</si>
  <si>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</si>
  <si>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</si>
  <si>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</si>
  <si>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</si>
  <si>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</si>
  <si>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</si>
  <si>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</si>
  <si>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</si>
  <si>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</si>
  <si>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</si>
  <si>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</si>
  <si>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</si>
  <si>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</si>
  <si>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</si>
  <si>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</si>
  <si>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</si>
  <si>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</si>
  <si>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</si>
  <si>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</si>
  <si>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</si>
  <si>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</si>
  <si>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</si>
  <si>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</si>
  <si>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</si>
  <si>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</si>
  <si>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</si>
  <si>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</si>
  <si>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</si>
  <si>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</si>
  <si>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</si>
  <si>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</si>
  <si>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</si>
  <si>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</si>
  <si>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</si>
  <si>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</si>
  <si>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</si>
  <si>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</si>
  <si>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</si>
  <si>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</si>
  <si>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</si>
  <si>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</si>
  <si>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</si>
  <si>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</si>
  <si>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</si>
  <si>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</si>
  <si>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</si>
  <si>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</si>
  <si>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</si>
  <si>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</si>
  <si>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</si>
  <si>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</si>
  <si>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</si>
  <si>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</si>
  <si>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</si>
  <si>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</si>
  <si>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</si>
  <si>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</si>
  <si>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</si>
  <si>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</si>
  <si>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</si>
  <si>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</si>
  <si>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</si>
  <si>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</si>
  <si>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</si>
  <si>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</si>
  <si>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</si>
  <si>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</si>
  <si>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</si>
  <si>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</si>
  <si>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</si>
  <si>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</si>
  <si>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</si>
  <si>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</si>
  <si>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</si>
  <si>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</si>
  <si>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</si>
  <si>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</si>
  <si>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</si>
  <si>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</si>
  <si>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</si>
  <si>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</si>
  <si>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</si>
  <si>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</si>
  <si>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</si>
  <si>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</si>
  <si>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</si>
  <si>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</si>
  <si>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</si>
  <si>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</si>
  <si>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</si>
  <si>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</si>
  <si>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</si>
  <si>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</si>
  <si>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</si>
  <si>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</si>
  <si>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</si>
  <si>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</si>
  <si>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</si>
  <si>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</si>
  <si>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</si>
  <si>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</si>
  <si>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</si>
  <si>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</si>
  <si>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</si>
  <si>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</si>
  <si>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</si>
  <si>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</si>
  <si>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</si>
  <si>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</si>
  <si>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</si>
  <si>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</si>
  <si>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</si>
  <si>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</si>
  <si>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</si>
  <si>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</si>
  <si>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</si>
  <si>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</si>
  <si>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</si>
  <si>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</si>
  <si>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</si>
  <si>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</si>
  <si>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</si>
  <si>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</si>
  <si>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</si>
  <si>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</si>
  <si>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</si>
  <si>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</si>
  <si>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</si>
  <si>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</si>
  <si>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</si>
  <si>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</si>
  <si>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</si>
  <si>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</si>
  <si>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</si>
  <si>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</si>
  <si>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</si>
  <si>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</si>
  <si>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</si>
  <si>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</si>
  <si>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</si>
  <si>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</si>
  <si>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</si>
  <si>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</si>
  <si>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</si>
  <si>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</si>
  <si>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</si>
  <si>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</si>
  <si>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</si>
  <si>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</si>
  <si>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</si>
  <si>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</si>
  <si>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</si>
  <si>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</si>
  <si>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</si>
  <si>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</si>
  <si>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</si>
  <si>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</si>
  <si>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</si>
  <si>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</si>
  <si>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</si>
  <si>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</si>
  <si>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</si>
  <si>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</si>
  <si>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</si>
  <si>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</si>
  <si>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</si>
  <si>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</si>
  <si>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</si>
  <si>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</si>
  <si>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</si>
  <si>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</si>
  <si>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</si>
  <si>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</si>
  <si>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</si>
  <si>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</si>
  <si>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</si>
  <si>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</si>
  <si>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</si>
  <si>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</si>
  <si>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</si>
  <si>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</si>
  <si>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</si>
  <si>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</si>
  <si>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</si>
  <si>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</si>
  <si>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</si>
  <si>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</si>
  <si>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</si>
  <si>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</si>
  <si>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</si>
  <si>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</si>
  <si>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</si>
  <si>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</si>
  <si>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</si>
  <si>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</si>
  <si>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</si>
  <si>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</si>
  <si>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</si>
  <si>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</si>
  <si>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</si>
  <si>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</si>
  <si>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</si>
  <si>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</si>
  <si>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</si>
  <si>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</si>
  <si>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</si>
  <si>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</si>
  <si>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</si>
  <si>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</si>
  <si>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</si>
  <si>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</si>
  <si>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</si>
  <si>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</si>
  <si>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</si>
  <si>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</si>
  <si>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</si>
  <si>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</si>
  <si>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</si>
  <si>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</si>
  <si>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</si>
  <si>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</si>
  <si>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</si>
  <si>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</si>
  <si>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</si>
  <si>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</si>
  <si>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</si>
  <si>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</si>
  <si>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</si>
  <si>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</si>
  <si>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</si>
  <si>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</si>
  <si>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</si>
  <si>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</si>
  <si>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</si>
  <si>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</si>
  <si>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</si>
  <si>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</si>
  <si>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</si>
  <si>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</si>
  <si>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</si>
  <si>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</si>
  <si>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</si>
  <si>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</si>
  <si>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</si>
  <si>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</si>
  <si>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</si>
  <si>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</si>
  <si>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</si>
  <si>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</si>
  <si>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</si>
  <si>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</si>
  <si>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</si>
  <si>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</si>
  <si>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</si>
  <si>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</si>
  <si>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</si>
  <si>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</si>
  <si>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</si>
  <si>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</si>
  <si>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</si>
  <si>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</si>
  <si>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</si>
  <si>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</si>
  <si>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</si>
  <si>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</si>
  <si>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</si>
  <si>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</si>
  <si>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</si>
  <si>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</si>
  <si>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</si>
  <si>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</si>
  <si>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</si>
  <si>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</si>
  <si>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</si>
  <si>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</si>
  <si>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</si>
  <si>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</si>
  <si>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</si>
  <si>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</si>
  <si>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</si>
  <si>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</si>
  <si>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</si>
  <si>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</si>
  <si>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</si>
  <si>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</si>
  <si>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</si>
  <si>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</si>
  <si>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</si>
  <si>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</si>
  <si>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</si>
  <si>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</si>
  <si>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</si>
  <si>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</si>
  <si>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</si>
  <si>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</si>
  <si>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</si>
  <si>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</si>
  <si>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</si>
  <si>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</si>
  <si>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</si>
  <si>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</si>
  <si>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</si>
  <si>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</si>
  <si>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</si>
  <si>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</si>
  <si>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</si>
  <si>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</si>
  <si>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</si>
  <si>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</si>
  <si>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</si>
  <si>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</si>
  <si>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</si>
  <si>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</si>
  <si>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</si>
  <si>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</si>
  <si>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</si>
  <si>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</si>
  <si>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</si>
  <si>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</si>
  <si>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</si>
  <si>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</si>
  <si>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</si>
  <si>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</si>
  <si>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</si>
  <si>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</si>
  <si>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</si>
  <si>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</si>
  <si>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</si>
  <si>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</si>
  <si>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</si>
  <si>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</si>
  <si>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</si>
  <si>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</si>
  <si>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</si>
  <si>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</si>
  <si>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</si>
  <si>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</si>
  <si>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</si>
  <si>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</si>
  <si>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</si>
  <si>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</si>
  <si>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</si>
  <si>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</si>
  <si>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</si>
  <si>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</si>
  <si>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</si>
  <si>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</si>
  <si>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</si>
  <si>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</si>
  <si>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</si>
  <si>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</si>
  <si>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</si>
  <si>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</si>
  <si>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</si>
  <si>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</si>
  <si>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</si>
  <si>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</si>
  <si>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</si>
  <si>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</si>
  <si>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</si>
  <si>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</si>
  <si>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</si>
  <si>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</si>
  <si>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</si>
  <si>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</si>
  <si>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</si>
  <si>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</si>
  <si>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</si>
  <si>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</si>
  <si>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</si>
  <si>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</si>
  <si>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</si>
  <si>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</si>
  <si>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</si>
  <si>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</si>
  <si>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</si>
  <si>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</si>
  <si>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</si>
  <si>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</si>
  <si>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</si>
  <si>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</si>
  <si>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</si>
  <si>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</si>
  <si>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</si>
  <si>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</si>
  <si>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</si>
  <si>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</si>
  <si>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</si>
  <si>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</si>
  <si>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</si>
  <si>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</si>
  <si>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</si>
  <si>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</si>
  <si>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</si>
  <si>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</si>
  <si>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</si>
  <si>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</si>
  <si>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</si>
  <si>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</si>
  <si>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</si>
  <si>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</si>
  <si>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</si>
  <si>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</si>
  <si>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</si>
  <si>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</si>
  <si>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</si>
  <si>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</si>
  <si>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</si>
  <si>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</si>
  <si>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</si>
  <si>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</si>
  <si>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</si>
  <si>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</si>
  <si>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</si>
  <si>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</si>
  <si>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</si>
  <si>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</si>
  <si>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</si>
  <si>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</si>
  <si>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</si>
  <si>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</si>
  <si>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</si>
  <si>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</si>
  <si>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</si>
  <si>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</si>
  <si>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</si>
  <si>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</si>
  <si>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</si>
  <si>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</si>
  <si>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</si>
  <si>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</si>
  <si>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</si>
  <si>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</si>
  <si>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</si>
  <si>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</si>
  <si>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</si>
  <si>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</si>
  <si>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</si>
  <si>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</si>
  <si>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</si>
  <si>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</si>
  <si>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</si>
  <si>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</si>
  <si>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</si>
  <si>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</si>
  <si>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</si>
  <si>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</si>
  <si>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</si>
  <si>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</si>
  <si>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</si>
  <si>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</si>
  <si>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</si>
  <si>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</si>
  <si>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</si>
  <si>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</si>
  <si>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</si>
  <si>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</si>
  <si>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</si>
  <si>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</si>
  <si>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</si>
  <si>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</si>
  <si>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</si>
  <si>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</si>
  <si>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</si>
  <si>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</si>
  <si>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</si>
  <si>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</si>
  <si>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</si>
  <si>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</si>
  <si>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</si>
  <si>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</si>
  <si>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</si>
  <si>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</si>
  <si>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</si>
  <si>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</si>
  <si>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</si>
  <si>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</si>
  <si>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</si>
  <si>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</si>
  <si>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</si>
  <si>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</si>
  <si>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</si>
  <si>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</si>
  <si>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</si>
  <si>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</si>
  <si>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</si>
  <si>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</si>
  <si>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</si>
  <si>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</si>
  <si>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</si>
  <si>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</si>
  <si>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</si>
  <si>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</si>
  <si>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</si>
  <si>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</si>
  <si>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</si>
  <si>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</si>
  <si>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</si>
  <si>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</si>
  <si>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</si>
  <si>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</si>
  <si>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</si>
  <si>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</si>
  <si>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</si>
  <si>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</si>
  <si>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</si>
  <si>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</si>
  <si>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</si>
  <si>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</si>
  <si>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</si>
  <si>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</si>
  <si>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</si>
  <si>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</si>
  <si>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</si>
  <si>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</si>
  <si>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</si>
  <si>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</si>
  <si>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</si>
  <si>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</si>
  <si>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</si>
  <si>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</si>
  <si>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</si>
  <si>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</si>
  <si>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</si>
  <si>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</si>
  <si>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</si>
  <si>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</si>
  <si>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</si>
  <si>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</si>
  <si>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</si>
  <si>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</si>
  <si>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</si>
  <si>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</si>
  <si>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</si>
  <si>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</si>
  <si>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</si>
  <si>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</si>
  <si>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</si>
  <si>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</si>
  <si>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</si>
  <si>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</si>
  <si>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</si>
  <si>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</si>
  <si>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</si>
  <si>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</si>
  <si>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</si>
  <si>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</si>
  <si>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</si>
  <si>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</si>
  <si>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</si>
  <si>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</si>
  <si>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</si>
  <si>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</si>
  <si>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</si>
  <si>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</si>
  <si>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</si>
  <si>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</si>
  <si>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</si>
  <si>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</si>
  <si>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</si>
  <si>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</si>
  <si>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</si>
  <si>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</si>
  <si>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</si>
  <si>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</si>
  <si>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</si>
  <si>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</si>
  <si>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</si>
  <si>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</si>
  <si>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</si>
  <si>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</si>
  <si>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</si>
  <si>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</si>
  <si>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</si>
  <si>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</si>
  <si>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</si>
  <si>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</si>
  <si>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</si>
  <si>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</si>
  <si>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</si>
  <si>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</si>
  <si>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</si>
  <si>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</si>
  <si>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</si>
  <si>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</si>
  <si>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</si>
  <si>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</si>
  <si>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</si>
  <si>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</si>
  <si>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</si>
  <si>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</si>
  <si>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</si>
  <si>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</si>
  <si>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</si>
  <si>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</si>
  <si>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</si>
  <si>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</si>
  <si>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 xml:space="preserve">GWh </t>
  </si>
  <si>
    <t>Nota: No se han registrado actualizaciones de precios posteriores a enero de 2014</t>
  </si>
  <si>
    <t>Año 2013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</si>
  <si>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</si>
  <si>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</si>
  <si>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</si>
  <si>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</si>
  <si>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</si>
  <si>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</si>
  <si>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</si>
  <si>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</si>
  <si>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Taiwan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</si>
  <si>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</si>
  <si>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</si>
  <si>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</si>
  <si>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</si>
  <si>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</si>
  <si>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</si>
  <si>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</si>
  <si>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</si>
  <si>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</si>
  <si>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</si>
  <si>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</si>
  <si>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</si>
  <si>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</si>
  <si>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</si>
  <si>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</si>
  <si>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</si>
  <si>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</si>
  <si>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</si>
  <si>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</si>
  <si>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</si>
  <si>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</si>
  <si>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Macedonia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</si>
  <si>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</si>
  <si>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</si>
  <si>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</si>
  <si>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</si>
  <si>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</si>
  <si>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92,2 *</t>
  </si>
  <si>
    <t>102,1 *</t>
  </si>
  <si>
    <t>Tv (%)
2014/2013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</si>
  <si>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</si>
  <si>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Desde octubre 2014, de conformidad con la normativa europea, se agrupan las interconexiones en VIP Ibérico (Badajoz, Tuy y VIP Portugal) y VIP Pirineos (Irún y Larrau)
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</si>
  <si>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21 Julio</t>
  </si>
  <si>
    <t>- igual que 0,0 / ^ distinto de 0,0</t>
  </si>
  <si>
    <t>'- igual que 0,0 / ^ distinto de 0,0</t>
  </si>
  <si>
    <t>* Tasa de variación sobre precio anterior  //  ^ distinto de 0,0</t>
  </si>
  <si>
    <t>Pakistan</t>
  </si>
  <si>
    <t>Azerbaiyán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</si>
  <si>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</si>
  <si>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</si>
  <si>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</si>
  <si>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</si>
  <si>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</si>
  <si>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</si>
  <si>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</si>
  <si>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</si>
  <si>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</si>
  <si>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sep-15</t>
  </si>
  <si>
    <t>15 Septiembre</t>
  </si>
  <si>
    <t>3ºT 2015</t>
  </si>
  <si>
    <t>oct-15</t>
  </si>
  <si>
    <t>Nueva Zelanda</t>
  </si>
  <si>
    <t>oct-14</t>
  </si>
  <si>
    <t>BOLETÍN ESTADÍSTICO HIDROCARBUROS OCTUBRE 2015</t>
  </si>
  <si>
    <t>Otras salidas del sistema**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</si>
</sst>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79" formatCode="\^"/>
    <numFmt numFmtId="180" formatCode="#,##0.00;\-##,##0.00;&quot;n.d.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</cellStyleXfs>
  <cellXfs count="905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74" fontId="4" fillId="2" borderId="3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0" fontId="30" fillId="7" borderId="3" xfId="0" applyFont="1" applyFill="1" applyBorder="1"/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0" fontId="31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166" fontId="32" fillId="6" borderId="0" xfId="0" applyNumberFormat="1" applyFont="1" applyFill="1" applyBorder="1" applyAlignment="1">
      <alignment horizontal="right" vertical="center"/>
    </xf>
    <xf numFmtId="0" fontId="47" fillId="0" borderId="0" xfId="0" applyFont="1"/>
    <xf numFmtId="167" fontId="32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3" xfId="1" applyNumberFormat="1" applyFont="1" applyFill="1" applyBorder="1" applyAlignment="1">
      <alignment horizontal="right"/>
    </xf>
    <xf numFmtId="174" fontId="4" fillId="11" borderId="3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69" fontId="18" fillId="2" borderId="0" xfId="0" applyNumberFormat="1" applyFont="1" applyFill="1" applyBorder="1" applyAlignment="1">
      <alignment horizontal="right"/>
    </xf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166" fontId="32" fillId="2" borderId="0" xfId="0" quotePrefix="1" applyNumberFormat="1" applyFont="1" applyFill="1" applyBorder="1" applyAlignment="1">
      <alignment horizontal="right"/>
    </xf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1" fontId="4" fillId="6" borderId="0" xfId="0" quotePrefix="1" applyNumberFormat="1" applyFont="1" applyFill="1" applyBorder="1" applyAlignment="1">
      <alignment horizontal="right" vertical="center"/>
    </xf>
    <xf numFmtId="0" fontId="0" fillId="0" borderId="0" xfId="0" applyFill="1"/>
    <xf numFmtId="0" fontId="32" fillId="0" borderId="0" xfId="0" applyNumberFormat="1" applyFont="1" applyFill="1" applyBorder="1"/>
    <xf numFmtId="0" fontId="0" fillId="0" borderId="0" xfId="0" applyNumberFormat="1" applyFill="1"/>
    <xf numFmtId="166" fontId="32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166" fontId="16" fillId="2" borderId="1" xfId="0" quotePrefix="1" applyNumberFormat="1" applyFont="1" applyFill="1" applyBorder="1" applyAlignment="1">
      <alignment horizontal="right"/>
    </xf>
    <xf numFmtId="166" fontId="25" fillId="4" borderId="1" xfId="1" quotePrefix="1" applyNumberFormat="1" applyFont="1" applyFill="1" applyBorder="1" applyAlignment="1">
      <alignment horizontal="right"/>
    </xf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75" fontId="18" fillId="2" borderId="2" xfId="0" applyNumberFormat="1" applyFont="1" applyFill="1" applyBorder="1" applyAlignment="1">
      <alignment horizontal="right"/>
    </xf>
    <xf numFmtId="169" fontId="13" fillId="6" borderId="0" xfId="0" applyNumberFormat="1" applyFont="1" applyFill="1" applyBorder="1" applyAlignment="1">
      <alignment horizontal="right" vertical="center"/>
    </xf>
    <xf numFmtId="175" fontId="8" fillId="2" borderId="2" xfId="1" quotePrefix="1" applyNumberFormat="1" applyFont="1" applyFill="1" applyBorder="1" applyAlignment="1">
      <alignment horizontal="right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6" fontId="0" fillId="0" borderId="0" xfId="0" applyNumberFormat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3" fontId="18" fillId="9" borderId="21" xfId="0" applyNumberFormat="1" applyFont="1" applyFill="1" applyBorder="1"/>
    <xf numFmtId="3" fontId="18" fillId="9" borderId="21" xfId="0" applyNumberFormat="1" applyFont="1" applyFill="1" applyBorder="1" applyAlignment="1">
      <alignment horizontal="right"/>
    </xf>
    <xf numFmtId="166" fontId="18" fillId="9" borderId="21" xfId="0" applyNumberFormat="1" applyFont="1" applyFill="1" applyBorder="1" applyAlignment="1">
      <alignment horizontal="right"/>
    </xf>
    <xf numFmtId="166" fontId="8" fillId="9" borderId="21" xfId="0" applyNumberFormat="1" applyFont="1" applyFill="1" applyBorder="1" applyAlignment="1">
      <alignment horizontal="right"/>
    </xf>
    <xf numFmtId="0" fontId="8" fillId="6" borderId="21" xfId="0" applyNumberFormat="1" applyFont="1" applyFill="1" applyBorder="1" applyAlignment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79" fontId="13" fillId="6" borderId="0" xfId="0" applyNumberFormat="1" applyFont="1" applyFill="1" applyBorder="1" applyAlignment="1">
      <alignment horizontal="right" vertical="center"/>
    </xf>
    <xf numFmtId="166" fontId="15" fillId="11" borderId="1" xfId="13" quotePrefix="1" applyNumberFormat="1" applyFont="1" applyFill="1" applyBorder="1" applyAlignment="1">
      <alignment horizontal="right"/>
    </xf>
    <xf numFmtId="180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0" fontId="8" fillId="2" borderId="15" xfId="0" applyNumberFormat="1" applyFont="1" applyFill="1" applyBorder="1"/>
    <xf numFmtId="171" fontId="13" fillId="0" borderId="0" xfId="0" applyNumberFormat="1" applyFont="1" applyFill="1" applyBorder="1"/>
    <xf numFmtId="169" fontId="18" fillId="2" borderId="1" xfId="0" applyNumberFormat="1" applyFont="1" applyFill="1" applyBorder="1" applyAlignment="1"/>
    <xf numFmtId="169" fontId="18" fillId="2" borderId="2" xfId="0" applyNumberFormat="1" applyFont="1" applyFill="1" applyBorder="1" applyAlignment="1"/>
    <xf numFmtId="175" fontId="18" fillId="6" borderId="12" xfId="0" applyNumberFormat="1" applyFont="1" applyFill="1" applyBorder="1"/>
    <xf numFmtId="169" fontId="18" fillId="2" borderId="2" xfId="0" applyNumberFormat="1" applyFont="1" applyFill="1" applyBorder="1" applyAlignment="1">
      <alignment horizontal="left"/>
    </xf>
    <xf numFmtId="3" fontId="18" fillId="2" borderId="0" xfId="0" applyNumberFormat="1" applyFont="1" applyFill="1" applyBorder="1" applyAlignment="1"/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  <xf numFmtId="179" fontId="13" fillId="2" borderId="0" xfId="0" applyNumberFormat="1" applyFont="1" applyFill="1" applyBorder="1" applyAlignment="1">
      <alignment horizontal="right" vertical="center"/>
    </xf>
    <xf numFmtId="169" fontId="13" fillId="5" borderId="0" xfId="0" applyNumberFormat="1" applyFont="1" applyFill="1" applyBorder="1"/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128">
    <dxf>
      <numFmt numFmtId="181" formatCode="&quot;-&quot;"/>
    </dxf>
    <dxf>
      <numFmt numFmtId="181" formatCode="&quot;-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82" formatCode="&quot;^&quot;"/>
    </dxf>
    <dxf>
      <numFmt numFmtId="179" formatCode="\^"/>
    </dxf>
    <dxf>
      <numFmt numFmtId="179" formatCode="\^"/>
    </dxf>
    <dxf>
      <numFmt numFmtId="179" formatCode="\^"/>
    </dxf>
    <dxf>
      <numFmt numFmtId="183" formatCode="\^;\^;\^"/>
    </dxf>
    <dxf>
      <numFmt numFmtId="179" formatCode="\^"/>
    </dxf>
    <dxf>
      <numFmt numFmtId="179" formatCode="\^"/>
    </dxf>
    <dxf>
      <numFmt numFmtId="182" formatCode="&quot;^&quot;"/>
    </dxf>
    <dxf>
      <numFmt numFmtId="182" formatCode="&quot;^&quot;"/>
    </dxf>
    <dxf>
      <numFmt numFmtId="183" formatCode="\^;\^;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>
      <selection activeCell="L10" sqref="L10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673</v>
      </c>
    </row>
    <row r="3" spans="1:9" ht="15" customHeight="1" x14ac:dyDescent="0.2">
      <c r="A3" s="738">
        <v>42278</v>
      </c>
    </row>
    <row r="4" spans="1:9" ht="15" customHeight="1" x14ac:dyDescent="0.25">
      <c r="A4" s="841" t="s">
        <v>19</v>
      </c>
      <c r="B4" s="841"/>
      <c r="C4" s="841"/>
      <c r="D4" s="841"/>
      <c r="E4" s="841"/>
      <c r="F4" s="841"/>
      <c r="G4" s="841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1" t="s">
        <v>585</v>
      </c>
      <c r="D17" s="331"/>
      <c r="E17" s="331"/>
      <c r="F17" s="331"/>
      <c r="G17" s="331"/>
      <c r="H17" s="331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593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211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1" t="s">
        <v>601</v>
      </c>
      <c r="D25" s="331"/>
      <c r="E25" s="331"/>
      <c r="F25" s="331"/>
      <c r="G25" s="9"/>
      <c r="H25" s="9"/>
    </row>
    <row r="26" spans="2:9" ht="15" customHeight="1" x14ac:dyDescent="0.2">
      <c r="C26" s="331" t="s">
        <v>33</v>
      </c>
      <c r="D26" s="331"/>
      <c r="E26" s="331"/>
      <c r="F26" s="331"/>
      <c r="G26" s="9"/>
      <c r="H26" s="9"/>
    </row>
    <row r="27" spans="2:9" ht="15" customHeight="1" x14ac:dyDescent="0.2">
      <c r="C27" s="331" t="s">
        <v>511</v>
      </c>
      <c r="D27" s="331"/>
      <c r="E27" s="331"/>
      <c r="F27" s="331"/>
      <c r="G27" s="331"/>
      <c r="H27" s="331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515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269</v>
      </c>
      <c r="D35" s="9"/>
      <c r="E35" s="9"/>
      <c r="F35" s="9"/>
      <c r="G35" s="9"/>
    </row>
    <row r="36" spans="1:9" ht="15" customHeight="1" x14ac:dyDescent="0.2">
      <c r="C36" s="9" t="s">
        <v>241</v>
      </c>
      <c r="D36" s="9"/>
      <c r="E36" s="9"/>
      <c r="F36" s="9"/>
      <c r="G36" s="12"/>
    </row>
    <row r="37" spans="1:9" ht="15" customHeight="1" x14ac:dyDescent="0.2">
      <c r="A37" s="6"/>
      <c r="C37" s="331" t="s">
        <v>34</v>
      </c>
      <c r="D37" s="331"/>
      <c r="E37" s="331"/>
      <c r="F37" s="331"/>
      <c r="G37" s="331"/>
      <c r="H37" s="9"/>
      <c r="I37" s="9"/>
    </row>
    <row r="38" spans="1:9" ht="15" customHeight="1" x14ac:dyDescent="0.2">
      <c r="A38" s="6"/>
      <c r="C38" s="331" t="s">
        <v>588</v>
      </c>
      <c r="D38" s="331"/>
      <c r="E38" s="331"/>
      <c r="F38" s="331"/>
      <c r="G38" s="331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277</v>
      </c>
      <c r="D43" s="9"/>
      <c r="E43" s="9"/>
      <c r="F43" s="9"/>
      <c r="H43" s="12"/>
      <c r="I43" s="12"/>
    </row>
    <row r="44" spans="1:9" ht="15" customHeight="1" x14ac:dyDescent="0.2">
      <c r="C44" s="9" t="s">
        <v>587</v>
      </c>
      <c r="D44" s="9"/>
      <c r="E44" s="9"/>
      <c r="F44" s="9"/>
      <c r="G44" s="12"/>
    </row>
    <row r="45" spans="1:9" ht="15" customHeight="1" x14ac:dyDescent="0.2">
      <c r="C45" s="9" t="s">
        <v>279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9"/>
      <c r="D48" s="329"/>
      <c r="E48" s="329"/>
      <c r="F48" s="329"/>
    </row>
    <row r="49" spans="1:8" ht="15" customHeight="1" x14ac:dyDescent="0.2">
      <c r="B49" s="6"/>
      <c r="C49" s="330" t="s">
        <v>586</v>
      </c>
      <c r="D49" s="330"/>
      <c r="E49" s="330"/>
      <c r="F49" s="330"/>
      <c r="G49" s="9"/>
    </row>
    <row r="50" spans="1:8" ht="15" customHeight="1" x14ac:dyDescent="0.2">
      <c r="B50" s="6"/>
      <c r="C50" s="9" t="s">
        <v>565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1" t="s">
        <v>22</v>
      </c>
      <c r="D56" s="331"/>
      <c r="E56" s="331"/>
      <c r="F56" s="331"/>
      <c r="G56" s="331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363</v>
      </c>
      <c r="D63" s="9"/>
      <c r="E63" s="9"/>
      <c r="F63" s="9"/>
      <c r="G63" s="9"/>
    </row>
    <row r="64" spans="1:8" ht="15" customHeight="1" x14ac:dyDescent="0.2">
      <c r="B64" s="6"/>
      <c r="C64" s="9" t="s">
        <v>423</v>
      </c>
      <c r="D64" s="9"/>
      <c r="E64" s="9"/>
      <c r="F64" s="9"/>
      <c r="G64" s="9"/>
    </row>
    <row r="65" spans="2:9" ht="15" customHeight="1" x14ac:dyDescent="0.2">
      <c r="B65" s="6"/>
      <c r="C65" s="9" t="s">
        <v>577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578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1" t="s">
        <v>590</v>
      </c>
      <c r="D71" s="331"/>
      <c r="E71" s="331"/>
      <c r="F71" s="9"/>
      <c r="G71" s="9"/>
    </row>
    <row r="72" spans="2:9" ht="15" customHeight="1" x14ac:dyDescent="0.2">
      <c r="C72" s="9" t="s">
        <v>589</v>
      </c>
      <c r="D72" s="9"/>
      <c r="E72" s="9"/>
      <c r="F72" s="9"/>
      <c r="G72" s="9"/>
      <c r="H72" s="9"/>
    </row>
    <row r="73" spans="2:9" ht="15" customHeight="1" x14ac:dyDescent="0.2">
      <c r="C73" s="9" t="s">
        <v>395</v>
      </c>
      <c r="D73" s="9"/>
      <c r="E73" s="9"/>
      <c r="F73" s="9"/>
    </row>
    <row r="74" spans="2:9" ht="15" customHeight="1" x14ac:dyDescent="0.2">
      <c r="C74" s="9" t="s">
        <v>630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31" t="s">
        <v>404</v>
      </c>
      <c r="D79" s="331"/>
      <c r="E79" s="331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31" t="s">
        <v>420</v>
      </c>
      <c r="D84" s="331"/>
      <c r="E84" s="331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591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31" t="s">
        <v>592</v>
      </c>
      <c r="D91" s="331"/>
      <c r="E91" s="331"/>
      <c r="F91" s="331"/>
      <c r="G91" s="11"/>
      <c r="H91" s="11"/>
      <c r="I91" s="11"/>
    </row>
    <row r="92" spans="1:10" ht="15" customHeight="1" x14ac:dyDescent="0.2">
      <c r="C92" s="331" t="s">
        <v>40</v>
      </c>
      <c r="D92" s="331"/>
      <c r="E92" s="331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42" t="s">
        <v>603</v>
      </c>
      <c r="B98" s="843"/>
      <c r="C98" s="843"/>
      <c r="D98" s="843"/>
      <c r="E98" s="843"/>
      <c r="F98" s="843"/>
      <c r="G98" s="843"/>
      <c r="H98" s="843"/>
      <c r="I98" s="843"/>
      <c r="J98" s="843"/>
      <c r="K98" s="843"/>
    </row>
    <row r="99" spans="1:11" ht="15" customHeight="1" x14ac:dyDescent="0.2">
      <c r="A99" s="843"/>
      <c r="B99" s="843"/>
      <c r="C99" s="843"/>
      <c r="D99" s="843"/>
      <c r="E99" s="843"/>
      <c r="F99" s="843"/>
      <c r="G99" s="843"/>
      <c r="H99" s="843"/>
      <c r="I99" s="843"/>
      <c r="J99" s="843"/>
      <c r="K99" s="843"/>
    </row>
    <row r="100" spans="1:11" ht="15" customHeight="1" x14ac:dyDescent="0.2">
      <c r="A100" s="843"/>
      <c r="B100" s="843"/>
      <c r="C100" s="843"/>
      <c r="D100" s="843"/>
      <c r="E100" s="843"/>
      <c r="F100" s="843"/>
      <c r="G100" s="843"/>
      <c r="H100" s="843"/>
      <c r="I100" s="843"/>
      <c r="J100" s="843"/>
      <c r="K100" s="843"/>
    </row>
    <row r="101" spans="1:11" ht="15" customHeight="1" x14ac:dyDescent="0.2">
      <c r="A101" s="843"/>
      <c r="B101" s="843"/>
      <c r="C101" s="843"/>
      <c r="D101" s="843"/>
      <c r="E101" s="843"/>
      <c r="F101" s="843"/>
      <c r="G101" s="843"/>
      <c r="H101" s="843"/>
      <c r="I101" s="843"/>
      <c r="J101" s="843"/>
      <c r="K101" s="843"/>
    </row>
    <row r="102" spans="1:11" ht="15" customHeight="1" x14ac:dyDescent="0.2">
      <c r="A102" s="843"/>
      <c r="B102" s="843"/>
      <c r="C102" s="843"/>
      <c r="D102" s="843"/>
      <c r="E102" s="843"/>
      <c r="F102" s="843"/>
      <c r="G102" s="843"/>
      <c r="H102" s="843"/>
      <c r="I102" s="843"/>
      <c r="J102" s="843"/>
      <c r="K102" s="843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I28" sqref="I28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58" t="s">
        <v>27</v>
      </c>
      <c r="B1" s="559"/>
      <c r="C1" s="559"/>
      <c r="D1" s="559"/>
      <c r="E1" s="559"/>
      <c r="F1" s="559"/>
      <c r="G1" s="559"/>
      <c r="H1" s="559"/>
      <c r="I1" s="566"/>
    </row>
    <row r="2" spans="1:11" ht="15.75" x14ac:dyDescent="0.25">
      <c r="A2" s="560"/>
      <c r="B2" s="561"/>
      <c r="C2" s="562"/>
      <c r="D2" s="562"/>
      <c r="E2" s="562"/>
      <c r="F2" s="562"/>
      <c r="G2" s="544"/>
      <c r="H2" s="544" t="s">
        <v>159</v>
      </c>
      <c r="I2" s="566"/>
    </row>
    <row r="3" spans="1:11" s="102" customFormat="1" x14ac:dyDescent="0.2">
      <c r="A3" s="545"/>
      <c r="B3" s="860">
        <f>INDICE!A3</f>
        <v>42278</v>
      </c>
      <c r="C3" s="861"/>
      <c r="D3" s="861" t="s">
        <v>120</v>
      </c>
      <c r="E3" s="861"/>
      <c r="F3" s="861" t="s">
        <v>121</v>
      </c>
      <c r="G3" s="862"/>
      <c r="H3" s="861"/>
      <c r="I3" s="528"/>
    </row>
    <row r="4" spans="1:11" s="102" customFormat="1" x14ac:dyDescent="0.2">
      <c r="A4" s="546"/>
      <c r="B4" s="547" t="s">
        <v>48</v>
      </c>
      <c r="C4" s="547" t="s">
        <v>491</v>
      </c>
      <c r="D4" s="547" t="s">
        <v>48</v>
      </c>
      <c r="E4" s="547" t="s">
        <v>491</v>
      </c>
      <c r="F4" s="547" t="s">
        <v>48</v>
      </c>
      <c r="G4" s="548" t="s">
        <v>491</v>
      </c>
      <c r="H4" s="548" t="s">
        <v>110</v>
      </c>
      <c r="I4" s="528"/>
    </row>
    <row r="5" spans="1:11" s="102" customFormat="1" x14ac:dyDescent="0.2">
      <c r="A5" s="549" t="s">
        <v>179</v>
      </c>
      <c r="B5" s="509">
        <v>1875.0500200000006</v>
      </c>
      <c r="C5" s="502">
        <v>1.7104877189381018</v>
      </c>
      <c r="D5" s="501">
        <v>18160.964429999996</v>
      </c>
      <c r="E5" s="502">
        <v>3.9506477852906849</v>
      </c>
      <c r="F5" s="501">
        <v>21596.225589999995</v>
      </c>
      <c r="G5" s="502">
        <v>3.7160593719636288</v>
      </c>
      <c r="H5" s="507">
        <v>72.861695246596383</v>
      </c>
      <c r="I5" s="528"/>
      <c r="K5" s="96"/>
    </row>
    <row r="6" spans="1:11" s="102" customFormat="1" x14ac:dyDescent="0.2">
      <c r="A6" s="549" t="s">
        <v>180</v>
      </c>
      <c r="B6" s="570">
        <v>4.0390000000000002E-2</v>
      </c>
      <c r="C6" s="518">
        <v>24.622030237581011</v>
      </c>
      <c r="D6" s="550">
        <v>0.85778999999999994</v>
      </c>
      <c r="E6" s="502">
        <v>-83.886153539808873</v>
      </c>
      <c r="F6" s="501">
        <v>2.2820800000000006</v>
      </c>
      <c r="G6" s="502">
        <v>-61.764661531940121</v>
      </c>
      <c r="H6" s="570">
        <v>7.6993184200365977E-3</v>
      </c>
      <c r="I6" s="528"/>
      <c r="K6" s="96"/>
    </row>
    <row r="7" spans="1:11" s="102" customFormat="1" x14ac:dyDescent="0.2">
      <c r="A7" s="549" t="s">
        <v>181</v>
      </c>
      <c r="B7" s="509">
        <v>0.93637999999999988</v>
      </c>
      <c r="C7" s="502">
        <v>-39.722553027133166</v>
      </c>
      <c r="D7" s="550">
        <v>13.80505</v>
      </c>
      <c r="E7" s="502">
        <v>7.7128520746255074</v>
      </c>
      <c r="F7" s="501">
        <v>17.105119999999999</v>
      </c>
      <c r="G7" s="502">
        <v>4.244593092419624</v>
      </c>
      <c r="H7" s="507">
        <v>5.7709530556744895E-2</v>
      </c>
      <c r="I7" s="528"/>
      <c r="K7" s="96"/>
    </row>
    <row r="8" spans="1:11" s="102" customFormat="1" x14ac:dyDescent="0.2">
      <c r="A8" s="569" t="s">
        <v>182</v>
      </c>
      <c r="B8" s="510">
        <v>1876.0267900000003</v>
      </c>
      <c r="C8" s="511">
        <v>1.6760063904299942</v>
      </c>
      <c r="D8" s="510">
        <v>18175.627269999997</v>
      </c>
      <c r="E8" s="511">
        <v>3.9266689067241822</v>
      </c>
      <c r="F8" s="510">
        <v>21615.612789999996</v>
      </c>
      <c r="G8" s="511">
        <v>3.6977262959534873</v>
      </c>
      <c r="H8" s="511">
        <v>72.927104095573171</v>
      </c>
      <c r="I8" s="528"/>
    </row>
    <row r="9" spans="1:11" s="102" customFormat="1" x14ac:dyDescent="0.2">
      <c r="A9" s="549" t="s">
        <v>183</v>
      </c>
      <c r="B9" s="509">
        <v>335.20055999999994</v>
      </c>
      <c r="C9" s="502">
        <v>-8.9095323433530602</v>
      </c>
      <c r="D9" s="501">
        <v>3083.7036700000003</v>
      </c>
      <c r="E9" s="502">
        <v>4.6791077770017777</v>
      </c>
      <c r="F9" s="501">
        <v>3769.0063100000007</v>
      </c>
      <c r="G9" s="502">
        <v>1.9420189874360168</v>
      </c>
      <c r="H9" s="507">
        <v>12.715934457958165</v>
      </c>
      <c r="I9" s="528"/>
    </row>
    <row r="10" spans="1:11" s="102" customFormat="1" x14ac:dyDescent="0.2">
      <c r="A10" s="549" t="s">
        <v>184</v>
      </c>
      <c r="B10" s="509">
        <v>158.54070999999996</v>
      </c>
      <c r="C10" s="502">
        <v>-3.5950365104648796</v>
      </c>
      <c r="D10" s="501">
        <v>1574.4277299999999</v>
      </c>
      <c r="E10" s="502">
        <v>2.8077420362541798</v>
      </c>
      <c r="F10" s="501">
        <v>2065.9472899999996</v>
      </c>
      <c r="G10" s="502">
        <v>-1.4699827941025381</v>
      </c>
      <c r="H10" s="507">
        <v>6.9701263867707031</v>
      </c>
      <c r="I10" s="528"/>
    </row>
    <row r="11" spans="1:11" s="102" customFormat="1" x14ac:dyDescent="0.2">
      <c r="A11" s="549" t="s">
        <v>185</v>
      </c>
      <c r="B11" s="509">
        <v>188.51702</v>
      </c>
      <c r="C11" s="502">
        <v>20.704698126236735</v>
      </c>
      <c r="D11" s="501">
        <v>1862.0235500000001</v>
      </c>
      <c r="E11" s="502">
        <v>29.919826107791515</v>
      </c>
      <c r="F11" s="501">
        <v>2189.4598500000002</v>
      </c>
      <c r="G11" s="502">
        <v>28.799996809207617</v>
      </c>
      <c r="H11" s="507">
        <v>7.3868350596979795</v>
      </c>
      <c r="I11" s="528"/>
    </row>
    <row r="12" spans="1:11" s="3" customFormat="1" x14ac:dyDescent="0.2">
      <c r="A12" s="551" t="s">
        <v>186</v>
      </c>
      <c r="B12" s="512">
        <v>2558.2850800000001</v>
      </c>
      <c r="C12" s="513">
        <v>0.969431386559377</v>
      </c>
      <c r="D12" s="512">
        <v>24695.782219999994</v>
      </c>
      <c r="E12" s="513">
        <v>5.5402432840559213</v>
      </c>
      <c r="F12" s="512">
        <v>29640.026239999992</v>
      </c>
      <c r="G12" s="513">
        <v>4.5920661361838588</v>
      </c>
      <c r="H12" s="513">
        <v>100</v>
      </c>
      <c r="I12" s="482"/>
    </row>
    <row r="13" spans="1:11" s="102" customFormat="1" x14ac:dyDescent="0.2">
      <c r="A13" s="574" t="s">
        <v>157</v>
      </c>
      <c r="B13" s="514"/>
      <c r="C13" s="514"/>
      <c r="D13" s="514"/>
      <c r="E13" s="514"/>
      <c r="F13" s="514"/>
      <c r="G13" s="514"/>
      <c r="H13" s="514"/>
      <c r="I13" s="528"/>
    </row>
    <row r="14" spans="1:11" s="130" customFormat="1" x14ac:dyDescent="0.2">
      <c r="A14" s="552" t="s">
        <v>187</v>
      </c>
      <c r="B14" s="532">
        <v>82.810580000000087</v>
      </c>
      <c r="C14" s="521">
        <v>2.533199859096833</v>
      </c>
      <c r="D14" s="520">
        <v>786.13073999999961</v>
      </c>
      <c r="E14" s="521">
        <v>4.1319287362775849</v>
      </c>
      <c r="F14" s="520">
        <v>913.35697999999968</v>
      </c>
      <c r="G14" s="521">
        <v>8.9134290990680807</v>
      </c>
      <c r="H14" s="534">
        <v>3.0814985540309694</v>
      </c>
      <c r="I14" s="567"/>
    </row>
    <row r="15" spans="1:11" s="130" customFormat="1" x14ac:dyDescent="0.2">
      <c r="A15" s="553" t="s">
        <v>594</v>
      </c>
      <c r="B15" s="572">
        <v>4.4141469856088822</v>
      </c>
      <c r="C15" s="525"/>
      <c r="D15" s="554">
        <v>4.3251917984561512</v>
      </c>
      <c r="E15" s="525"/>
      <c r="F15" s="554">
        <v>4.2254503209020511</v>
      </c>
      <c r="G15" s="525"/>
      <c r="H15" s="535"/>
      <c r="I15" s="567"/>
    </row>
    <row r="16" spans="1:11" s="130" customFormat="1" x14ac:dyDescent="0.2">
      <c r="A16" s="555" t="s">
        <v>500</v>
      </c>
      <c r="B16" s="573">
        <v>141.75239999999999</v>
      </c>
      <c r="C16" s="515">
        <v>24.0363175688978</v>
      </c>
      <c r="D16" s="556">
        <v>1393.65365</v>
      </c>
      <c r="E16" s="515">
        <v>35.461531630702375</v>
      </c>
      <c r="F16" s="556">
        <v>1628.4614399999998</v>
      </c>
      <c r="G16" s="515">
        <v>32.379057568044395</v>
      </c>
      <c r="H16" s="571">
        <v>5.4941295490567024</v>
      </c>
      <c r="I16" s="567"/>
    </row>
    <row r="17" spans="1:14" s="102" customFormat="1" x14ac:dyDescent="0.2">
      <c r="A17" s="563"/>
      <c r="B17" s="564"/>
      <c r="C17" s="564"/>
      <c r="D17" s="564"/>
      <c r="E17" s="564"/>
      <c r="F17" s="564"/>
      <c r="G17" s="564"/>
      <c r="H17" s="565" t="s">
        <v>239</v>
      </c>
      <c r="I17" s="528"/>
    </row>
    <row r="18" spans="1:14" s="102" customFormat="1" x14ac:dyDescent="0.2">
      <c r="A18" s="557" t="s">
        <v>561</v>
      </c>
      <c r="B18" s="519"/>
      <c r="C18" s="519"/>
      <c r="D18" s="519"/>
      <c r="E18" s="519"/>
      <c r="F18" s="501"/>
      <c r="G18" s="519"/>
      <c r="H18" s="519"/>
      <c r="I18" s="107"/>
      <c r="J18" s="107"/>
      <c r="K18" s="107"/>
      <c r="L18" s="107"/>
      <c r="M18" s="107"/>
      <c r="N18" s="107"/>
    </row>
    <row r="19" spans="1:14" x14ac:dyDescent="0.2">
      <c r="A19" s="863" t="s">
        <v>501</v>
      </c>
      <c r="B19" s="864"/>
      <c r="C19" s="864"/>
      <c r="D19" s="864"/>
      <c r="E19" s="864"/>
      <c r="F19" s="864"/>
      <c r="G19" s="864"/>
      <c r="H19" s="562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654</v>
      </c>
      <c r="B20" s="568"/>
      <c r="C20" s="568"/>
      <c r="D20" s="568"/>
      <c r="E20" s="568"/>
      <c r="F20" s="568"/>
      <c r="G20" s="568"/>
      <c r="H20" s="568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428</v>
      </c>
    </row>
  </sheetData>
  <mergeCells count="4">
    <mergeCell ref="B3:C3"/>
    <mergeCell ref="D3:E3"/>
    <mergeCell ref="F3:H3"/>
    <mergeCell ref="A19:G19"/>
  </mergeCells>
  <conditionalFormatting sqref="B6">
    <cfRule type="cellIs" dxfId="118" priority="9" operator="between">
      <formula>0</formula>
      <formula>0.5</formula>
    </cfRule>
    <cfRule type="cellIs" dxfId="117" priority="10" operator="between">
      <formula>0</formula>
      <formula>0.49</formula>
    </cfRule>
  </conditionalFormatting>
  <conditionalFormatting sqref="D6">
    <cfRule type="cellIs" dxfId="116" priority="7" operator="between">
      <formula>0</formula>
      <formula>0.5</formula>
    </cfRule>
    <cfRule type="cellIs" dxfId="115" priority="8" operator="between">
      <formula>0</formula>
      <formula>0.49</formula>
    </cfRule>
  </conditionalFormatting>
  <conditionalFormatting sqref="D7">
    <cfRule type="cellIs" dxfId="114" priority="5" operator="between">
      <formula>0</formula>
      <formula>0.5</formula>
    </cfRule>
    <cfRule type="cellIs" dxfId="113" priority="6" operator="between">
      <formula>0</formula>
      <formula>0.49</formula>
    </cfRule>
  </conditionalFormatting>
  <conditionalFormatting sqref="H6">
    <cfRule type="cellIs" dxfId="112" priority="1" operator="between">
      <formula>0</formula>
      <formula>0.5</formula>
    </cfRule>
    <cfRule type="cellIs" dxfId="111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O16" sqref="O16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502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58">
        <f>INDICE!A3</f>
        <v>42278</v>
      </c>
      <c r="C3" s="858"/>
      <c r="D3" s="858">
        <f>INDICE!C3</f>
        <v>0</v>
      </c>
      <c r="E3" s="858"/>
      <c r="F3" s="112"/>
      <c r="G3" s="859" t="s">
        <v>121</v>
      </c>
      <c r="H3" s="859"/>
      <c r="I3" s="859"/>
      <c r="J3" s="859"/>
    </row>
    <row r="4" spans="1:11" s="114" customFormat="1" x14ac:dyDescent="0.2">
      <c r="A4" s="115"/>
      <c r="B4" s="116" t="s">
        <v>188</v>
      </c>
      <c r="C4" s="116" t="s">
        <v>189</v>
      </c>
      <c r="D4" s="116" t="s">
        <v>190</v>
      </c>
      <c r="E4" s="116" t="s">
        <v>191</v>
      </c>
      <c r="F4" s="116"/>
      <c r="G4" s="116" t="s">
        <v>188</v>
      </c>
      <c r="H4" s="116" t="s">
        <v>189</v>
      </c>
      <c r="I4" s="116" t="s">
        <v>190</v>
      </c>
      <c r="J4" s="116" t="s">
        <v>191</v>
      </c>
    </row>
    <row r="5" spans="1:11" s="114" customFormat="1" x14ac:dyDescent="0.2">
      <c r="A5" s="575" t="s">
        <v>161</v>
      </c>
      <c r="B5" s="117">
        <v>280.58678000000015</v>
      </c>
      <c r="C5" s="117">
        <v>49.864989999999999</v>
      </c>
      <c r="D5" s="117">
        <v>11.073869999999999</v>
      </c>
      <c r="E5" s="536">
        <v>341.52564000000012</v>
      </c>
      <c r="F5" s="117"/>
      <c r="G5" s="117">
        <v>3284.6947200000045</v>
      </c>
      <c r="H5" s="117">
        <v>575.0453100000002</v>
      </c>
      <c r="I5" s="117">
        <v>163.52640999999994</v>
      </c>
      <c r="J5" s="536">
        <v>4023.2664400000044</v>
      </c>
      <c r="K5" s="82"/>
    </row>
    <row r="6" spans="1:11" s="114" customFormat="1" x14ac:dyDescent="0.2">
      <c r="A6" s="576" t="s">
        <v>162</v>
      </c>
      <c r="B6" s="119">
        <v>81.243979999999979</v>
      </c>
      <c r="C6" s="119">
        <v>27.318529999999999</v>
      </c>
      <c r="D6" s="119">
        <v>8.407309999999999</v>
      </c>
      <c r="E6" s="539">
        <v>116.96981999999997</v>
      </c>
      <c r="F6" s="119"/>
      <c r="G6" s="119">
        <v>916.20984000000067</v>
      </c>
      <c r="H6" s="119">
        <v>278.76345000000003</v>
      </c>
      <c r="I6" s="119">
        <v>107.60625000000002</v>
      </c>
      <c r="J6" s="539">
        <v>1302.5795400000009</v>
      </c>
      <c r="K6" s="82"/>
    </row>
    <row r="7" spans="1:11" s="114" customFormat="1" x14ac:dyDescent="0.2">
      <c r="A7" s="576" t="s">
        <v>163</v>
      </c>
      <c r="B7" s="119">
        <v>38.597630000000002</v>
      </c>
      <c r="C7" s="119">
        <v>6.6247300000000005</v>
      </c>
      <c r="D7" s="119">
        <v>3.6103400000000003</v>
      </c>
      <c r="E7" s="539">
        <v>48.832700000000003</v>
      </c>
      <c r="F7" s="119"/>
      <c r="G7" s="119">
        <v>442.70760999999987</v>
      </c>
      <c r="H7" s="119">
        <v>78.315370000000001</v>
      </c>
      <c r="I7" s="119">
        <v>55.898439999999994</v>
      </c>
      <c r="J7" s="539">
        <v>576.9214199999999</v>
      </c>
      <c r="K7" s="82"/>
    </row>
    <row r="8" spans="1:11" s="114" customFormat="1" x14ac:dyDescent="0.2">
      <c r="A8" s="576" t="s">
        <v>164</v>
      </c>
      <c r="B8" s="119">
        <v>32.890740000000001</v>
      </c>
      <c r="C8" s="119">
        <v>4.0587</v>
      </c>
      <c r="D8" s="119">
        <v>5.4745300000000006</v>
      </c>
      <c r="E8" s="539">
        <v>42.423970000000004</v>
      </c>
      <c r="F8" s="119"/>
      <c r="G8" s="119">
        <v>392.52522999999997</v>
      </c>
      <c r="H8" s="119">
        <v>44.005529999999993</v>
      </c>
      <c r="I8" s="119">
        <v>137.83917000000002</v>
      </c>
      <c r="J8" s="539">
        <v>574.36993000000007</v>
      </c>
      <c r="K8" s="82"/>
    </row>
    <row r="9" spans="1:11" s="114" customFormat="1" x14ac:dyDescent="0.2">
      <c r="A9" s="576" t="s">
        <v>165</v>
      </c>
      <c r="B9" s="119">
        <v>55.911090000000002</v>
      </c>
      <c r="C9" s="119">
        <v>5.8E-4</v>
      </c>
      <c r="D9" s="119">
        <v>19.684080000000002</v>
      </c>
      <c r="E9" s="539">
        <v>75.59575000000001</v>
      </c>
      <c r="F9" s="119"/>
      <c r="G9" s="119">
        <v>640.24491000000035</v>
      </c>
      <c r="H9" s="119">
        <v>6.6299999999999987E-3</v>
      </c>
      <c r="I9" s="119">
        <v>118.51819</v>
      </c>
      <c r="J9" s="539">
        <v>758.76973000000032</v>
      </c>
      <c r="K9" s="82"/>
    </row>
    <row r="10" spans="1:11" s="114" customFormat="1" x14ac:dyDescent="0.2">
      <c r="A10" s="576" t="s">
        <v>166</v>
      </c>
      <c r="B10" s="119">
        <v>26.966379999999994</v>
      </c>
      <c r="C10" s="119">
        <v>4.7386599999999994</v>
      </c>
      <c r="D10" s="119">
        <v>0.5848199999999999</v>
      </c>
      <c r="E10" s="539">
        <v>32.28985999999999</v>
      </c>
      <c r="F10" s="119"/>
      <c r="G10" s="119">
        <v>307.95435999999989</v>
      </c>
      <c r="H10" s="119">
        <v>61.073570000000011</v>
      </c>
      <c r="I10" s="119">
        <v>10.666169999999999</v>
      </c>
      <c r="J10" s="539">
        <v>379.69409999999993</v>
      </c>
      <c r="K10" s="82"/>
    </row>
    <row r="11" spans="1:11" s="114" customFormat="1" x14ac:dyDescent="0.2">
      <c r="A11" s="576" t="s">
        <v>167</v>
      </c>
      <c r="B11" s="119">
        <v>148.02119999999994</v>
      </c>
      <c r="C11" s="119">
        <v>58.833670000000019</v>
      </c>
      <c r="D11" s="119">
        <v>18.866720000000001</v>
      </c>
      <c r="E11" s="539">
        <v>225.72158999999994</v>
      </c>
      <c r="F11" s="119"/>
      <c r="G11" s="119">
        <v>1589.0503000000008</v>
      </c>
      <c r="H11" s="119">
        <v>612.16854000000012</v>
      </c>
      <c r="I11" s="119">
        <v>248.89567999999994</v>
      </c>
      <c r="J11" s="539">
        <v>2450.114520000001</v>
      </c>
      <c r="K11" s="82"/>
    </row>
    <row r="12" spans="1:11" s="114" customFormat="1" x14ac:dyDescent="0.2">
      <c r="A12" s="576" t="s">
        <v>614</v>
      </c>
      <c r="B12" s="119">
        <v>105.91750999999998</v>
      </c>
      <c r="C12" s="119">
        <v>45.075809999999997</v>
      </c>
      <c r="D12" s="119">
        <v>12.058469999999998</v>
      </c>
      <c r="E12" s="539">
        <v>163.05178999999998</v>
      </c>
      <c r="F12" s="119"/>
      <c r="G12" s="119">
        <v>1192.8742600000003</v>
      </c>
      <c r="H12" s="119">
        <v>511.91967000000005</v>
      </c>
      <c r="I12" s="119">
        <v>161.64751000000007</v>
      </c>
      <c r="J12" s="539">
        <v>1866.4414400000003</v>
      </c>
      <c r="K12" s="82"/>
    </row>
    <row r="13" spans="1:11" s="114" customFormat="1" x14ac:dyDescent="0.2">
      <c r="A13" s="576" t="s">
        <v>168</v>
      </c>
      <c r="B13" s="119">
        <v>285.73380999999995</v>
      </c>
      <c r="C13" s="119">
        <v>37.545190000000012</v>
      </c>
      <c r="D13" s="119">
        <v>19.957019999999996</v>
      </c>
      <c r="E13" s="539">
        <v>343.23601999999994</v>
      </c>
      <c r="F13" s="119"/>
      <c r="G13" s="119">
        <v>3361.3962099999962</v>
      </c>
      <c r="H13" s="119">
        <v>441.84514000000007</v>
      </c>
      <c r="I13" s="119">
        <v>234.5333599999999</v>
      </c>
      <c r="J13" s="539">
        <v>4037.774709999996</v>
      </c>
      <c r="K13" s="82"/>
    </row>
    <row r="14" spans="1:11" s="114" customFormat="1" x14ac:dyDescent="0.2">
      <c r="A14" s="576" t="s">
        <v>169</v>
      </c>
      <c r="B14" s="119">
        <v>1.1273899999999999</v>
      </c>
      <c r="C14" s="119" t="s">
        <v>150</v>
      </c>
      <c r="D14" s="119" t="s">
        <v>150</v>
      </c>
      <c r="E14" s="539">
        <v>1.1273899999999999</v>
      </c>
      <c r="F14" s="119"/>
      <c r="G14" s="119">
        <v>12.672569999999999</v>
      </c>
      <c r="H14" s="119">
        <v>2.49E-3</v>
      </c>
      <c r="I14" s="119">
        <v>0.50883</v>
      </c>
      <c r="J14" s="539">
        <v>13.183889999999998</v>
      </c>
      <c r="K14" s="82"/>
    </row>
    <row r="15" spans="1:11" s="114" customFormat="1" x14ac:dyDescent="0.2">
      <c r="A15" s="576" t="s">
        <v>170</v>
      </c>
      <c r="B15" s="119">
        <v>176.70212000000001</v>
      </c>
      <c r="C15" s="119">
        <v>17.374299999999998</v>
      </c>
      <c r="D15" s="119">
        <v>7.195009999999999</v>
      </c>
      <c r="E15" s="539">
        <v>201.27143000000001</v>
      </c>
      <c r="F15" s="119"/>
      <c r="G15" s="119">
        <v>2089.192430000001</v>
      </c>
      <c r="H15" s="119">
        <v>215.46504999999999</v>
      </c>
      <c r="I15" s="119">
        <v>102.75797999999993</v>
      </c>
      <c r="J15" s="539">
        <v>2407.4154600000006</v>
      </c>
      <c r="K15" s="82"/>
    </row>
    <row r="16" spans="1:11" s="114" customFormat="1" x14ac:dyDescent="0.2">
      <c r="A16" s="576" t="s">
        <v>171</v>
      </c>
      <c r="B16" s="119">
        <v>51.345600000000005</v>
      </c>
      <c r="C16" s="119">
        <v>12.196099999999999</v>
      </c>
      <c r="D16" s="119">
        <v>1.7309299999999999</v>
      </c>
      <c r="E16" s="539">
        <v>65.272630000000007</v>
      </c>
      <c r="F16" s="119"/>
      <c r="G16" s="119">
        <v>591.01459</v>
      </c>
      <c r="H16" s="119">
        <v>139.07834999999997</v>
      </c>
      <c r="I16" s="119">
        <v>23.811420000000005</v>
      </c>
      <c r="J16" s="539">
        <v>753.90436</v>
      </c>
      <c r="K16" s="82"/>
    </row>
    <row r="17" spans="1:16" s="114" customFormat="1" x14ac:dyDescent="0.2">
      <c r="A17" s="576" t="s">
        <v>172</v>
      </c>
      <c r="B17" s="119">
        <v>119.11121000000001</v>
      </c>
      <c r="C17" s="119">
        <v>22.7469</v>
      </c>
      <c r="D17" s="119">
        <v>19.830929999999995</v>
      </c>
      <c r="E17" s="539">
        <v>161.68904000000001</v>
      </c>
      <c r="F17" s="119"/>
      <c r="G17" s="119">
        <v>1351.8338000000001</v>
      </c>
      <c r="H17" s="119">
        <v>267.91566999999998</v>
      </c>
      <c r="I17" s="119">
        <v>259.48390000000012</v>
      </c>
      <c r="J17" s="539">
        <v>1879.2333700000004</v>
      </c>
      <c r="K17" s="82"/>
    </row>
    <row r="18" spans="1:16" s="114" customFormat="1" x14ac:dyDescent="0.2">
      <c r="A18" s="576" t="s">
        <v>173</v>
      </c>
      <c r="B18" s="119">
        <v>15.59033</v>
      </c>
      <c r="C18" s="119">
        <v>4.2688900000000007</v>
      </c>
      <c r="D18" s="119">
        <v>1.9051999999999998</v>
      </c>
      <c r="E18" s="539">
        <v>21.764420000000001</v>
      </c>
      <c r="F18" s="119"/>
      <c r="G18" s="119">
        <v>173.81088000000003</v>
      </c>
      <c r="H18" s="119">
        <v>46.056389999999993</v>
      </c>
      <c r="I18" s="119">
        <v>25.799230000000009</v>
      </c>
      <c r="J18" s="539">
        <v>245.66650000000004</v>
      </c>
      <c r="K18" s="82"/>
    </row>
    <row r="19" spans="1:16" s="114" customFormat="1" x14ac:dyDescent="0.2">
      <c r="A19" s="576" t="s">
        <v>174</v>
      </c>
      <c r="B19" s="119">
        <v>191.90702999999996</v>
      </c>
      <c r="C19" s="119">
        <v>10.107839999999999</v>
      </c>
      <c r="D19" s="119">
        <v>18.556300000000004</v>
      </c>
      <c r="E19" s="539">
        <v>220.57116999999997</v>
      </c>
      <c r="F19" s="119"/>
      <c r="G19" s="119">
        <v>2194.9656500000001</v>
      </c>
      <c r="H19" s="119">
        <v>113.43731999999997</v>
      </c>
      <c r="I19" s="119">
        <v>280.94856999999996</v>
      </c>
      <c r="J19" s="539">
        <v>2589.3515400000001</v>
      </c>
      <c r="K19" s="82"/>
    </row>
    <row r="20" spans="1:16" s="114" customFormat="1" x14ac:dyDescent="0.2">
      <c r="A20" s="576" t="s">
        <v>175</v>
      </c>
      <c r="B20" s="119">
        <v>1.2897700000000003</v>
      </c>
      <c r="C20" s="119" t="s">
        <v>150</v>
      </c>
      <c r="D20" s="119">
        <v>8.5599999999999999E-3</v>
      </c>
      <c r="E20" s="539">
        <v>1.2983300000000002</v>
      </c>
      <c r="F20" s="119"/>
      <c r="G20" s="119">
        <v>15.270689999999998</v>
      </c>
      <c r="H20" s="119">
        <v>3.449E-2</v>
      </c>
      <c r="I20" s="119">
        <v>2.9850000000000002E-2</v>
      </c>
      <c r="J20" s="539">
        <v>15.335029999999998</v>
      </c>
      <c r="K20" s="82"/>
    </row>
    <row r="21" spans="1:16" s="114" customFormat="1" x14ac:dyDescent="0.2">
      <c r="A21" s="576" t="s">
        <v>176</v>
      </c>
      <c r="B21" s="119">
        <v>71.84823999999999</v>
      </c>
      <c r="C21" s="119">
        <v>12.287469999999999</v>
      </c>
      <c r="D21" s="119">
        <v>1.9174100000000001</v>
      </c>
      <c r="E21" s="539">
        <v>86.053119999999993</v>
      </c>
      <c r="F21" s="119"/>
      <c r="G21" s="119">
        <v>850.15668999999991</v>
      </c>
      <c r="H21" s="119">
        <v>141.61319999999995</v>
      </c>
      <c r="I21" s="119">
        <v>18.430610000000005</v>
      </c>
      <c r="J21" s="539">
        <v>1010.2004999999998</v>
      </c>
      <c r="K21" s="82"/>
    </row>
    <row r="22" spans="1:16" s="114" customFormat="1" x14ac:dyDescent="0.2">
      <c r="A22" s="576" t="s">
        <v>177</v>
      </c>
      <c r="B22" s="119">
        <v>52.418930000000003</v>
      </c>
      <c r="C22" s="119">
        <v>9.0212599999999998</v>
      </c>
      <c r="D22" s="119">
        <v>2.2330799999999997</v>
      </c>
      <c r="E22" s="539">
        <v>63.673270000000002</v>
      </c>
      <c r="F22" s="119"/>
      <c r="G22" s="119">
        <v>615.84334999999999</v>
      </c>
      <c r="H22" s="119">
        <v>94.271670000000015</v>
      </c>
      <c r="I22" s="119">
        <v>31.857140000000001</v>
      </c>
      <c r="J22" s="539">
        <v>741.97215999999992</v>
      </c>
      <c r="K22" s="82"/>
    </row>
    <row r="23" spans="1:16" x14ac:dyDescent="0.2">
      <c r="A23" s="577" t="s">
        <v>178</v>
      </c>
      <c r="B23" s="119">
        <v>137.84028000000004</v>
      </c>
      <c r="C23" s="119">
        <v>13.136939999999999</v>
      </c>
      <c r="D23" s="119">
        <v>5.4461300000000001</v>
      </c>
      <c r="E23" s="539">
        <v>156.42335000000006</v>
      </c>
      <c r="F23" s="119"/>
      <c r="G23" s="119">
        <v>1573.807499999999</v>
      </c>
      <c r="H23" s="119">
        <v>147.98847000000004</v>
      </c>
      <c r="I23" s="119">
        <v>83.188580000000002</v>
      </c>
      <c r="J23" s="539">
        <v>1804.984549999999</v>
      </c>
      <c r="K23" s="482"/>
      <c r="P23" s="114"/>
    </row>
    <row r="24" spans="1:16" x14ac:dyDescent="0.2">
      <c r="A24" s="578" t="s">
        <v>503</v>
      </c>
      <c r="B24" s="123">
        <v>1875.0500200000004</v>
      </c>
      <c r="C24" s="123">
        <v>335.20056000000005</v>
      </c>
      <c r="D24" s="123">
        <v>158.54070999999996</v>
      </c>
      <c r="E24" s="123">
        <v>2368.7912900000001</v>
      </c>
      <c r="F24" s="123"/>
      <c r="G24" s="123">
        <v>21596.225589999984</v>
      </c>
      <c r="H24" s="123">
        <v>3769.0063100000043</v>
      </c>
      <c r="I24" s="123">
        <v>2065.9472900000032</v>
      </c>
      <c r="J24" s="123">
        <v>27431.179189999992</v>
      </c>
      <c r="K24" s="482"/>
    </row>
    <row r="25" spans="1:16" x14ac:dyDescent="0.2">
      <c r="I25" s="8"/>
      <c r="J25" s="93" t="s">
        <v>239</v>
      </c>
    </row>
    <row r="26" spans="1:16" x14ac:dyDescent="0.2">
      <c r="A26" s="542" t="s">
        <v>504</v>
      </c>
      <c r="G26" s="125"/>
      <c r="H26" s="125"/>
      <c r="I26" s="125"/>
      <c r="J26" s="125"/>
    </row>
    <row r="27" spans="1:16" x14ac:dyDescent="0.2">
      <c r="A27" s="154" t="s">
        <v>240</v>
      </c>
      <c r="G27" s="125"/>
      <c r="H27" s="125"/>
      <c r="I27" s="125"/>
      <c r="J27" s="125"/>
    </row>
    <row r="28" spans="1:16" ht="18" x14ac:dyDescent="0.25">
      <c r="A28" s="126"/>
      <c r="E28" s="865"/>
      <c r="F28" s="865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110" priority="1" operator="between">
      <formula>0</formula>
      <formula>0.5</formula>
    </cfRule>
    <cfRule type="cellIs" dxfId="10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L32" sqref="L32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66" t="s">
        <v>28</v>
      </c>
      <c r="B1" s="866"/>
      <c r="C1" s="866"/>
      <c r="D1" s="131"/>
      <c r="E1" s="131"/>
      <c r="F1" s="131"/>
      <c r="G1" s="131"/>
      <c r="H1" s="132"/>
    </row>
    <row r="2" spans="1:65" ht="13.7" customHeight="1" x14ac:dyDescent="0.2">
      <c r="A2" s="867"/>
      <c r="B2" s="867"/>
      <c r="C2" s="867"/>
      <c r="D2" s="135"/>
      <c r="E2" s="135"/>
      <c r="F2" s="135"/>
      <c r="H2" s="110" t="s">
        <v>159</v>
      </c>
    </row>
    <row r="3" spans="1:65" s="102" customFormat="1" ht="12.75" x14ac:dyDescent="0.2">
      <c r="A3" s="79"/>
      <c r="B3" s="855">
        <f>INDICE!A3</f>
        <v>42278</v>
      </c>
      <c r="C3" s="856"/>
      <c r="D3" s="856" t="s">
        <v>120</v>
      </c>
      <c r="E3" s="856"/>
      <c r="F3" s="856" t="s">
        <v>121</v>
      </c>
      <c r="G3" s="856"/>
      <c r="H3" s="85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7" t="s">
        <v>491</v>
      </c>
      <c r="H4" s="446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192</v>
      </c>
      <c r="B5" s="587">
        <v>365.94434999999976</v>
      </c>
      <c r="C5" s="139">
        <v>-1.2413075761001127</v>
      </c>
      <c r="D5" s="138">
        <v>3612.6726099999996</v>
      </c>
      <c r="E5" s="139">
        <v>8.2773830480945328E-3</v>
      </c>
      <c r="F5" s="138">
        <v>4299.8072999999995</v>
      </c>
      <c r="G5" s="139">
        <v>-0.15189597510672251</v>
      </c>
      <c r="H5" s="584">
        <v>16.381283081595566</v>
      </c>
    </row>
    <row r="6" spans="1:65" ht="13.7" customHeight="1" x14ac:dyDescent="0.2">
      <c r="A6" s="137" t="s">
        <v>193</v>
      </c>
      <c r="B6" s="588">
        <v>29.82282</v>
      </c>
      <c r="C6" s="141">
        <v>8.2063607132672463</v>
      </c>
      <c r="D6" s="140">
        <v>281.44769000000008</v>
      </c>
      <c r="E6" s="141">
        <v>6.7830743890502729</v>
      </c>
      <c r="F6" s="140">
        <v>332.73566000000005</v>
      </c>
      <c r="G6" s="142">
        <v>5.6352878402304931</v>
      </c>
      <c r="H6" s="585">
        <v>1.2676468170565542</v>
      </c>
    </row>
    <row r="7" spans="1:65" ht="13.7" customHeight="1" x14ac:dyDescent="0.2">
      <c r="A7" s="137" t="s">
        <v>153</v>
      </c>
      <c r="B7" s="539">
        <v>1.5689999999999999E-2</v>
      </c>
      <c r="C7" s="141">
        <v>10.961810466760953</v>
      </c>
      <c r="D7" s="119">
        <v>7.6909999999999992E-2</v>
      </c>
      <c r="E7" s="141">
        <v>-52.104869846805322</v>
      </c>
      <c r="F7" s="119">
        <v>8.9090000000000003E-2</v>
      </c>
      <c r="G7" s="141">
        <v>-56.617647058823536</v>
      </c>
      <c r="H7" s="539">
        <v>3.394125382640634E-4</v>
      </c>
    </row>
    <row r="8" spans="1:65" ht="13.7" customHeight="1" x14ac:dyDescent="0.2">
      <c r="A8" s="580" t="s">
        <v>195</v>
      </c>
      <c r="B8" s="581">
        <v>395.78285999999974</v>
      </c>
      <c r="C8" s="582">
        <v>-0.58682935967355287</v>
      </c>
      <c r="D8" s="581">
        <v>3894.2216799999997</v>
      </c>
      <c r="E8" s="582">
        <v>0.46613633610673272</v>
      </c>
      <c r="F8" s="581">
        <v>4632.6809399999993</v>
      </c>
      <c r="G8" s="583">
        <v>0.23945681298617694</v>
      </c>
      <c r="H8" s="583">
        <v>17.649455570916455</v>
      </c>
    </row>
    <row r="9" spans="1:65" ht="13.7" customHeight="1" x14ac:dyDescent="0.2">
      <c r="A9" s="137" t="s">
        <v>179</v>
      </c>
      <c r="B9" s="588">
        <v>1875.0500200000006</v>
      </c>
      <c r="C9" s="141">
        <v>1.7104877189381018</v>
      </c>
      <c r="D9" s="140">
        <v>18160.964429999996</v>
      </c>
      <c r="E9" s="141">
        <v>3.9506477852906849</v>
      </c>
      <c r="F9" s="140">
        <v>21596.225589999995</v>
      </c>
      <c r="G9" s="142">
        <v>3.7160593719636288</v>
      </c>
      <c r="H9" s="585">
        <v>82.27668362807519</v>
      </c>
    </row>
    <row r="10" spans="1:65" ht="13.7" customHeight="1" x14ac:dyDescent="0.2">
      <c r="A10" s="137" t="s">
        <v>196</v>
      </c>
      <c r="B10" s="588">
        <v>0.97676999999999992</v>
      </c>
      <c r="C10" s="141">
        <v>-38.407551738488912</v>
      </c>
      <c r="D10" s="140">
        <v>14.662840000000001</v>
      </c>
      <c r="E10" s="141">
        <v>-19.167754511616401</v>
      </c>
      <c r="F10" s="140">
        <v>19.3872</v>
      </c>
      <c r="G10" s="142">
        <v>-13.361621117970762</v>
      </c>
      <c r="H10" s="585">
        <v>7.3860801008340443E-2</v>
      </c>
    </row>
    <row r="11" spans="1:65" ht="13.7" customHeight="1" x14ac:dyDescent="0.2">
      <c r="A11" s="580" t="s">
        <v>527</v>
      </c>
      <c r="B11" s="581">
        <v>1876.0267900000003</v>
      </c>
      <c r="C11" s="582">
        <v>1.6760063904299942</v>
      </c>
      <c r="D11" s="581">
        <v>18175.627269999997</v>
      </c>
      <c r="E11" s="582">
        <v>3.9266689067241822</v>
      </c>
      <c r="F11" s="581">
        <v>21615.612789999996</v>
      </c>
      <c r="G11" s="583">
        <v>3.6977262959534873</v>
      </c>
      <c r="H11" s="583">
        <v>82.350544429083541</v>
      </c>
    </row>
    <row r="12" spans="1:65" ht="13.7" customHeight="1" x14ac:dyDescent="0.2">
      <c r="A12" s="144" t="s">
        <v>505</v>
      </c>
      <c r="B12" s="145">
        <v>2271.8096499999997</v>
      </c>
      <c r="C12" s="146">
        <v>1.2744062514475452</v>
      </c>
      <c r="D12" s="145">
        <v>22069.848949999996</v>
      </c>
      <c r="E12" s="146">
        <v>3.2988418869929625</v>
      </c>
      <c r="F12" s="145">
        <v>26248.293729999998</v>
      </c>
      <c r="G12" s="146">
        <v>3.0701244080765782</v>
      </c>
      <c r="H12" s="146">
        <v>100</v>
      </c>
    </row>
    <row r="13" spans="1:65" ht="13.7" customHeight="1" x14ac:dyDescent="0.2">
      <c r="A13" s="147" t="s">
        <v>197</v>
      </c>
      <c r="B13" s="148">
        <v>4604.7942499999999</v>
      </c>
      <c r="C13" s="148"/>
      <c r="D13" s="148">
        <v>46014.899845788328</v>
      </c>
      <c r="E13" s="148"/>
      <c r="F13" s="148">
        <v>54959.226578980677</v>
      </c>
      <c r="G13" s="149"/>
      <c r="H13" s="150" t="s">
        <v>150</v>
      </c>
    </row>
    <row r="14" spans="1:65" ht="13.7" customHeight="1" x14ac:dyDescent="0.2">
      <c r="A14" s="151" t="s">
        <v>198</v>
      </c>
      <c r="B14" s="589">
        <v>49.335747194350752</v>
      </c>
      <c r="C14" s="152"/>
      <c r="D14" s="152">
        <v>47.962397014800878</v>
      </c>
      <c r="E14" s="152"/>
      <c r="F14" s="152">
        <v>47.75957626019202</v>
      </c>
      <c r="G14" s="153" t="s">
        <v>150</v>
      </c>
      <c r="H14" s="586" t="s">
        <v>150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239</v>
      </c>
    </row>
    <row r="16" spans="1:65" ht="13.7" customHeight="1" x14ac:dyDescent="0.2">
      <c r="A16" s="124" t="s">
        <v>561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506</v>
      </c>
    </row>
    <row r="18" spans="1:1" ht="13.7" customHeight="1" x14ac:dyDescent="0.2">
      <c r="A18" s="166" t="s">
        <v>654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108" priority="7" operator="between">
      <formula>0</formula>
      <formula>0.5</formula>
    </cfRule>
    <cfRule type="cellIs" dxfId="107" priority="8" operator="between">
      <formula>0</formula>
      <formula>0.49</formula>
    </cfRule>
  </conditionalFormatting>
  <conditionalFormatting sqref="D7">
    <cfRule type="cellIs" dxfId="106" priority="5" operator="between">
      <formula>0</formula>
      <formula>0.5</formula>
    </cfRule>
    <cfRule type="cellIs" dxfId="105" priority="6" operator="between">
      <formula>0</formula>
      <formula>0.49</formula>
    </cfRule>
  </conditionalFormatting>
  <conditionalFormatting sqref="F7">
    <cfRule type="cellIs" dxfId="104" priority="3" operator="between">
      <formula>0</formula>
      <formula>0.5</formula>
    </cfRule>
    <cfRule type="cellIs" dxfId="103" priority="4" operator="between">
      <formula>0</formula>
      <formula>0.49</formula>
    </cfRule>
  </conditionalFormatting>
  <conditionalFormatting sqref="H7">
    <cfRule type="cellIs" dxfId="102" priority="1" operator="between">
      <formula>0</formula>
      <formula>0.5</formula>
    </cfRule>
    <cfRule type="cellIs" dxfId="101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activeCell="M13" sqref="M13"/>
    </sheetView>
  </sheetViews>
  <sheetFormatPr baseColWidth="10" defaultRowHeight="14.25" x14ac:dyDescent="0.2"/>
  <cols>
    <col min="1" max="1" width="18.5" customWidth="1"/>
    <col min="12" max="12" width="11" style="397" customWidth="1"/>
    <col min="13" max="13" width="11" customWidth="1"/>
  </cols>
  <sheetData>
    <row r="1" spans="1:14" x14ac:dyDescent="0.2">
      <c r="A1" s="868" t="s">
        <v>26</v>
      </c>
      <c r="B1" s="868"/>
      <c r="C1" s="868"/>
      <c r="D1" s="868"/>
      <c r="E1" s="868"/>
      <c r="F1" s="157"/>
      <c r="G1" s="157"/>
      <c r="H1" s="157"/>
      <c r="I1" s="157"/>
      <c r="J1" s="157"/>
      <c r="K1" s="157"/>
      <c r="L1" s="590"/>
      <c r="M1" s="157"/>
      <c r="N1" s="157"/>
    </row>
    <row r="2" spans="1:14" x14ac:dyDescent="0.2">
      <c r="A2" s="868"/>
      <c r="B2" s="869"/>
      <c r="C2" s="869"/>
      <c r="D2" s="869"/>
      <c r="E2" s="869"/>
      <c r="F2" s="157"/>
      <c r="G2" s="157"/>
      <c r="H2" s="157"/>
      <c r="I2" s="157"/>
      <c r="J2" s="157"/>
      <c r="K2" s="157"/>
      <c r="L2" s="590"/>
      <c r="M2" s="158" t="s">
        <v>159</v>
      </c>
      <c r="N2" s="157"/>
    </row>
    <row r="3" spans="1:14" x14ac:dyDescent="0.2">
      <c r="A3" s="444"/>
      <c r="B3" s="744">
        <v>2014</v>
      </c>
      <c r="C3" s="744" t="s">
        <v>607</v>
      </c>
      <c r="D3" s="744">
        <v>2015</v>
      </c>
      <c r="E3" s="744" t="s">
        <v>607</v>
      </c>
      <c r="F3" s="744" t="s">
        <v>607</v>
      </c>
      <c r="G3" s="744" t="s">
        <v>607</v>
      </c>
      <c r="H3" s="744" t="s">
        <v>607</v>
      </c>
      <c r="I3" s="744" t="s">
        <v>607</v>
      </c>
      <c r="J3" s="744" t="s">
        <v>607</v>
      </c>
      <c r="K3" s="744" t="s">
        <v>607</v>
      </c>
      <c r="L3" s="744" t="s">
        <v>607</v>
      </c>
      <c r="M3" s="744" t="s">
        <v>607</v>
      </c>
      <c r="N3" s="1"/>
    </row>
    <row r="4" spans="1:14" x14ac:dyDescent="0.2">
      <c r="A4" s="159"/>
      <c r="B4" s="781">
        <v>41973</v>
      </c>
      <c r="C4" s="781">
        <v>42004</v>
      </c>
      <c r="D4" s="781">
        <v>42035</v>
      </c>
      <c r="E4" s="781">
        <v>42063</v>
      </c>
      <c r="F4" s="781">
        <v>42094</v>
      </c>
      <c r="G4" s="781">
        <v>42124</v>
      </c>
      <c r="H4" s="781">
        <v>42155</v>
      </c>
      <c r="I4" s="781">
        <v>42185</v>
      </c>
      <c r="J4" s="781">
        <v>42216</v>
      </c>
      <c r="K4" s="781">
        <v>42247</v>
      </c>
      <c r="L4" s="781">
        <v>42277</v>
      </c>
      <c r="M4" s="781">
        <v>42308</v>
      </c>
      <c r="N4" s="1"/>
    </row>
    <row r="5" spans="1:14" x14ac:dyDescent="0.2">
      <c r="A5" s="160" t="s">
        <v>199</v>
      </c>
      <c r="B5" s="161">
        <v>21.616889999999987</v>
      </c>
      <c r="C5" s="161">
        <v>21.309060000000009</v>
      </c>
      <c r="D5" s="161">
        <v>22.568990000000003</v>
      </c>
      <c r="E5" s="161">
        <v>22.363640000000014</v>
      </c>
      <c r="F5" s="161">
        <v>23.346000000000007</v>
      </c>
      <c r="G5" s="161">
        <v>23.197979999999983</v>
      </c>
      <c r="H5" s="161">
        <v>23.202120000000004</v>
      </c>
      <c r="I5" s="161">
        <v>23.677080000000011</v>
      </c>
      <c r="J5" s="161">
        <v>24.782460000000015</v>
      </c>
      <c r="K5" s="161">
        <v>24.94156999999997</v>
      </c>
      <c r="L5" s="161">
        <v>24.174039999999994</v>
      </c>
      <c r="M5" s="161">
        <v>23.828039999999987</v>
      </c>
      <c r="N5" s="1"/>
    </row>
    <row r="6" spans="1:14" x14ac:dyDescent="0.2">
      <c r="A6" s="162" t="s">
        <v>508</v>
      </c>
      <c r="B6" s="163">
        <v>66.498050000000035</v>
      </c>
      <c r="C6" s="163">
        <v>60.728189999999969</v>
      </c>
      <c r="D6" s="163">
        <v>69.159229999999923</v>
      </c>
      <c r="E6" s="163">
        <v>71.212350000000029</v>
      </c>
      <c r="F6" s="163">
        <v>75.35457999999997</v>
      </c>
      <c r="G6" s="163">
        <v>78.173809999999989</v>
      </c>
      <c r="H6" s="163">
        <v>78.457520000000002</v>
      </c>
      <c r="I6" s="163">
        <v>81.865819999999772</v>
      </c>
      <c r="J6" s="163">
        <v>85.236259999999987</v>
      </c>
      <c r="K6" s="163">
        <v>81.800299999999936</v>
      </c>
      <c r="L6" s="163">
        <v>82.060289999999924</v>
      </c>
      <c r="M6" s="163">
        <v>82.810580000000087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239</v>
      </c>
      <c r="N7" s="1"/>
    </row>
    <row r="8" spans="1:14" x14ac:dyDescent="0.2">
      <c r="A8" s="166" t="s">
        <v>507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90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602</v>
      </c>
    </row>
    <row r="2" spans="1:4" x14ac:dyDescent="0.2">
      <c r="A2" s="487"/>
      <c r="B2" s="487"/>
      <c r="C2" s="487"/>
      <c r="D2" s="487"/>
    </row>
    <row r="3" spans="1:4" x14ac:dyDescent="0.2">
      <c r="B3" s="487">
        <v>2013</v>
      </c>
      <c r="C3" s="487">
        <v>2014</v>
      </c>
      <c r="D3" s="487">
        <v>2015</v>
      </c>
    </row>
    <row r="4" spans="1:4" x14ac:dyDescent="0.2">
      <c r="A4" s="382" t="s">
        <v>134</v>
      </c>
      <c r="B4" s="486">
        <v>-6.4256088828966575</v>
      </c>
      <c r="C4" s="486">
        <v>-3.144573488444292</v>
      </c>
      <c r="D4" s="746">
        <v>1.5200760976794687</v>
      </c>
    </row>
    <row r="5" spans="1:4" x14ac:dyDescent="0.2">
      <c r="A5" s="591" t="s">
        <v>135</v>
      </c>
      <c r="B5" s="486">
        <v>-6.9913902607750407</v>
      </c>
      <c r="C5" s="486">
        <v>-2.1975100656935003</v>
      </c>
      <c r="D5" s="746">
        <v>1.6901432161283654</v>
      </c>
    </row>
    <row r="6" spans="1:4" x14ac:dyDescent="0.2">
      <c r="A6" s="591" t="s">
        <v>136</v>
      </c>
      <c r="B6" s="486">
        <v>-7.2343936032714984</v>
      </c>
      <c r="C6" s="486">
        <v>-1.2517619499472621</v>
      </c>
      <c r="D6" s="746">
        <v>1.8211550333268707</v>
      </c>
    </row>
    <row r="7" spans="1:4" x14ac:dyDescent="0.2">
      <c r="A7" s="591" t="s">
        <v>137</v>
      </c>
      <c r="B7" s="486">
        <v>-6.4052292577434926</v>
      </c>
      <c r="C7" s="486">
        <v>-1.3761359820763532</v>
      </c>
      <c r="D7" s="746">
        <v>2.079962327097332</v>
      </c>
    </row>
    <row r="8" spans="1:4" x14ac:dyDescent="0.2">
      <c r="A8" s="591" t="s">
        <v>138</v>
      </c>
      <c r="B8" s="486">
        <v>-6.3797481451341413</v>
      </c>
      <c r="C8" s="486">
        <v>-0.88818815124160577</v>
      </c>
      <c r="D8" s="486">
        <v>2.0035006392161843</v>
      </c>
    </row>
    <row r="9" spans="1:4" x14ac:dyDescent="0.2">
      <c r="A9" s="591" t="s">
        <v>139</v>
      </c>
      <c r="B9" s="486">
        <v>-7.0183757637587565</v>
      </c>
      <c r="C9" s="486">
        <v>0.42602741683605588</v>
      </c>
      <c r="D9" s="746">
        <v>2.3620236308714477</v>
      </c>
    </row>
    <row r="10" spans="1:4" x14ac:dyDescent="0.2">
      <c r="A10" s="591" t="s">
        <v>140</v>
      </c>
      <c r="B10" s="486">
        <v>-6.394466324646138</v>
      </c>
      <c r="C10" s="486">
        <v>0.37002666339929513</v>
      </c>
      <c r="D10" s="746">
        <v>2.8557375246604844</v>
      </c>
    </row>
    <row r="11" spans="1:4" x14ac:dyDescent="0.2">
      <c r="A11" s="591" t="s">
        <v>141</v>
      </c>
      <c r="B11" s="486">
        <v>-6.3346274202746544</v>
      </c>
      <c r="C11" s="486">
        <v>0.4960751920264041</v>
      </c>
      <c r="D11" s="746">
        <v>3.5116913431381378</v>
      </c>
    </row>
    <row r="12" spans="1:4" x14ac:dyDescent="0.2">
      <c r="A12" s="591" t="s">
        <v>142</v>
      </c>
      <c r="B12" s="486">
        <v>-5.1545025556859656</v>
      </c>
      <c r="C12" s="486">
        <v>0.91003182956067197</v>
      </c>
      <c r="D12" s="746">
        <v>3.0633472292519643</v>
      </c>
    </row>
    <row r="13" spans="1:4" x14ac:dyDescent="0.2">
      <c r="A13" s="591" t="s">
        <v>143</v>
      </c>
      <c r="B13" s="486">
        <v>-4.7218612290417177</v>
      </c>
      <c r="C13" s="486">
        <v>0.93492919653215489</v>
      </c>
      <c r="D13" s="746">
        <v>3.0701244080765786</v>
      </c>
    </row>
    <row r="14" spans="1:4" x14ac:dyDescent="0.2">
      <c r="A14" s="591" t="s">
        <v>144</v>
      </c>
      <c r="B14" s="486">
        <v>-4.2407336727503226</v>
      </c>
      <c r="C14" s="486">
        <v>0.87001136170989668</v>
      </c>
      <c r="D14" s="746" t="s">
        <v>607</v>
      </c>
    </row>
    <row r="15" spans="1:4" x14ac:dyDescent="0.2">
      <c r="A15" s="592" t="s">
        <v>145</v>
      </c>
      <c r="B15" s="488">
        <v>-3.7267283717063746</v>
      </c>
      <c r="C15" s="488">
        <v>1.4335536307699737</v>
      </c>
      <c r="D15" s="747" t="s">
        <v>607</v>
      </c>
    </row>
    <row r="16" spans="1:4" x14ac:dyDescent="0.2">
      <c r="D16" s="93" t="s">
        <v>239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G13" sqref="G13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66" t="s">
        <v>33</v>
      </c>
      <c r="B1" s="866"/>
      <c r="C1" s="866"/>
      <c r="D1" s="131"/>
      <c r="E1" s="131"/>
      <c r="F1" s="131"/>
      <c r="G1" s="131"/>
    </row>
    <row r="2" spans="1:13" ht="13.7" customHeight="1" x14ac:dyDescent="0.2">
      <c r="A2" s="867"/>
      <c r="B2" s="867"/>
      <c r="C2" s="867"/>
      <c r="D2" s="135"/>
      <c r="E2" s="135"/>
      <c r="F2" s="135"/>
      <c r="G2" s="110" t="s">
        <v>159</v>
      </c>
    </row>
    <row r="3" spans="1:13" ht="13.7" customHeight="1" x14ac:dyDescent="0.2">
      <c r="A3" s="167"/>
      <c r="B3" s="870">
        <f>INDICE!A3</f>
        <v>42278</v>
      </c>
      <c r="C3" s="871"/>
      <c r="D3" s="871" t="s">
        <v>120</v>
      </c>
      <c r="E3" s="871"/>
      <c r="F3" s="871" t="s">
        <v>121</v>
      </c>
      <c r="G3" s="871"/>
    </row>
    <row r="4" spans="1:13" ht="30.2" customHeight="1" x14ac:dyDescent="0.2">
      <c r="A4" s="151"/>
      <c r="B4" s="168" t="s">
        <v>200</v>
      </c>
      <c r="C4" s="169" t="s">
        <v>201</v>
      </c>
      <c r="D4" s="168" t="s">
        <v>200</v>
      </c>
      <c r="E4" s="169" t="s">
        <v>201</v>
      </c>
      <c r="F4" s="168" t="s">
        <v>200</v>
      </c>
      <c r="G4" s="169" t="s">
        <v>201</v>
      </c>
    </row>
    <row r="5" spans="1:13" s="133" customFormat="1" ht="13.7" customHeight="1" x14ac:dyDescent="0.2">
      <c r="A5" s="137" t="s">
        <v>202</v>
      </c>
      <c r="B5" s="140">
        <v>383.45367999999996</v>
      </c>
      <c r="C5" s="143">
        <v>12.329180000000001</v>
      </c>
      <c r="D5" s="140">
        <v>3775.5988599999996</v>
      </c>
      <c r="E5" s="140">
        <v>118.62281999999998</v>
      </c>
      <c r="F5" s="140">
        <v>4494.8028800000002</v>
      </c>
      <c r="G5" s="140">
        <v>137.87806</v>
      </c>
      <c r="L5" s="170"/>
      <c r="M5" s="170"/>
    </row>
    <row r="6" spans="1:13" s="133" customFormat="1" ht="13.7" customHeight="1" x14ac:dyDescent="0.2">
      <c r="A6" s="137" t="s">
        <v>203</v>
      </c>
      <c r="B6" s="140">
        <v>1426.5084000000004</v>
      </c>
      <c r="C6" s="140">
        <v>449.5183899999999</v>
      </c>
      <c r="D6" s="140">
        <v>13943.587609999995</v>
      </c>
      <c r="E6" s="140">
        <v>4232.0396600000004</v>
      </c>
      <c r="F6" s="140">
        <v>16560.587119999997</v>
      </c>
      <c r="G6" s="140">
        <v>5055.02567</v>
      </c>
      <c r="L6" s="170"/>
      <c r="M6" s="170"/>
    </row>
    <row r="7" spans="1:13" s="133" customFormat="1" ht="13.7" customHeight="1" x14ac:dyDescent="0.2">
      <c r="A7" s="147" t="s">
        <v>197</v>
      </c>
      <c r="B7" s="148">
        <v>1809.9620800000002</v>
      </c>
      <c r="C7" s="148">
        <v>461.84756999999991</v>
      </c>
      <c r="D7" s="148">
        <v>17719.186469999993</v>
      </c>
      <c r="E7" s="148">
        <v>4350.66248</v>
      </c>
      <c r="F7" s="148">
        <v>21055.389999999996</v>
      </c>
      <c r="G7" s="148">
        <v>5192.90373</v>
      </c>
    </row>
    <row r="8" spans="1:13" ht="13.7" customHeight="1" x14ac:dyDescent="0.2">
      <c r="G8" s="93" t="s">
        <v>239</v>
      </c>
    </row>
    <row r="9" spans="1:13" ht="13.7" customHeight="1" x14ac:dyDescent="0.2">
      <c r="A9" s="154" t="s">
        <v>509</v>
      </c>
    </row>
    <row r="10" spans="1:13" ht="13.7" customHeight="1" x14ac:dyDescent="0.2">
      <c r="A10" s="154" t="s">
        <v>240</v>
      </c>
    </row>
    <row r="14" spans="1:13" ht="13.7" customHeight="1" x14ac:dyDescent="0.2">
      <c r="B14" s="811"/>
      <c r="D14" s="811"/>
      <c r="F14" s="811"/>
    </row>
    <row r="15" spans="1:13" ht="13.7" customHeight="1" x14ac:dyDescent="0.2">
      <c r="B15" s="811"/>
      <c r="D15" s="811"/>
      <c r="F15" s="811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K29" sqref="K29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512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58">
        <f>INDICE!A3</f>
        <v>42278</v>
      </c>
      <c r="C3" s="858"/>
      <c r="D3" s="858">
        <f>INDICE!C3</f>
        <v>0</v>
      </c>
      <c r="E3" s="858"/>
      <c r="F3" s="112"/>
      <c r="G3" s="859" t="s">
        <v>121</v>
      </c>
      <c r="H3" s="859"/>
      <c r="I3" s="859"/>
      <c r="J3" s="859"/>
    </row>
    <row r="4" spans="1:11" s="114" customFormat="1" x14ac:dyDescent="0.2">
      <c r="A4" s="115"/>
      <c r="B4" s="116" t="s">
        <v>151</v>
      </c>
      <c r="C4" s="116" t="s">
        <v>152</v>
      </c>
      <c r="D4" s="116" t="s">
        <v>188</v>
      </c>
      <c r="E4" s="116" t="s">
        <v>191</v>
      </c>
      <c r="F4" s="116"/>
      <c r="G4" s="116" t="s">
        <v>151</v>
      </c>
      <c r="H4" s="116" t="s">
        <v>152</v>
      </c>
      <c r="I4" s="116" t="s">
        <v>188</v>
      </c>
      <c r="J4" s="116" t="s">
        <v>191</v>
      </c>
    </row>
    <row r="5" spans="1:11" s="114" customFormat="1" x14ac:dyDescent="0.2">
      <c r="A5" s="575" t="s">
        <v>161</v>
      </c>
      <c r="B5" s="117">
        <f>'GNA CCAA'!B5</f>
        <v>56.037369999999974</v>
      </c>
      <c r="C5" s="117">
        <f>'GNA CCAA'!C5</f>
        <v>2.3914400000000011</v>
      </c>
      <c r="D5" s="117">
        <f>'GO CCAA'!B5</f>
        <v>280.58678000000015</v>
      </c>
      <c r="E5" s="536">
        <f>SUM(B5:D5)</f>
        <v>339.01559000000015</v>
      </c>
      <c r="F5" s="117"/>
      <c r="G5" s="117">
        <f>'GNA CCAA'!F5</f>
        <v>661.81933000000038</v>
      </c>
      <c r="H5" s="117">
        <f>'GNA CCAA'!G5</f>
        <v>26.133419999999976</v>
      </c>
      <c r="I5" s="117">
        <f>'GO CCAA'!G5</f>
        <v>3284.6947200000045</v>
      </c>
      <c r="J5" s="536">
        <f>SUM(G5:I5)</f>
        <v>3972.6474700000049</v>
      </c>
      <c r="K5" s="82"/>
    </row>
    <row r="6" spans="1:11" s="114" customFormat="1" x14ac:dyDescent="0.2">
      <c r="A6" s="576" t="s">
        <v>162</v>
      </c>
      <c r="B6" s="119">
        <f>'GNA CCAA'!B6</f>
        <v>10.63571</v>
      </c>
      <c r="C6" s="119">
        <f>'GNA CCAA'!C6</f>
        <v>0.60867999999999989</v>
      </c>
      <c r="D6" s="119">
        <f>'GO CCAA'!B6</f>
        <v>81.243979999999979</v>
      </c>
      <c r="E6" s="539">
        <f>SUM(B6:D6)</f>
        <v>92.488369999999975</v>
      </c>
      <c r="F6" s="119"/>
      <c r="G6" s="119">
        <f>'GNA CCAA'!F6</f>
        <v>126.13789</v>
      </c>
      <c r="H6" s="119">
        <f>'GNA CCAA'!G6</f>
        <v>6.7210300000000016</v>
      </c>
      <c r="I6" s="119">
        <f>'GO CCAA'!G6</f>
        <v>916.20984000000067</v>
      </c>
      <c r="J6" s="539">
        <f t="shared" ref="J6:J24" si="0">SUM(G6:I6)</f>
        <v>1049.0687600000006</v>
      </c>
      <c r="K6" s="82"/>
    </row>
    <row r="7" spans="1:11" s="114" customFormat="1" x14ac:dyDescent="0.2">
      <c r="A7" s="576" t="s">
        <v>163</v>
      </c>
      <c r="B7" s="119">
        <f>'GNA CCAA'!B7</f>
        <v>7.0743299999999989</v>
      </c>
      <c r="C7" s="119">
        <f>'GNA CCAA'!C7</f>
        <v>0.57490999999999992</v>
      </c>
      <c r="D7" s="119">
        <f>'GO CCAA'!B7</f>
        <v>38.597630000000002</v>
      </c>
      <c r="E7" s="539">
        <f t="shared" ref="E7:E24" si="1">SUM(B7:D7)</f>
        <v>46.246870000000001</v>
      </c>
      <c r="F7" s="119"/>
      <c r="G7" s="119">
        <f>'GNA CCAA'!F7</f>
        <v>82.265169999999969</v>
      </c>
      <c r="H7" s="119">
        <f>'GNA CCAA'!G7</f>
        <v>6.3795999999999982</v>
      </c>
      <c r="I7" s="119">
        <f>'GO CCAA'!G7</f>
        <v>442.70760999999987</v>
      </c>
      <c r="J7" s="539">
        <f t="shared" si="0"/>
        <v>531.35237999999981</v>
      </c>
      <c r="K7" s="82"/>
    </row>
    <row r="8" spans="1:11" s="114" customFormat="1" x14ac:dyDescent="0.2">
      <c r="A8" s="576" t="s">
        <v>164</v>
      </c>
      <c r="B8" s="119">
        <f>'GNA CCAA'!B8</f>
        <v>17.273690000000002</v>
      </c>
      <c r="C8" s="119">
        <f>'GNA CCAA'!C8</f>
        <v>1.03301</v>
      </c>
      <c r="D8" s="119">
        <f>'GO CCAA'!B8</f>
        <v>32.890740000000001</v>
      </c>
      <c r="E8" s="539">
        <f t="shared" si="1"/>
        <v>51.19744</v>
      </c>
      <c r="F8" s="119"/>
      <c r="G8" s="119">
        <f>'GNA CCAA'!F8</f>
        <v>200.37890999999999</v>
      </c>
      <c r="H8" s="119">
        <f>'GNA CCAA'!G8</f>
        <v>11.296190000000006</v>
      </c>
      <c r="I8" s="119">
        <f>'GO CCAA'!G8</f>
        <v>392.52522999999997</v>
      </c>
      <c r="J8" s="539">
        <f t="shared" si="0"/>
        <v>604.20032999999989</v>
      </c>
      <c r="K8" s="82"/>
    </row>
    <row r="9" spans="1:11" s="114" customFormat="1" x14ac:dyDescent="0.2">
      <c r="A9" s="576" t="s">
        <v>165</v>
      </c>
      <c r="B9" s="119">
        <f>'GNA CCAA'!B9</f>
        <v>31.201929999999997</v>
      </c>
      <c r="C9" s="119">
        <f>'GNA CCAA'!C9</f>
        <v>10.589650000000001</v>
      </c>
      <c r="D9" s="119">
        <f>'GO CCAA'!B9</f>
        <v>55.911090000000002</v>
      </c>
      <c r="E9" s="539">
        <f t="shared" si="1"/>
        <v>97.702669999999998</v>
      </c>
      <c r="F9" s="119"/>
      <c r="G9" s="119">
        <f>'GNA CCAA'!F9</f>
        <v>360.7537099999999</v>
      </c>
      <c r="H9" s="119">
        <f>'GNA CCAA'!G9</f>
        <v>119.63991999999999</v>
      </c>
      <c r="I9" s="119">
        <f>'GO CCAA'!G9</f>
        <v>640.24491000000035</v>
      </c>
      <c r="J9" s="539">
        <f t="shared" si="0"/>
        <v>1120.6385400000004</v>
      </c>
      <c r="K9" s="82"/>
    </row>
    <row r="10" spans="1:11" s="114" customFormat="1" x14ac:dyDescent="0.2">
      <c r="A10" s="576" t="s">
        <v>166</v>
      </c>
      <c r="B10" s="119">
        <f>'GNA CCAA'!B10</f>
        <v>4.8117799999999997</v>
      </c>
      <c r="C10" s="119">
        <f>'GNA CCAA'!C10</f>
        <v>0.30248000000000003</v>
      </c>
      <c r="D10" s="119">
        <f>'GO CCAA'!B10</f>
        <v>26.966379999999994</v>
      </c>
      <c r="E10" s="539">
        <f t="shared" si="1"/>
        <v>32.080639999999995</v>
      </c>
      <c r="F10" s="119"/>
      <c r="G10" s="119">
        <f>'GNA CCAA'!F10</f>
        <v>57.476330000000004</v>
      </c>
      <c r="H10" s="119">
        <f>'GNA CCAA'!G10</f>
        <v>3.531709999999999</v>
      </c>
      <c r="I10" s="119">
        <f>'GO CCAA'!G10</f>
        <v>307.95435999999989</v>
      </c>
      <c r="J10" s="539">
        <f t="shared" si="0"/>
        <v>368.96239999999989</v>
      </c>
      <c r="K10" s="82"/>
    </row>
    <row r="11" spans="1:11" s="114" customFormat="1" x14ac:dyDescent="0.2">
      <c r="A11" s="576" t="s">
        <v>167</v>
      </c>
      <c r="B11" s="119">
        <f>'GNA CCAA'!B11</f>
        <v>21.131219999999992</v>
      </c>
      <c r="C11" s="119">
        <f>'GNA CCAA'!C11</f>
        <v>1.3131099999999996</v>
      </c>
      <c r="D11" s="119">
        <f>'GO CCAA'!B11</f>
        <v>148.02119999999994</v>
      </c>
      <c r="E11" s="539">
        <f t="shared" si="1"/>
        <v>170.46552999999992</v>
      </c>
      <c r="F11" s="119"/>
      <c r="G11" s="119">
        <f>'GNA CCAA'!F11</f>
        <v>244.30681000000001</v>
      </c>
      <c r="H11" s="119">
        <f>'GNA CCAA'!G11</f>
        <v>15.188850000000013</v>
      </c>
      <c r="I11" s="119">
        <f>'GO CCAA'!G11</f>
        <v>1589.0503000000008</v>
      </c>
      <c r="J11" s="539">
        <f t="shared" si="0"/>
        <v>1848.5459600000008</v>
      </c>
      <c r="K11" s="82"/>
    </row>
    <row r="12" spans="1:11" s="114" customFormat="1" x14ac:dyDescent="0.2">
      <c r="A12" s="576" t="s">
        <v>614</v>
      </c>
      <c r="B12" s="119">
        <f>'GNA CCAA'!B12</f>
        <v>13.815389999999999</v>
      </c>
      <c r="C12" s="119">
        <f>'GNA CCAA'!C12</f>
        <v>0.7103799999999999</v>
      </c>
      <c r="D12" s="119">
        <f>'GO CCAA'!B12</f>
        <v>105.91750999999998</v>
      </c>
      <c r="E12" s="539">
        <f t="shared" si="1"/>
        <v>120.44327999999997</v>
      </c>
      <c r="F12" s="119"/>
      <c r="G12" s="119">
        <f>'GNA CCAA'!F12</f>
        <v>162.94364999999988</v>
      </c>
      <c r="H12" s="119">
        <f>'GNA CCAA'!G12</f>
        <v>7.8677900000000029</v>
      </c>
      <c r="I12" s="119">
        <f>'GO CCAA'!G12</f>
        <v>1192.8742600000003</v>
      </c>
      <c r="J12" s="539">
        <f t="shared" si="0"/>
        <v>1363.6857000000002</v>
      </c>
      <c r="K12" s="82"/>
    </row>
    <row r="13" spans="1:11" s="114" customFormat="1" x14ac:dyDescent="0.2">
      <c r="A13" s="576" t="s">
        <v>168</v>
      </c>
      <c r="B13" s="119">
        <f>'GNA CCAA'!B13</f>
        <v>60.426829999999988</v>
      </c>
      <c r="C13" s="119">
        <f>'GNA CCAA'!C13</f>
        <v>4.4144799999999966</v>
      </c>
      <c r="D13" s="119">
        <f>'GO CCAA'!B13</f>
        <v>285.73380999999995</v>
      </c>
      <c r="E13" s="539">
        <f t="shared" si="1"/>
        <v>350.57511999999991</v>
      </c>
      <c r="F13" s="119"/>
      <c r="G13" s="119">
        <f>'GNA CCAA'!F13</f>
        <v>719.85407999999961</v>
      </c>
      <c r="H13" s="119">
        <f>'GNA CCAA'!G13</f>
        <v>49.22319000000001</v>
      </c>
      <c r="I13" s="119">
        <f>'GO CCAA'!G13</f>
        <v>3361.3962099999962</v>
      </c>
      <c r="J13" s="539">
        <f t="shared" si="0"/>
        <v>4130.473479999996</v>
      </c>
      <c r="K13" s="82"/>
    </row>
    <row r="14" spans="1:11" s="114" customFormat="1" x14ac:dyDescent="0.2">
      <c r="A14" s="576" t="s">
        <v>169</v>
      </c>
      <c r="B14" s="119">
        <f>'GNA CCAA'!B14</f>
        <v>0.50807999999999998</v>
      </c>
      <c r="C14" s="119">
        <f>'GNA CCAA'!C14</f>
        <v>5.1929999999999997E-2</v>
      </c>
      <c r="D14" s="119">
        <f>'GO CCAA'!B14</f>
        <v>1.1273899999999999</v>
      </c>
      <c r="E14" s="539">
        <f t="shared" si="1"/>
        <v>1.6873999999999998</v>
      </c>
      <c r="F14" s="119"/>
      <c r="G14" s="119">
        <f>'GNA CCAA'!F14</f>
        <v>5.9268299999999989</v>
      </c>
      <c r="H14" s="119">
        <f>'GNA CCAA'!G14</f>
        <v>0.57901999999999998</v>
      </c>
      <c r="I14" s="119">
        <f>'GO CCAA'!G14</f>
        <v>12.672569999999999</v>
      </c>
      <c r="J14" s="539">
        <f t="shared" si="0"/>
        <v>19.178419999999996</v>
      </c>
      <c r="K14" s="82"/>
    </row>
    <row r="15" spans="1:11" s="114" customFormat="1" x14ac:dyDescent="0.2">
      <c r="A15" s="576" t="s">
        <v>170</v>
      </c>
      <c r="B15" s="119">
        <f>'GNA CCAA'!B15</f>
        <v>39.539490000000015</v>
      </c>
      <c r="C15" s="119">
        <f>'GNA CCAA'!C15</f>
        <v>1.8686299999999998</v>
      </c>
      <c r="D15" s="119">
        <f>'GO CCAA'!B15</f>
        <v>176.70212000000001</v>
      </c>
      <c r="E15" s="539">
        <f t="shared" si="1"/>
        <v>218.11024000000003</v>
      </c>
      <c r="F15" s="119"/>
      <c r="G15" s="119">
        <f>'GNA CCAA'!F15</f>
        <v>472.02783999999969</v>
      </c>
      <c r="H15" s="119">
        <f>'GNA CCAA'!G15</f>
        <v>20.507459999999988</v>
      </c>
      <c r="I15" s="119">
        <f>'GO CCAA'!G15</f>
        <v>2089.192430000001</v>
      </c>
      <c r="J15" s="539">
        <f t="shared" si="0"/>
        <v>2581.7277300000005</v>
      </c>
      <c r="K15" s="82"/>
    </row>
    <row r="16" spans="1:11" s="114" customFormat="1" x14ac:dyDescent="0.2">
      <c r="A16" s="576" t="s">
        <v>171</v>
      </c>
      <c r="B16" s="119">
        <f>'GNA CCAA'!B16</f>
        <v>7.4395300000000013</v>
      </c>
      <c r="C16" s="119">
        <f>'GNA CCAA'!C16</f>
        <v>0.24249000000000004</v>
      </c>
      <c r="D16" s="119">
        <f>'GO CCAA'!B16</f>
        <v>51.345600000000005</v>
      </c>
      <c r="E16" s="539">
        <f t="shared" si="1"/>
        <v>59.027620000000006</v>
      </c>
      <c r="F16" s="119"/>
      <c r="G16" s="119">
        <f>'GNA CCAA'!F16</f>
        <v>92.027470000000008</v>
      </c>
      <c r="H16" s="119">
        <f>'GNA CCAA'!G16</f>
        <v>2.9251200000000011</v>
      </c>
      <c r="I16" s="119">
        <f>'GO CCAA'!G16</f>
        <v>591.01459</v>
      </c>
      <c r="J16" s="539">
        <f t="shared" si="0"/>
        <v>685.96717999999998</v>
      </c>
      <c r="K16" s="82"/>
    </row>
    <row r="17" spans="1:16" s="114" customFormat="1" x14ac:dyDescent="0.2">
      <c r="A17" s="576" t="s">
        <v>172</v>
      </c>
      <c r="B17" s="119">
        <f>'GNA CCAA'!B17</f>
        <v>19.191790000000012</v>
      </c>
      <c r="C17" s="119">
        <f>'GNA CCAA'!C17</f>
        <v>1.1669700000000001</v>
      </c>
      <c r="D17" s="119">
        <f>'GO CCAA'!B17</f>
        <v>119.11121000000001</v>
      </c>
      <c r="E17" s="539">
        <f t="shared" si="1"/>
        <v>139.46997000000002</v>
      </c>
      <c r="F17" s="119"/>
      <c r="G17" s="119">
        <f>'GNA CCAA'!F17</f>
        <v>227.12258000000008</v>
      </c>
      <c r="H17" s="119">
        <f>'GNA CCAA'!G17</f>
        <v>13.188460000000008</v>
      </c>
      <c r="I17" s="119">
        <f>'GO CCAA'!G17</f>
        <v>1351.8338000000001</v>
      </c>
      <c r="J17" s="539">
        <f t="shared" si="0"/>
        <v>1592.1448400000002</v>
      </c>
      <c r="K17" s="82"/>
    </row>
    <row r="18" spans="1:16" s="114" customFormat="1" x14ac:dyDescent="0.2">
      <c r="A18" s="576" t="s">
        <v>173</v>
      </c>
      <c r="B18" s="119">
        <f>'GNA CCAA'!B18</f>
        <v>2.2625600000000006</v>
      </c>
      <c r="C18" s="119">
        <f>'GNA CCAA'!C18</f>
        <v>0.13306000000000001</v>
      </c>
      <c r="D18" s="119">
        <f>'GO CCAA'!B18</f>
        <v>15.59033</v>
      </c>
      <c r="E18" s="539">
        <f t="shared" si="1"/>
        <v>17.985949999999999</v>
      </c>
      <c r="F18" s="119"/>
      <c r="G18" s="119">
        <f>'GNA CCAA'!F18</f>
        <v>26.509399999999999</v>
      </c>
      <c r="H18" s="119">
        <f>'GNA CCAA'!G18</f>
        <v>1.55783</v>
      </c>
      <c r="I18" s="119">
        <f>'GO CCAA'!G18</f>
        <v>173.81088000000003</v>
      </c>
      <c r="J18" s="539">
        <f t="shared" si="0"/>
        <v>201.87811000000002</v>
      </c>
      <c r="K18" s="82"/>
    </row>
    <row r="19" spans="1:16" s="114" customFormat="1" x14ac:dyDescent="0.2">
      <c r="A19" s="576" t="s">
        <v>174</v>
      </c>
      <c r="B19" s="119">
        <f>'GNA CCAA'!B19</f>
        <v>45.146959999999979</v>
      </c>
      <c r="C19" s="119">
        <f>'GNA CCAA'!C19</f>
        <v>2.6801800000000005</v>
      </c>
      <c r="D19" s="119">
        <f>'GO CCAA'!B19</f>
        <v>191.90702999999996</v>
      </c>
      <c r="E19" s="539">
        <f t="shared" si="1"/>
        <v>239.73416999999995</v>
      </c>
      <c r="F19" s="119"/>
      <c r="G19" s="119">
        <f>'GNA CCAA'!F19</f>
        <v>515.14859999999987</v>
      </c>
      <c r="H19" s="119">
        <f>'GNA CCAA'!G19</f>
        <v>28.451760000000014</v>
      </c>
      <c r="I19" s="119">
        <f>'GO CCAA'!G19</f>
        <v>2194.9656500000001</v>
      </c>
      <c r="J19" s="539">
        <f t="shared" si="0"/>
        <v>2738.56601</v>
      </c>
      <c r="K19" s="82"/>
    </row>
    <row r="20" spans="1:16" s="114" customFormat="1" x14ac:dyDescent="0.2">
      <c r="A20" s="576" t="s">
        <v>175</v>
      </c>
      <c r="B20" s="119">
        <f>'GNA CCAA'!B20</f>
        <v>0.50626000000000004</v>
      </c>
      <c r="C20" s="119" t="str">
        <f>'GNA CCAA'!C20</f>
        <v>-</v>
      </c>
      <c r="D20" s="119">
        <f>'GO CCAA'!B20</f>
        <v>1.2897700000000003</v>
      </c>
      <c r="E20" s="539">
        <f t="shared" si="1"/>
        <v>1.7960300000000005</v>
      </c>
      <c r="F20" s="119"/>
      <c r="G20" s="119">
        <f>'GNA CCAA'!F20</f>
        <v>6.2894100000000002</v>
      </c>
      <c r="H20" s="119" t="str">
        <f>'GNA CCAA'!G20</f>
        <v>-</v>
      </c>
      <c r="I20" s="119">
        <f>'GO CCAA'!G20</f>
        <v>15.270689999999998</v>
      </c>
      <c r="J20" s="539">
        <f t="shared" si="0"/>
        <v>21.560099999999998</v>
      </c>
      <c r="K20" s="82"/>
    </row>
    <row r="21" spans="1:16" s="114" customFormat="1" x14ac:dyDescent="0.2">
      <c r="A21" s="576" t="s">
        <v>176</v>
      </c>
      <c r="B21" s="119">
        <f>'GNA CCAA'!B21</f>
        <v>9.3806100000000008</v>
      </c>
      <c r="C21" s="119">
        <f>'GNA CCAA'!C21</f>
        <v>0.53176999999999996</v>
      </c>
      <c r="D21" s="119">
        <f>'GO CCAA'!B21</f>
        <v>71.84823999999999</v>
      </c>
      <c r="E21" s="539">
        <f t="shared" si="1"/>
        <v>81.760619999999989</v>
      </c>
      <c r="F21" s="119"/>
      <c r="G21" s="119">
        <f>'GNA CCAA'!F21</f>
        <v>112.53909999999998</v>
      </c>
      <c r="H21" s="119">
        <f>'GNA CCAA'!G21</f>
        <v>5.8510800000000005</v>
      </c>
      <c r="I21" s="119">
        <f>'GO CCAA'!G21</f>
        <v>850.15668999999991</v>
      </c>
      <c r="J21" s="539">
        <f t="shared" si="0"/>
        <v>968.5468699999999</v>
      </c>
      <c r="K21" s="82"/>
    </row>
    <row r="22" spans="1:16" s="114" customFormat="1" x14ac:dyDescent="0.2">
      <c r="A22" s="576" t="s">
        <v>177</v>
      </c>
      <c r="B22" s="119">
        <f>'GNA CCAA'!B22</f>
        <v>5.2385900000000003</v>
      </c>
      <c r="C22" s="119">
        <f>'GNA CCAA'!C22</f>
        <v>0.23128000000000001</v>
      </c>
      <c r="D22" s="119">
        <f>'GO CCAA'!B22</f>
        <v>52.418930000000003</v>
      </c>
      <c r="E22" s="539">
        <f t="shared" si="1"/>
        <v>57.888800000000003</v>
      </c>
      <c r="F22" s="119"/>
      <c r="G22" s="119">
        <f>'GNA CCAA'!F22</f>
        <v>60.758010000000006</v>
      </c>
      <c r="H22" s="119">
        <f>'GNA CCAA'!G22</f>
        <v>2.5489700000000011</v>
      </c>
      <c r="I22" s="119">
        <f>'GO CCAA'!G22</f>
        <v>615.84334999999999</v>
      </c>
      <c r="J22" s="539">
        <f t="shared" si="0"/>
        <v>679.15032999999994</v>
      </c>
      <c r="K22" s="82"/>
    </row>
    <row r="23" spans="1:16" x14ac:dyDescent="0.2">
      <c r="A23" s="577" t="s">
        <v>178</v>
      </c>
      <c r="B23" s="119">
        <f>'GNA CCAA'!B23</f>
        <v>14.322230000000005</v>
      </c>
      <c r="C23" s="119">
        <f>'GNA CCAA'!C23</f>
        <v>0.97836999999999996</v>
      </c>
      <c r="D23" s="119">
        <f>'GO CCAA'!B23</f>
        <v>137.84028000000004</v>
      </c>
      <c r="E23" s="539">
        <f t="shared" si="1"/>
        <v>153.14088000000004</v>
      </c>
      <c r="F23" s="119"/>
      <c r="G23" s="119">
        <f>'GNA CCAA'!F23</f>
        <v>165.52217999999999</v>
      </c>
      <c r="H23" s="119">
        <f>'GNA CCAA'!G23</f>
        <v>11.144259999999997</v>
      </c>
      <c r="I23" s="119">
        <f>'GO CCAA'!G23</f>
        <v>1573.807499999999</v>
      </c>
      <c r="J23" s="539">
        <f t="shared" si="0"/>
        <v>1750.4739399999989</v>
      </c>
      <c r="K23" s="482"/>
      <c r="P23" s="114"/>
    </row>
    <row r="24" spans="1:16" x14ac:dyDescent="0.2">
      <c r="A24" s="578" t="s">
        <v>503</v>
      </c>
      <c r="B24" s="123">
        <f>'GNA CCAA'!B24</f>
        <v>365.94435000000016</v>
      </c>
      <c r="C24" s="123">
        <f>'GNA CCAA'!C24</f>
        <v>29.822820000000014</v>
      </c>
      <c r="D24" s="123">
        <f>'GO CCAA'!B24</f>
        <v>1875.0500200000004</v>
      </c>
      <c r="E24" s="123">
        <f t="shared" si="1"/>
        <v>2270.8171900000007</v>
      </c>
      <c r="F24" s="123"/>
      <c r="G24" s="123">
        <f>'GNA CCAA'!F24</f>
        <v>4299.8072999999995</v>
      </c>
      <c r="H24" s="579">
        <f>'GNA CCAA'!G24</f>
        <v>332.73566000000113</v>
      </c>
      <c r="I24" s="123">
        <f>'GO CCAA'!G24</f>
        <v>21596.225589999984</v>
      </c>
      <c r="J24" s="123">
        <f t="shared" si="0"/>
        <v>26228.768549999986</v>
      </c>
      <c r="K24" s="482"/>
    </row>
    <row r="25" spans="1:16" x14ac:dyDescent="0.2">
      <c r="I25" s="8"/>
      <c r="J25" s="93" t="s">
        <v>239</v>
      </c>
    </row>
    <row r="26" spans="1:16" x14ac:dyDescent="0.2">
      <c r="A26" s="542" t="s">
        <v>510</v>
      </c>
      <c r="G26" s="125"/>
      <c r="H26" s="125"/>
      <c r="I26" s="125"/>
      <c r="J26" s="125"/>
    </row>
    <row r="27" spans="1:16" x14ac:dyDescent="0.2">
      <c r="A27" s="154" t="s">
        <v>240</v>
      </c>
      <c r="G27" s="125"/>
      <c r="H27" s="125"/>
      <c r="I27" s="125"/>
      <c r="J27" s="125"/>
    </row>
    <row r="28" spans="1:16" ht="18" x14ac:dyDescent="0.25">
      <c r="A28" s="126"/>
      <c r="E28" s="865"/>
      <c r="F28" s="865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23 F6:I23">
    <cfRule type="cellIs" dxfId="100" priority="5" operator="between">
      <formula>0</formula>
      <formula>0.5</formula>
    </cfRule>
    <cfRule type="cellIs" dxfId="99" priority="6" operator="between">
      <formula>0</formula>
      <formula>0.49</formula>
    </cfRule>
  </conditionalFormatting>
  <conditionalFormatting sqref="E6:E23">
    <cfRule type="cellIs" dxfId="98" priority="3" operator="between">
      <formula>0</formula>
      <formula>0.5</formula>
    </cfRule>
    <cfRule type="cellIs" dxfId="97" priority="4" operator="between">
      <formula>0</formula>
      <formula>0.49</formula>
    </cfRule>
  </conditionalFormatting>
  <conditionalFormatting sqref="J6:J23">
    <cfRule type="cellIs" dxfId="96" priority="1" operator="between">
      <formula>0</formula>
      <formula>0.5</formula>
    </cfRule>
    <cfRule type="cellIs" dxfId="9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J24" sqref="J24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159</v>
      </c>
    </row>
    <row r="3" spans="1:65" s="102" customFormat="1" x14ac:dyDescent="0.2">
      <c r="A3" s="79"/>
      <c r="B3" s="855">
        <f>INDICE!A3</f>
        <v>42278</v>
      </c>
      <c r="C3" s="856"/>
      <c r="D3" s="856" t="s">
        <v>120</v>
      </c>
      <c r="E3" s="856"/>
      <c r="F3" s="856" t="s">
        <v>121</v>
      </c>
      <c r="G3" s="856"/>
      <c r="H3" s="85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7" t="s">
        <v>491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204</v>
      </c>
      <c r="B5" s="100">
        <v>462.52537999999998</v>
      </c>
      <c r="C5" s="101">
        <v>-5.4315385217444812</v>
      </c>
      <c r="D5" s="100">
        <v>4689.4577499999996</v>
      </c>
      <c r="E5" s="101">
        <v>3.9899460119783265</v>
      </c>
      <c r="F5" s="100">
        <v>5445.6138900000005</v>
      </c>
      <c r="G5" s="101">
        <v>2.2901812665072501</v>
      </c>
      <c r="H5" s="101">
        <v>99.994923327835778</v>
      </c>
    </row>
    <row r="6" spans="1:65" s="99" customFormat="1" x14ac:dyDescent="0.2">
      <c r="A6" s="99" t="s">
        <v>149</v>
      </c>
      <c r="B6" s="119">
        <v>8.5699999999999995E-3</v>
      </c>
      <c r="C6" s="543">
        <v>-64.276781992496879</v>
      </c>
      <c r="D6" s="119">
        <v>0.22459000000000001</v>
      </c>
      <c r="E6" s="543">
        <v>0.80341113105924233</v>
      </c>
      <c r="F6" s="119">
        <v>0.27647000000000005</v>
      </c>
      <c r="G6" s="543">
        <v>2.6853365027484837</v>
      </c>
      <c r="H6" s="268">
        <v>5.0766721642188928E-3</v>
      </c>
    </row>
    <row r="7" spans="1:65" s="99" customFormat="1" x14ac:dyDescent="0.2">
      <c r="A7" s="68" t="s">
        <v>119</v>
      </c>
      <c r="B7" s="69">
        <v>462.53395</v>
      </c>
      <c r="C7" s="103">
        <v>-5.4344247526004459</v>
      </c>
      <c r="D7" s="69">
        <v>4689.6823400000003</v>
      </c>
      <c r="E7" s="103">
        <v>3.9897885842849701</v>
      </c>
      <c r="F7" s="69">
        <v>5445.8903600000003</v>
      </c>
      <c r="G7" s="103">
        <v>2.290201250049007</v>
      </c>
      <c r="H7" s="103">
        <v>100</v>
      </c>
    </row>
    <row r="8" spans="1:65" s="99" customFormat="1" x14ac:dyDescent="0.2">
      <c r="H8" s="93" t="s">
        <v>239</v>
      </c>
    </row>
    <row r="9" spans="1:65" s="99" customFormat="1" x14ac:dyDescent="0.2">
      <c r="A9" s="94" t="s">
        <v>561</v>
      </c>
    </row>
    <row r="10" spans="1:65" x14ac:dyDescent="0.2">
      <c r="A10" s="166" t="s">
        <v>654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94" priority="7" operator="between">
      <formula>0</formula>
      <formula>0.5</formula>
    </cfRule>
    <cfRule type="cellIs" dxfId="93" priority="8" operator="between">
      <formula>0</formula>
      <formula>0.49</formula>
    </cfRule>
  </conditionalFormatting>
  <conditionalFormatting sqref="D6">
    <cfRule type="cellIs" dxfId="92" priority="5" operator="between">
      <formula>0</formula>
      <formula>0.5</formula>
    </cfRule>
    <cfRule type="cellIs" dxfId="91" priority="6" operator="between">
      <formula>0</formula>
      <formula>0.49</formula>
    </cfRule>
  </conditionalFormatting>
  <conditionalFormatting sqref="F6">
    <cfRule type="cellIs" dxfId="90" priority="3" operator="between">
      <formula>0</formula>
      <formula>0.5</formula>
    </cfRule>
    <cfRule type="cellIs" dxfId="89" priority="4" operator="between">
      <formula>0</formula>
      <formula>0.49</formula>
    </cfRule>
  </conditionalFormatting>
  <conditionalFormatting sqref="H6">
    <cfRule type="cellIs" dxfId="88" priority="1" operator="between">
      <formula>0</formula>
      <formula>0.5</formula>
    </cfRule>
    <cfRule type="cellIs" dxfId="87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H16" sqref="H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93" t="s">
        <v>159</v>
      </c>
    </row>
    <row r="3" spans="1:65" s="102" customFormat="1" x14ac:dyDescent="0.2">
      <c r="A3" s="79"/>
      <c r="B3" s="855">
        <f>INDICE!A3</f>
        <v>42278</v>
      </c>
      <c r="C3" s="856"/>
      <c r="D3" s="856" t="s">
        <v>120</v>
      </c>
      <c r="E3" s="856"/>
      <c r="F3" s="856" t="s">
        <v>121</v>
      </c>
      <c r="G3" s="856"/>
      <c r="H3" s="85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8" t="s">
        <v>491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205</v>
      </c>
      <c r="B5" s="129">
        <v>165.85456999999991</v>
      </c>
      <c r="C5" s="180">
        <v>-7.2466163144596543</v>
      </c>
      <c r="D5" s="129">
        <v>1758.2433700000001</v>
      </c>
      <c r="E5" s="180">
        <v>0.75008369178990431</v>
      </c>
      <c r="F5" s="129">
        <v>2111.4926399999999</v>
      </c>
      <c r="G5" s="180">
        <v>-0.46588163584828002</v>
      </c>
      <c r="H5" s="180">
        <v>25.833818328309505</v>
      </c>
    </row>
    <row r="6" spans="1:65" s="179" customFormat="1" x14ac:dyDescent="0.2">
      <c r="A6" s="179" t="s">
        <v>206</v>
      </c>
      <c r="B6" s="129">
        <v>492.63785000000001</v>
      </c>
      <c r="C6" s="180">
        <v>-20.835828114780846</v>
      </c>
      <c r="D6" s="129">
        <v>5036.2761200000004</v>
      </c>
      <c r="E6" s="180">
        <v>-13.47001334392429</v>
      </c>
      <c r="F6" s="129">
        <v>6061.8738099999991</v>
      </c>
      <c r="G6" s="180">
        <v>-12.811614568915807</v>
      </c>
      <c r="H6" s="180">
        <v>74.166181671690481</v>
      </c>
    </row>
    <row r="7" spans="1:65" s="99" customFormat="1" x14ac:dyDescent="0.2">
      <c r="A7" s="68" t="s">
        <v>513</v>
      </c>
      <c r="B7" s="69">
        <v>658.49241999999992</v>
      </c>
      <c r="C7" s="103">
        <v>-17.802642234210094</v>
      </c>
      <c r="D7" s="69">
        <v>6794.5194900000006</v>
      </c>
      <c r="E7" s="103">
        <v>-10.189792500749576</v>
      </c>
      <c r="F7" s="69">
        <v>8173.3664500000004</v>
      </c>
      <c r="G7" s="103">
        <v>-9.9253503414507236</v>
      </c>
      <c r="H7" s="103">
        <v>100</v>
      </c>
    </row>
    <row r="8" spans="1:65" s="99" customFormat="1" x14ac:dyDescent="0.2">
      <c r="A8" s="181" t="s">
        <v>500</v>
      </c>
      <c r="B8" s="182">
        <v>475.98984000000002</v>
      </c>
      <c r="C8" s="797">
        <v>-22.345685429295759</v>
      </c>
      <c r="D8" s="182">
        <v>4921.2719500000003</v>
      </c>
      <c r="E8" s="797">
        <v>-14.188948746834765</v>
      </c>
      <c r="F8" s="182">
        <v>5927.7942699999994</v>
      </c>
      <c r="G8" s="797">
        <v>-13.35258126568591</v>
      </c>
      <c r="H8" s="797">
        <v>72.525737176509438</v>
      </c>
    </row>
    <row r="9" spans="1:65" s="179" customFormat="1" x14ac:dyDescent="0.2">
      <c r="H9" s="93" t="s">
        <v>239</v>
      </c>
    </row>
    <row r="10" spans="1:65" s="179" customFormat="1" x14ac:dyDescent="0.2">
      <c r="A10" s="94" t="s">
        <v>561</v>
      </c>
    </row>
    <row r="11" spans="1:65" x14ac:dyDescent="0.2">
      <c r="A11" s="94" t="s">
        <v>514</v>
      </c>
    </row>
    <row r="12" spans="1:65" x14ac:dyDescent="0.2">
      <c r="A12" s="166" t="s">
        <v>654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E28" sqref="E28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515</v>
      </c>
    </row>
    <row r="2" spans="1:3" ht="15.75" x14ac:dyDescent="0.25">
      <c r="A2" s="2"/>
      <c r="C2" s="594" t="s">
        <v>159</v>
      </c>
    </row>
    <row r="3" spans="1:3" s="114" customFormat="1" ht="13.7" customHeight="1" x14ac:dyDescent="0.2">
      <c r="A3" s="111"/>
      <c r="B3" s="445">
        <f>INDICE!A3</f>
        <v>42278</v>
      </c>
      <c r="C3" s="113"/>
    </row>
    <row r="4" spans="1:3" s="114" customFormat="1" x14ac:dyDescent="0.2">
      <c r="A4" s="575" t="s">
        <v>161</v>
      </c>
      <c r="B4" s="117">
        <v>14.537540000000002</v>
      </c>
      <c r="C4" s="117">
        <v>155.93528000000003</v>
      </c>
    </row>
    <row r="5" spans="1:3" s="114" customFormat="1" x14ac:dyDescent="0.2">
      <c r="A5" s="576" t="s">
        <v>162</v>
      </c>
      <c r="B5" s="119">
        <v>0.55701999999999996</v>
      </c>
      <c r="C5" s="119">
        <v>4.4449200000000015</v>
      </c>
    </row>
    <row r="6" spans="1:3" s="114" customFormat="1" x14ac:dyDescent="0.2">
      <c r="A6" s="576" t="s">
        <v>163</v>
      </c>
      <c r="B6" s="119">
        <v>4.817800000000001</v>
      </c>
      <c r="C6" s="119">
        <v>55.48875000000001</v>
      </c>
    </row>
    <row r="7" spans="1:3" s="114" customFormat="1" x14ac:dyDescent="0.2">
      <c r="A7" s="576" t="s">
        <v>164</v>
      </c>
      <c r="B7" s="119">
        <v>14.40583</v>
      </c>
      <c r="C7" s="119">
        <v>105.13374999999999</v>
      </c>
    </row>
    <row r="8" spans="1:3" s="114" customFormat="1" x14ac:dyDescent="0.2">
      <c r="A8" s="576" t="s">
        <v>165</v>
      </c>
      <c r="B8" s="119">
        <v>74.887649999999994</v>
      </c>
      <c r="C8" s="119">
        <v>1081.81683</v>
      </c>
    </row>
    <row r="9" spans="1:3" s="114" customFormat="1" x14ac:dyDescent="0.2">
      <c r="A9" s="576" t="s">
        <v>166</v>
      </c>
      <c r="B9" s="119">
        <v>1.1829799999999999</v>
      </c>
      <c r="C9" s="119">
        <v>7.4059099999999987</v>
      </c>
    </row>
    <row r="10" spans="1:3" s="114" customFormat="1" x14ac:dyDescent="0.2">
      <c r="A10" s="576" t="s">
        <v>167</v>
      </c>
      <c r="B10" s="119">
        <v>2.3163199999999997</v>
      </c>
      <c r="C10" s="119">
        <v>31.86392</v>
      </c>
    </row>
    <row r="11" spans="1:3" s="114" customFormat="1" x14ac:dyDescent="0.2">
      <c r="A11" s="576" t="s">
        <v>614</v>
      </c>
      <c r="B11" s="119">
        <v>9.3885000000000005</v>
      </c>
      <c r="C11" s="119">
        <v>87.042090000000002</v>
      </c>
    </row>
    <row r="12" spans="1:3" s="114" customFormat="1" x14ac:dyDescent="0.2">
      <c r="A12" s="576" t="s">
        <v>168</v>
      </c>
      <c r="B12" s="119">
        <v>3.7970300000000003</v>
      </c>
      <c r="C12" s="119">
        <v>47.995260000000002</v>
      </c>
    </row>
    <row r="13" spans="1:3" s="114" customFormat="1" x14ac:dyDescent="0.2">
      <c r="A13" s="576" t="s">
        <v>169</v>
      </c>
      <c r="B13" s="119">
        <v>2.5021599999999999</v>
      </c>
      <c r="C13" s="119">
        <v>45.958149999999996</v>
      </c>
    </row>
    <row r="14" spans="1:3" s="114" customFormat="1" x14ac:dyDescent="0.2">
      <c r="A14" s="576" t="s">
        <v>170</v>
      </c>
      <c r="B14" s="119">
        <v>0.68358000000000008</v>
      </c>
      <c r="C14" s="119">
        <v>12.734760000000001</v>
      </c>
    </row>
    <row r="15" spans="1:3" s="114" customFormat="1" x14ac:dyDescent="0.2">
      <c r="A15" s="576" t="s">
        <v>171</v>
      </c>
      <c r="B15" s="119">
        <v>0.25202000000000002</v>
      </c>
      <c r="C15" s="119">
        <v>4.6472400000000009</v>
      </c>
    </row>
    <row r="16" spans="1:3" s="114" customFormat="1" x14ac:dyDescent="0.2">
      <c r="A16" s="576" t="s">
        <v>172</v>
      </c>
      <c r="B16" s="119">
        <v>32.263079999999995</v>
      </c>
      <c r="C16" s="119">
        <v>403.00639000000012</v>
      </c>
    </row>
    <row r="17" spans="1:9" s="114" customFormat="1" x14ac:dyDescent="0.2">
      <c r="A17" s="576" t="s">
        <v>173</v>
      </c>
      <c r="B17" s="119">
        <v>0.30054999999999998</v>
      </c>
      <c r="C17" s="119">
        <v>3.7074700000000003</v>
      </c>
    </row>
    <row r="18" spans="1:9" s="114" customFormat="1" x14ac:dyDescent="0.2">
      <c r="A18" s="576" t="s">
        <v>174</v>
      </c>
      <c r="B18" s="119">
        <v>8.7980000000000003E-2</v>
      </c>
      <c r="C18" s="119">
        <v>3.3013300000000001</v>
      </c>
    </row>
    <row r="19" spans="1:9" s="114" customFormat="1" x14ac:dyDescent="0.2">
      <c r="A19" s="576" t="s">
        <v>175</v>
      </c>
      <c r="B19" s="119">
        <v>2.5057700000000001</v>
      </c>
      <c r="C19" s="119">
        <v>46.833949999999994</v>
      </c>
    </row>
    <row r="20" spans="1:9" s="114" customFormat="1" x14ac:dyDescent="0.2">
      <c r="A20" s="576" t="s">
        <v>176</v>
      </c>
      <c r="B20" s="119">
        <v>0.73602000000000001</v>
      </c>
      <c r="C20" s="119">
        <v>6.9750999999999985</v>
      </c>
    </row>
    <row r="21" spans="1:9" s="114" customFormat="1" x14ac:dyDescent="0.2">
      <c r="A21" s="576" t="s">
        <v>177</v>
      </c>
      <c r="B21" s="119">
        <v>0.28836000000000001</v>
      </c>
      <c r="C21" s="119">
        <v>1.9444199999999998</v>
      </c>
    </row>
    <row r="22" spans="1:9" x14ac:dyDescent="0.2">
      <c r="A22" s="577" t="s">
        <v>178</v>
      </c>
      <c r="B22" s="119">
        <v>0.34438000000000002</v>
      </c>
      <c r="C22" s="119">
        <v>5.2571200000000005</v>
      </c>
      <c r="I22" s="114"/>
    </row>
    <row r="23" spans="1:9" x14ac:dyDescent="0.2">
      <c r="A23" s="578" t="s">
        <v>503</v>
      </c>
      <c r="B23" s="123">
        <v>165.85456999999985</v>
      </c>
      <c r="C23" s="123">
        <v>2111.4926400000013</v>
      </c>
    </row>
    <row r="24" spans="1:9" x14ac:dyDescent="0.2">
      <c r="A24" s="154" t="s">
        <v>240</v>
      </c>
      <c r="C24" s="93" t="s">
        <v>239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37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86" priority="3" operator="between">
      <formula>0</formula>
      <formula>0.5</formula>
    </cfRule>
    <cfRule type="cellIs" dxfId="85" priority="4" operator="between">
      <formula>0</formula>
      <formula>0.49</formula>
    </cfRule>
  </conditionalFormatting>
  <conditionalFormatting sqref="C5:C22">
    <cfRule type="cellIs" dxfId="84" priority="1" operator="between">
      <formula>0</formula>
      <formula>0.5</formula>
    </cfRule>
    <cfRule type="cellIs" dxfId="83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workbookViewId="0">
      <selection activeCell="F57" sqref="F57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44" t="s">
        <v>0</v>
      </c>
      <c r="B1" s="844"/>
      <c r="C1" s="844"/>
      <c r="D1" s="844"/>
      <c r="E1" s="844"/>
      <c r="F1" s="844"/>
    </row>
    <row r="2" spans="1:6" ht="12.75" x14ac:dyDescent="0.2">
      <c r="A2" s="845"/>
      <c r="B2" s="845"/>
      <c r="C2" s="845"/>
      <c r="D2" s="845"/>
      <c r="E2" s="845"/>
      <c r="F2" s="845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483</v>
      </c>
      <c r="F3" s="736" t="s">
        <v>484</v>
      </c>
    </row>
    <row r="4" spans="1:6" ht="12.75" x14ac:dyDescent="0.2">
      <c r="A4" s="26" t="s">
        <v>45</v>
      </c>
      <c r="B4" s="443"/>
      <c r="C4" s="443"/>
      <c r="D4" s="443"/>
      <c r="E4" s="443"/>
      <c r="F4" s="736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4581.8342627837501</v>
      </c>
      <c r="E5" s="463">
        <v>4604.7942499999999</v>
      </c>
      <c r="F5" s="732" t="s">
        <v>670</v>
      </c>
    </row>
    <row r="6" spans="1:6" ht="12.75" x14ac:dyDescent="0.2">
      <c r="A6" s="22" t="s">
        <v>471</v>
      </c>
      <c r="B6" s="31" t="s">
        <v>47</v>
      </c>
      <c r="C6" s="32" t="s">
        <v>48</v>
      </c>
      <c r="D6" s="33">
        <v>128.15460000000004</v>
      </c>
      <c r="E6" s="464">
        <v>133.47548000000006</v>
      </c>
      <c r="F6" s="732" t="s">
        <v>670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389.52853999999968</v>
      </c>
      <c r="E7" s="464">
        <v>396.00731999999977</v>
      </c>
      <c r="F7" s="732" t="s">
        <v>670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575.96848000000023</v>
      </c>
      <c r="E8" s="464">
        <v>462.53395</v>
      </c>
      <c r="F8" s="732" t="s">
        <v>670</v>
      </c>
    </row>
    <row r="9" spans="1:6" ht="12.75" x14ac:dyDescent="0.2">
      <c r="A9" s="22" t="s">
        <v>599</v>
      </c>
      <c r="B9" s="31" t="s">
        <v>47</v>
      </c>
      <c r="C9" s="32" t="s">
        <v>48</v>
      </c>
      <c r="D9" s="33">
        <v>1783.7000499999986</v>
      </c>
      <c r="E9" s="464">
        <v>1876.0267900000003</v>
      </c>
      <c r="F9" s="732" t="s">
        <v>670</v>
      </c>
    </row>
    <row r="10" spans="1:6" ht="12.75" x14ac:dyDescent="0.2">
      <c r="A10" s="34" t="s">
        <v>51</v>
      </c>
      <c r="B10" s="35" t="s">
        <v>47</v>
      </c>
      <c r="C10" s="36" t="s">
        <v>608</v>
      </c>
      <c r="D10" s="37">
        <v>22598.815999999999</v>
      </c>
      <c r="E10" s="465">
        <v>24381.851999999995</v>
      </c>
      <c r="F10" s="733" t="s">
        <v>670</v>
      </c>
    </row>
    <row r="11" spans="1:6" ht="12.75" x14ac:dyDescent="0.2">
      <c r="A11" s="38" t="s">
        <v>52</v>
      </c>
      <c r="B11" s="39"/>
      <c r="C11" s="40"/>
      <c r="D11" s="41"/>
      <c r="E11" s="41"/>
      <c r="F11" s="734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5745</v>
      </c>
      <c r="E12" s="464">
        <v>5433</v>
      </c>
      <c r="F12" s="735" t="s">
        <v>670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30511.097769999993</v>
      </c>
      <c r="E13" s="464">
        <v>29861.786159999996</v>
      </c>
      <c r="F13" s="732" t="s">
        <v>670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38.830054471973277</v>
      </c>
      <c r="E14" s="466">
        <v>39.648144629631176</v>
      </c>
      <c r="F14" s="732" t="s">
        <v>670</v>
      </c>
    </row>
    <row r="15" spans="1:6" ht="12.75" x14ac:dyDescent="0.2">
      <c r="A15" s="22" t="s">
        <v>485</v>
      </c>
      <c r="B15" s="31" t="s">
        <v>47</v>
      </c>
      <c r="C15" s="32" t="s">
        <v>48</v>
      </c>
      <c r="D15" s="33">
        <v>59</v>
      </c>
      <c r="E15" s="464">
        <v>1124</v>
      </c>
      <c r="F15" s="733" t="s">
        <v>670</v>
      </c>
    </row>
    <row r="16" spans="1:6" ht="12.75" x14ac:dyDescent="0.2">
      <c r="A16" s="26" t="s">
        <v>58</v>
      </c>
      <c r="B16" s="28"/>
      <c r="C16" s="29"/>
      <c r="D16" s="43"/>
      <c r="E16" s="43"/>
      <c r="F16" s="734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5335</v>
      </c>
      <c r="E17" s="463">
        <v>5786</v>
      </c>
      <c r="F17" s="735" t="s">
        <v>670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84.297619047619051</v>
      </c>
      <c r="E18" s="466">
        <v>88.474654377880185</v>
      </c>
      <c r="F18" s="732" t="s">
        <v>670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19002</v>
      </c>
      <c r="E19" s="465">
        <v>18482</v>
      </c>
      <c r="F19" s="733" t="s">
        <v>670</v>
      </c>
    </row>
    <row r="20" spans="1:6" ht="12.75" x14ac:dyDescent="0.2">
      <c r="A20" s="26" t="s">
        <v>67</v>
      </c>
      <c r="B20" s="28"/>
      <c r="C20" s="29"/>
      <c r="D20" s="30"/>
      <c r="E20" s="30"/>
      <c r="F20" s="734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47.480454545454542</v>
      </c>
      <c r="E21" s="467">
        <v>48.440681818181822</v>
      </c>
      <c r="F21" s="732" t="s">
        <v>670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1.1221181818181818</v>
      </c>
      <c r="E22" s="468">
        <v>1.1235090909090908</v>
      </c>
      <c r="F22" s="732" t="s">
        <v>670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118.45681199666667</v>
      </c>
      <c r="E23" s="469">
        <v>116.40464543870968</v>
      </c>
      <c r="F23" s="732" t="s">
        <v>670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107.694134163333</v>
      </c>
      <c r="E24" s="469">
        <v>106.30902923548386</v>
      </c>
      <c r="F24" s="732" t="s">
        <v>670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13.42</v>
      </c>
      <c r="E25" s="469">
        <v>12.76</v>
      </c>
      <c r="F25" s="732" t="s">
        <v>670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8.6768999999999998</v>
      </c>
      <c r="E26" s="470">
        <v>8.5952999999999999</v>
      </c>
      <c r="F26" s="732" t="s">
        <v>670</v>
      </c>
    </row>
    <row r="27" spans="1:6" ht="12.75" x14ac:dyDescent="0.2">
      <c r="A27" s="38" t="s">
        <v>82</v>
      </c>
      <c r="B27" s="39"/>
      <c r="C27" s="40"/>
      <c r="D27" s="41"/>
      <c r="E27" s="41"/>
      <c r="F27" s="734"/>
    </row>
    <row r="28" spans="1:6" ht="12.75" x14ac:dyDescent="0.2">
      <c r="A28" s="22" t="s">
        <v>83</v>
      </c>
      <c r="B28" s="31" t="s">
        <v>84</v>
      </c>
      <c r="C28" s="32" t="s">
        <v>486</v>
      </c>
      <c r="D28" s="50">
        <v>3.1</v>
      </c>
      <c r="E28" s="471">
        <v>3.4</v>
      </c>
      <c r="F28" s="732" t="s">
        <v>669</v>
      </c>
    </row>
    <row r="29" spans="1:6" x14ac:dyDescent="0.2">
      <c r="A29" s="22" t="s">
        <v>85</v>
      </c>
      <c r="B29" s="31" t="s">
        <v>84</v>
      </c>
      <c r="C29" s="32" t="s">
        <v>486</v>
      </c>
      <c r="D29" s="51">
        <v>4</v>
      </c>
      <c r="E29" s="472">
        <v>-0.3</v>
      </c>
      <c r="F29" s="732" t="s">
        <v>670</v>
      </c>
    </row>
    <row r="30" spans="1:6" ht="12.75" x14ac:dyDescent="0.2">
      <c r="A30" s="52" t="s">
        <v>86</v>
      </c>
      <c r="B30" s="31" t="s">
        <v>84</v>
      </c>
      <c r="C30" s="32" t="s">
        <v>486</v>
      </c>
      <c r="D30" s="51">
        <v>2.4</v>
      </c>
      <c r="E30" s="472">
        <v>-2.1</v>
      </c>
      <c r="F30" s="732" t="s">
        <v>670</v>
      </c>
    </row>
    <row r="31" spans="1:6" ht="12.75" x14ac:dyDescent="0.2">
      <c r="A31" s="52" t="s">
        <v>87</v>
      </c>
      <c r="B31" s="31" t="s">
        <v>84</v>
      </c>
      <c r="C31" s="32" t="s">
        <v>486</v>
      </c>
      <c r="D31" s="51">
        <v>9.3000000000000007</v>
      </c>
      <c r="E31" s="472">
        <v>-2.4</v>
      </c>
      <c r="F31" s="732" t="s">
        <v>670</v>
      </c>
    </row>
    <row r="32" spans="1:6" ht="12.75" x14ac:dyDescent="0.2">
      <c r="A32" s="52" t="s">
        <v>88</v>
      </c>
      <c r="B32" s="31" t="s">
        <v>84</v>
      </c>
      <c r="C32" s="32" t="s">
        <v>486</v>
      </c>
      <c r="D32" s="51">
        <v>1.9</v>
      </c>
      <c r="E32" s="472">
        <v>-2.1</v>
      </c>
      <c r="F32" s="732" t="s">
        <v>670</v>
      </c>
    </row>
    <row r="33" spans="1:6" ht="12.75" x14ac:dyDescent="0.2">
      <c r="A33" s="52" t="s">
        <v>89</v>
      </c>
      <c r="B33" s="31" t="s">
        <v>84</v>
      </c>
      <c r="C33" s="32" t="s">
        <v>486</v>
      </c>
      <c r="D33" s="51">
        <v>12.8</v>
      </c>
      <c r="E33" s="472">
        <v>4.7</v>
      </c>
      <c r="F33" s="732" t="s">
        <v>670</v>
      </c>
    </row>
    <row r="34" spans="1:6" ht="12.75" x14ac:dyDescent="0.2">
      <c r="A34" s="52" t="s">
        <v>90</v>
      </c>
      <c r="B34" s="31" t="s">
        <v>84</v>
      </c>
      <c r="C34" s="32" t="s">
        <v>486</v>
      </c>
      <c r="D34" s="51">
        <v>5</v>
      </c>
      <c r="E34" s="472">
        <v>0.1</v>
      </c>
      <c r="F34" s="732" t="s">
        <v>670</v>
      </c>
    </row>
    <row r="35" spans="1:6" ht="12.75" x14ac:dyDescent="0.2">
      <c r="A35" s="52" t="s">
        <v>91</v>
      </c>
      <c r="B35" s="31" t="s">
        <v>84</v>
      </c>
      <c r="C35" s="32" t="s">
        <v>486</v>
      </c>
      <c r="D35" s="51">
        <v>-5.3</v>
      </c>
      <c r="E35" s="472">
        <v>-4.4000000000000004</v>
      </c>
      <c r="F35" s="732" t="s">
        <v>670</v>
      </c>
    </row>
    <row r="36" spans="1:6" x14ac:dyDescent="0.2">
      <c r="A36" s="22" t="s">
        <v>92</v>
      </c>
      <c r="B36" s="31" t="s">
        <v>93</v>
      </c>
      <c r="C36" s="32" t="s">
        <v>486</v>
      </c>
      <c r="D36" s="51">
        <v>-0.7</v>
      </c>
      <c r="E36" s="472">
        <v>3.6</v>
      </c>
      <c r="F36" s="732" t="s">
        <v>670</v>
      </c>
    </row>
    <row r="37" spans="1:6" x14ac:dyDescent="0.2">
      <c r="A37" s="22" t="s">
        <v>487</v>
      </c>
      <c r="B37" s="31" t="s">
        <v>94</v>
      </c>
      <c r="C37" s="32" t="s">
        <v>486</v>
      </c>
      <c r="D37" s="51">
        <v>3.1</v>
      </c>
      <c r="E37" s="472">
        <v>-2.4</v>
      </c>
      <c r="F37" s="732" t="s">
        <v>670</v>
      </c>
    </row>
    <row r="38" spans="1:6" ht="12.75" x14ac:dyDescent="0.2">
      <c r="A38" s="34" t="s">
        <v>95</v>
      </c>
      <c r="B38" s="35" t="s">
        <v>96</v>
      </c>
      <c r="C38" s="36" t="s">
        <v>486</v>
      </c>
      <c r="D38" s="53">
        <v>27.2</v>
      </c>
      <c r="E38" s="473">
        <v>8.1</v>
      </c>
      <c r="F38" s="732" t="s">
        <v>670</v>
      </c>
    </row>
    <row r="39" spans="1:6" ht="12.75" x14ac:dyDescent="0.2">
      <c r="A39" s="38" t="s">
        <v>63</v>
      </c>
      <c r="B39" s="39"/>
      <c r="C39" s="40"/>
      <c r="D39" s="41"/>
      <c r="E39" s="41"/>
      <c r="F39" s="734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13.863</v>
      </c>
      <c r="E40" s="474">
        <v>14.46</v>
      </c>
      <c r="F40" s="732" t="s">
        <v>670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71.181968043399991</v>
      </c>
      <c r="E41" s="464">
        <v>58.549390715000001</v>
      </c>
      <c r="F41" s="732" t="s">
        <v>670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0.30256441426969821</v>
      </c>
      <c r="E42" s="469">
        <v>0.31402054500046339</v>
      </c>
      <c r="F42" s="732" t="s">
        <v>670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0.31498096202650616</v>
      </c>
      <c r="E43" s="469">
        <v>0.24013512474360035</v>
      </c>
      <c r="F43" s="732" t="s">
        <v>670</v>
      </c>
    </row>
    <row r="44" spans="1:6" x14ac:dyDescent="0.2">
      <c r="A44" s="38" t="s">
        <v>97</v>
      </c>
      <c r="B44" s="39"/>
      <c r="C44" s="40"/>
      <c r="D44" s="41"/>
      <c r="E44" s="41"/>
      <c r="F44" s="734"/>
    </row>
    <row r="45" spans="1:6" ht="12.75" x14ac:dyDescent="0.2">
      <c r="A45" s="54" t="s">
        <v>98</v>
      </c>
      <c r="B45" s="31" t="s">
        <v>84</v>
      </c>
      <c r="C45" s="32" t="s">
        <v>486</v>
      </c>
      <c r="D45" s="51">
        <v>1.4</v>
      </c>
      <c r="E45" s="472">
        <v>-1.9</v>
      </c>
      <c r="F45" s="732" t="s">
        <v>670</v>
      </c>
    </row>
    <row r="46" spans="1:6" ht="12.75" x14ac:dyDescent="0.2">
      <c r="A46" s="55" t="s">
        <v>99</v>
      </c>
      <c r="B46" s="31" t="s">
        <v>84</v>
      </c>
      <c r="C46" s="32" t="s">
        <v>486</v>
      </c>
      <c r="D46" s="51">
        <v>2.2999999999999998</v>
      </c>
      <c r="E46" s="472">
        <v>-1.2</v>
      </c>
      <c r="F46" s="732" t="s">
        <v>670</v>
      </c>
    </row>
    <row r="47" spans="1:6" ht="12.75" x14ac:dyDescent="0.2">
      <c r="A47" s="55" t="s">
        <v>100</v>
      </c>
      <c r="B47" s="31" t="s">
        <v>84</v>
      </c>
      <c r="C47" s="32" t="s">
        <v>486</v>
      </c>
      <c r="D47" s="51">
        <v>0.7</v>
      </c>
      <c r="E47" s="472">
        <v>-3.7</v>
      </c>
      <c r="F47" s="732" t="s">
        <v>670</v>
      </c>
    </row>
    <row r="48" spans="1:6" ht="12.75" x14ac:dyDescent="0.2">
      <c r="A48" s="54" t="s">
        <v>101</v>
      </c>
      <c r="B48" s="31" t="s">
        <v>84</v>
      </c>
      <c r="C48" s="32" t="s">
        <v>486</v>
      </c>
      <c r="D48" s="51">
        <v>-0.6</v>
      </c>
      <c r="E48" s="472">
        <v>-1.5</v>
      </c>
      <c r="F48" s="732" t="s">
        <v>670</v>
      </c>
    </row>
    <row r="49" spans="1:7" ht="12.75" x14ac:dyDescent="0.2">
      <c r="A49" s="475" t="s">
        <v>102</v>
      </c>
      <c r="B49" s="31" t="s">
        <v>84</v>
      </c>
      <c r="C49" s="32" t="s">
        <v>486</v>
      </c>
      <c r="D49" s="51">
        <v>1.7</v>
      </c>
      <c r="E49" s="472">
        <v>-6.5</v>
      </c>
      <c r="F49" s="732" t="s">
        <v>670</v>
      </c>
    </row>
    <row r="50" spans="1:7" ht="12.75" x14ac:dyDescent="0.2">
      <c r="A50" s="55" t="s">
        <v>103</v>
      </c>
      <c r="B50" s="31" t="s">
        <v>84</v>
      </c>
      <c r="C50" s="32" t="s">
        <v>486</v>
      </c>
      <c r="D50" s="51">
        <v>1.5</v>
      </c>
      <c r="E50" s="472">
        <v>-7.3</v>
      </c>
      <c r="F50" s="732" t="s">
        <v>670</v>
      </c>
    </row>
    <row r="51" spans="1:7" ht="12.75" x14ac:dyDescent="0.2">
      <c r="A51" s="55" t="s">
        <v>104</v>
      </c>
      <c r="B51" s="31" t="s">
        <v>84</v>
      </c>
      <c r="C51" s="32" t="s">
        <v>486</v>
      </c>
      <c r="D51" s="51">
        <v>9.4</v>
      </c>
      <c r="E51" s="472">
        <v>-1</v>
      </c>
      <c r="F51" s="732" t="s">
        <v>670</v>
      </c>
    </row>
    <row r="52" spans="1:7" ht="12.75" x14ac:dyDescent="0.2">
      <c r="A52" s="55" t="s">
        <v>105</v>
      </c>
      <c r="B52" s="31" t="s">
        <v>84</v>
      </c>
      <c r="C52" s="32" t="s">
        <v>486</v>
      </c>
      <c r="D52" s="51">
        <v>-1.7</v>
      </c>
      <c r="E52" s="472">
        <v>2.2999999999999998</v>
      </c>
      <c r="F52" s="732" t="s">
        <v>670</v>
      </c>
    </row>
    <row r="53" spans="1:7" ht="12.75" x14ac:dyDescent="0.2">
      <c r="A53" s="54" t="s">
        <v>106</v>
      </c>
      <c r="B53" s="31" t="s">
        <v>84</v>
      </c>
      <c r="C53" s="32" t="s">
        <v>486</v>
      </c>
      <c r="D53" s="51">
        <v>6.4</v>
      </c>
      <c r="E53" s="472">
        <v>6.1</v>
      </c>
      <c r="F53" s="732" t="s">
        <v>670</v>
      </c>
    </row>
    <row r="54" spans="1:7" ht="12.75" x14ac:dyDescent="0.2">
      <c r="A54" s="56" t="s">
        <v>107</v>
      </c>
      <c r="B54" s="35" t="s">
        <v>84</v>
      </c>
      <c r="C54" s="36" t="s">
        <v>486</v>
      </c>
      <c r="D54" s="53">
        <v>17.399999999999999</v>
      </c>
      <c r="E54" s="473">
        <v>1.9</v>
      </c>
      <c r="F54" s="733" t="s">
        <v>670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54"/>
      <c r="B56" s="22"/>
      <c r="C56" s="22"/>
      <c r="D56" s="22"/>
      <c r="E56" s="22"/>
      <c r="F56" s="22"/>
    </row>
    <row r="57" spans="1:7" ht="12.75" x14ac:dyDescent="0.2">
      <c r="A57" s="454" t="s">
        <v>488</v>
      </c>
      <c r="B57" s="460"/>
      <c r="C57" s="460"/>
      <c r="D57" s="461"/>
      <c r="E57" s="22"/>
      <c r="F57" s="22"/>
    </row>
    <row r="58" spans="1:7" ht="12.75" x14ac:dyDescent="0.2">
      <c r="A58" s="454" t="s">
        <v>489</v>
      </c>
      <c r="B58" s="22"/>
      <c r="C58" s="22"/>
      <c r="D58" s="22"/>
      <c r="E58" s="22"/>
      <c r="F58" s="22"/>
    </row>
    <row r="59" spans="1:7" ht="12.75" x14ac:dyDescent="0.2">
      <c r="A59" s="454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>
      <selection activeCell="H16" sqref="H16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93" t="s">
        <v>159</v>
      </c>
    </row>
    <row r="3" spans="1:65" s="102" customFormat="1" x14ac:dyDescent="0.2">
      <c r="A3" s="79"/>
      <c r="B3" s="855">
        <f>INDICE!A3</f>
        <v>42278</v>
      </c>
      <c r="C3" s="856"/>
      <c r="D3" s="856" t="s">
        <v>120</v>
      </c>
      <c r="E3" s="856"/>
      <c r="F3" s="856" t="s">
        <v>121</v>
      </c>
      <c r="G3" s="856"/>
      <c r="H3" s="85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8" t="s">
        <v>491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207</v>
      </c>
      <c r="B5" s="595">
        <v>34.8246457825568</v>
      </c>
      <c r="C5" s="184">
        <v>2.4164881201560489</v>
      </c>
      <c r="D5" s="100">
        <v>319.81180534602169</v>
      </c>
      <c r="E5" s="101">
        <v>3.5917714449390439</v>
      </c>
      <c r="F5" s="100">
        <v>377.2699385383753</v>
      </c>
      <c r="G5" s="101">
        <v>3.2848921173259682</v>
      </c>
      <c r="H5" s="596">
        <v>7.1799555760290028</v>
      </c>
      <c r="I5" s="99"/>
    </row>
    <row r="6" spans="1:65" s="136" customFormat="1" x14ac:dyDescent="0.2">
      <c r="A6" s="99" t="s">
        <v>208</v>
      </c>
      <c r="B6" s="595">
        <v>64.42</v>
      </c>
      <c r="C6" s="101">
        <v>-35.681623035603749</v>
      </c>
      <c r="D6" s="100">
        <v>776.64200000000005</v>
      </c>
      <c r="E6" s="101">
        <v>5.4113003598123166</v>
      </c>
      <c r="F6" s="100">
        <v>925.07399999999996</v>
      </c>
      <c r="G6" s="101">
        <v>-1.1999243839373541</v>
      </c>
      <c r="H6" s="596">
        <v>17.605405430053473</v>
      </c>
      <c r="I6" s="99"/>
    </row>
    <row r="7" spans="1:65" s="136" customFormat="1" x14ac:dyDescent="0.2">
      <c r="A7" s="99" t="s">
        <v>209</v>
      </c>
      <c r="B7" s="595">
        <v>149</v>
      </c>
      <c r="C7" s="101">
        <v>7.1942446043165464</v>
      </c>
      <c r="D7" s="100">
        <v>1626</v>
      </c>
      <c r="E7" s="101">
        <v>5.1746442432082791</v>
      </c>
      <c r="F7" s="100">
        <v>1851</v>
      </c>
      <c r="G7" s="101">
        <v>6.0744985673352438</v>
      </c>
      <c r="H7" s="596">
        <v>35.227025568796641</v>
      </c>
      <c r="I7" s="99"/>
    </row>
    <row r="8" spans="1:65" s="136" customFormat="1" x14ac:dyDescent="0.2">
      <c r="A8" s="179" t="s">
        <v>517</v>
      </c>
      <c r="B8" s="595">
        <v>147.7553542174432</v>
      </c>
      <c r="C8" s="101">
        <v>13.690322797598709</v>
      </c>
      <c r="D8" s="100">
        <v>1713.0605404423102</v>
      </c>
      <c r="E8" s="101">
        <v>5.6517256236005124</v>
      </c>
      <c r="F8" s="100">
        <v>2101.1445404423107</v>
      </c>
      <c r="G8" s="101">
        <v>0.70968044625318283</v>
      </c>
      <c r="H8" s="596">
        <v>39.987613425120877</v>
      </c>
      <c r="I8" s="99"/>
      <c r="J8" s="100"/>
    </row>
    <row r="9" spans="1:65" s="99" customFormat="1" x14ac:dyDescent="0.2">
      <c r="A9" s="68" t="s">
        <v>210</v>
      </c>
      <c r="B9" s="69">
        <v>396</v>
      </c>
      <c r="C9" s="103">
        <v>-1.7671904083454697</v>
      </c>
      <c r="D9" s="69">
        <v>4435.5143457883314</v>
      </c>
      <c r="E9" s="103">
        <v>5.2836524471820621</v>
      </c>
      <c r="F9" s="69">
        <v>5254.4884789806865</v>
      </c>
      <c r="G9" s="103">
        <v>2.3684401210865804</v>
      </c>
      <c r="H9" s="103">
        <v>100</v>
      </c>
    </row>
    <row r="10" spans="1:65" s="99" customFormat="1" x14ac:dyDescent="0.2">
      <c r="H10" s="93" t="s">
        <v>239</v>
      </c>
    </row>
    <row r="11" spans="1:65" s="99" customFormat="1" x14ac:dyDescent="0.2">
      <c r="A11" s="94" t="s">
        <v>561</v>
      </c>
    </row>
    <row r="12" spans="1:65" x14ac:dyDescent="0.2">
      <c r="A12" s="94" t="s">
        <v>516</v>
      </c>
    </row>
    <row r="13" spans="1:65" x14ac:dyDescent="0.2">
      <c r="A13" s="94" t="s">
        <v>643</v>
      </c>
    </row>
    <row r="14" spans="1:65" x14ac:dyDescent="0.2">
      <c r="A14" s="166" t="s">
        <v>654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4"/>
  <sheetViews>
    <sheetView topLeftCell="A7" workbookViewId="0">
      <selection activeCell="K46" sqref="K46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35" t="s">
        <v>269</v>
      </c>
      <c r="B1" s="435"/>
      <c r="C1" s="1"/>
      <c r="D1" s="1"/>
      <c r="E1" s="1"/>
      <c r="F1" s="1"/>
      <c r="G1" s="1"/>
      <c r="H1" s="1"/>
      <c r="I1" s="1"/>
    </row>
    <row r="2" spans="1:10" x14ac:dyDescent="0.2">
      <c r="A2" s="597"/>
      <c r="B2" s="597"/>
      <c r="C2" s="597"/>
      <c r="D2" s="597"/>
      <c r="E2" s="597"/>
      <c r="F2" s="1"/>
      <c r="G2" s="1"/>
      <c r="H2" s="598"/>
      <c r="I2" s="601" t="s">
        <v>159</v>
      </c>
    </row>
    <row r="3" spans="1:10" ht="14.45" customHeight="1" x14ac:dyDescent="0.2">
      <c r="A3" s="872" t="s">
        <v>528</v>
      </c>
      <c r="B3" s="872" t="s">
        <v>529</v>
      </c>
      <c r="C3" s="855">
        <f>INDICE!A3</f>
        <v>42278</v>
      </c>
      <c r="D3" s="856"/>
      <c r="E3" s="856" t="s">
        <v>120</v>
      </c>
      <c r="F3" s="856"/>
      <c r="G3" s="856" t="s">
        <v>121</v>
      </c>
      <c r="H3" s="856"/>
      <c r="I3" s="856"/>
    </row>
    <row r="4" spans="1:10" x14ac:dyDescent="0.2">
      <c r="A4" s="873"/>
      <c r="B4" s="873"/>
      <c r="C4" s="97" t="s">
        <v>48</v>
      </c>
      <c r="D4" s="97" t="s">
        <v>526</v>
      </c>
      <c r="E4" s="97" t="s">
        <v>48</v>
      </c>
      <c r="F4" s="97" t="s">
        <v>526</v>
      </c>
      <c r="G4" s="97" t="s">
        <v>48</v>
      </c>
      <c r="H4" s="98" t="s">
        <v>526</v>
      </c>
      <c r="I4" s="98" t="s">
        <v>110</v>
      </c>
    </row>
    <row r="5" spans="1:10" x14ac:dyDescent="0.2">
      <c r="A5" s="602"/>
      <c r="B5" s="608" t="s">
        <v>212</v>
      </c>
      <c r="C5" s="605">
        <v>77</v>
      </c>
      <c r="D5" s="187">
        <v>-15.384615384615385</v>
      </c>
      <c r="E5" s="186">
        <v>492</v>
      </c>
      <c r="F5" s="188">
        <v>191.12426035502958</v>
      </c>
      <c r="G5" s="604">
        <v>569</v>
      </c>
      <c r="H5" s="188">
        <v>87.171052631578945</v>
      </c>
      <c r="I5" s="610">
        <v>0.88741246744334745</v>
      </c>
      <c r="J5" s="397"/>
    </row>
    <row r="6" spans="1:10" x14ac:dyDescent="0.2">
      <c r="A6" s="185"/>
      <c r="B6" s="609" t="s">
        <v>213</v>
      </c>
      <c r="C6" s="606">
        <v>693</v>
      </c>
      <c r="D6" s="187">
        <v>13.793103448275861</v>
      </c>
      <c r="E6" s="189">
        <v>7635</v>
      </c>
      <c r="F6" s="187">
        <v>9.6352670878805284</v>
      </c>
      <c r="G6" s="604">
        <v>9230</v>
      </c>
      <c r="H6" s="190">
        <v>15.73667711598746</v>
      </c>
      <c r="I6" s="610">
        <v>14.395109094028291</v>
      </c>
      <c r="J6" s="397"/>
    </row>
    <row r="7" spans="1:10" x14ac:dyDescent="0.2">
      <c r="A7" s="836" t="s">
        <v>347</v>
      </c>
      <c r="B7" s="837"/>
      <c r="C7" s="192">
        <v>770</v>
      </c>
      <c r="D7" s="193">
        <v>10</v>
      </c>
      <c r="E7" s="192">
        <v>8127</v>
      </c>
      <c r="F7" s="194">
        <v>13.935230618253188</v>
      </c>
      <c r="G7" s="195">
        <v>9799</v>
      </c>
      <c r="H7" s="194">
        <v>18.359705278415266</v>
      </c>
      <c r="I7" s="196">
        <v>15.282521561471638</v>
      </c>
      <c r="J7" s="397"/>
    </row>
    <row r="8" spans="1:10" x14ac:dyDescent="0.2">
      <c r="A8" s="602"/>
      <c r="B8" s="608" t="s">
        <v>214</v>
      </c>
      <c r="C8" s="606">
        <v>92</v>
      </c>
      <c r="D8" s="187" t="s">
        <v>150</v>
      </c>
      <c r="E8" s="189">
        <v>1516</v>
      </c>
      <c r="F8" s="197">
        <v>91.898734177215189</v>
      </c>
      <c r="G8" s="604">
        <v>1875</v>
      </c>
      <c r="H8" s="197">
        <v>78.912213740458014</v>
      </c>
      <c r="I8" s="610">
        <v>2.9242502222430167</v>
      </c>
      <c r="J8" s="397"/>
    </row>
    <row r="9" spans="1:10" x14ac:dyDescent="0.2">
      <c r="A9" s="602"/>
      <c r="B9" s="185" t="s">
        <v>215</v>
      </c>
      <c r="C9" s="606">
        <v>219</v>
      </c>
      <c r="D9" s="187">
        <v>-39.335180055401665</v>
      </c>
      <c r="E9" s="189">
        <v>2648</v>
      </c>
      <c r="F9" s="190">
        <v>-17.661691542288558</v>
      </c>
      <c r="G9" s="604">
        <v>3365</v>
      </c>
      <c r="H9" s="190">
        <v>-13.47390074569298</v>
      </c>
      <c r="I9" s="610">
        <v>5.2480543988521342</v>
      </c>
      <c r="J9" s="397"/>
    </row>
    <row r="10" spans="1:10" x14ac:dyDescent="0.2">
      <c r="A10" s="602"/>
      <c r="B10" s="185" t="s">
        <v>216</v>
      </c>
      <c r="C10" s="606">
        <v>0</v>
      </c>
      <c r="D10" s="187">
        <v>-100</v>
      </c>
      <c r="E10" s="189">
        <v>0</v>
      </c>
      <c r="F10" s="198">
        <v>-100</v>
      </c>
      <c r="G10" s="189">
        <v>0</v>
      </c>
      <c r="H10" s="198">
        <v>-100</v>
      </c>
      <c r="I10" s="800">
        <v>0</v>
      </c>
      <c r="J10" s="397"/>
    </row>
    <row r="11" spans="1:10" x14ac:dyDescent="0.2">
      <c r="A11" s="200"/>
      <c r="B11" s="609" t="s">
        <v>217</v>
      </c>
      <c r="C11" s="606">
        <v>149</v>
      </c>
      <c r="D11" s="187">
        <v>-38.934426229508198</v>
      </c>
      <c r="E11" s="189">
        <v>2462</v>
      </c>
      <c r="F11" s="199">
        <v>4.3220338983050848</v>
      </c>
      <c r="G11" s="604">
        <v>3019</v>
      </c>
      <c r="H11" s="199">
        <v>11.443337024732374</v>
      </c>
      <c r="I11" s="610">
        <v>4.7084327578408898</v>
      </c>
      <c r="J11" s="397"/>
    </row>
    <row r="12" spans="1:10" x14ac:dyDescent="0.2">
      <c r="A12" s="836" t="s">
        <v>518</v>
      </c>
      <c r="B12" s="837"/>
      <c r="C12" s="192">
        <v>460</v>
      </c>
      <c r="D12" s="193">
        <v>-30.197268588770864</v>
      </c>
      <c r="E12" s="192">
        <v>6626</v>
      </c>
      <c r="F12" s="194">
        <v>2.4111282843894899</v>
      </c>
      <c r="G12" s="195">
        <v>8259</v>
      </c>
      <c r="H12" s="194">
        <v>3.7823573762251823</v>
      </c>
      <c r="I12" s="196">
        <v>12.880737378936042</v>
      </c>
      <c r="J12" s="397"/>
    </row>
    <row r="13" spans="1:10" x14ac:dyDescent="0.2">
      <c r="A13" s="603"/>
      <c r="B13" s="612" t="s">
        <v>657</v>
      </c>
      <c r="C13" s="605">
        <v>97</v>
      </c>
      <c r="D13" s="187">
        <v>-78.202247191011224</v>
      </c>
      <c r="E13" s="186">
        <v>1049</v>
      </c>
      <c r="F13" s="199">
        <v>-8.9409722222222232</v>
      </c>
      <c r="G13" s="604">
        <v>1132</v>
      </c>
      <c r="H13" s="199">
        <v>-1.7361111111111112</v>
      </c>
      <c r="I13" s="610">
        <v>1.7654673341755176</v>
      </c>
      <c r="J13" s="397"/>
    </row>
    <row r="14" spans="1:10" x14ac:dyDescent="0.2">
      <c r="A14" s="603"/>
      <c r="B14" s="607" t="s">
        <v>254</v>
      </c>
      <c r="C14" s="605">
        <v>0</v>
      </c>
      <c r="D14" s="187" t="s">
        <v>150</v>
      </c>
      <c r="E14" s="186">
        <v>0</v>
      </c>
      <c r="F14" s="199">
        <v>-100</v>
      </c>
      <c r="G14" s="189">
        <v>0</v>
      </c>
      <c r="H14" s="199">
        <v>-100</v>
      </c>
      <c r="I14" s="800">
        <v>0</v>
      </c>
      <c r="J14" s="397"/>
    </row>
    <row r="15" spans="1:10" x14ac:dyDescent="0.2">
      <c r="A15" s="603"/>
      <c r="B15" s="607" t="s">
        <v>219</v>
      </c>
      <c r="C15" s="606">
        <v>0</v>
      </c>
      <c r="D15" s="187" t="s">
        <v>150</v>
      </c>
      <c r="E15" s="189">
        <v>111</v>
      </c>
      <c r="F15" s="199">
        <v>109.43396226415094</v>
      </c>
      <c r="G15" s="189">
        <v>111</v>
      </c>
      <c r="H15" s="199">
        <v>42.307692307692307</v>
      </c>
      <c r="I15" s="799">
        <v>0.17311561315678659</v>
      </c>
      <c r="J15" s="397"/>
    </row>
    <row r="16" spans="1:10" x14ac:dyDescent="0.2">
      <c r="A16" s="603"/>
      <c r="B16" s="607" t="s">
        <v>220</v>
      </c>
      <c r="C16" s="606">
        <v>0</v>
      </c>
      <c r="D16" s="187" t="s">
        <v>150</v>
      </c>
      <c r="E16" s="189">
        <v>0</v>
      </c>
      <c r="F16" s="199">
        <v>-100</v>
      </c>
      <c r="G16" s="189">
        <v>0</v>
      </c>
      <c r="H16" s="199">
        <v>-100</v>
      </c>
      <c r="I16" s="800">
        <v>0</v>
      </c>
      <c r="J16" s="397"/>
    </row>
    <row r="17" spans="1:10" x14ac:dyDescent="0.2">
      <c r="A17" s="603"/>
      <c r="B17" s="607" t="s">
        <v>221</v>
      </c>
      <c r="C17" s="606">
        <v>186</v>
      </c>
      <c r="D17" s="187">
        <v>-57.918552036199102</v>
      </c>
      <c r="E17" s="189">
        <v>1349</v>
      </c>
      <c r="F17" s="199">
        <v>22.859744990892533</v>
      </c>
      <c r="G17" s="604">
        <v>1427</v>
      </c>
      <c r="H17" s="199">
        <v>2.514367816091954</v>
      </c>
      <c r="I17" s="610">
        <v>2.2255493691417523</v>
      </c>
      <c r="J17" s="397"/>
    </row>
    <row r="18" spans="1:10" x14ac:dyDescent="0.2">
      <c r="A18" s="603"/>
      <c r="B18" s="607" t="s">
        <v>222</v>
      </c>
      <c r="C18" s="606">
        <v>158</v>
      </c>
      <c r="D18" s="187">
        <v>-0.62893081761006298</v>
      </c>
      <c r="E18" s="189">
        <v>1386</v>
      </c>
      <c r="F18" s="199">
        <v>33.141210374639769</v>
      </c>
      <c r="G18" s="604">
        <v>1702</v>
      </c>
      <c r="H18" s="199">
        <v>41.715237302248127</v>
      </c>
      <c r="I18" s="610">
        <v>2.6544394017373945</v>
      </c>
      <c r="J18" s="397"/>
    </row>
    <row r="19" spans="1:10" x14ac:dyDescent="0.2">
      <c r="A19" s="603"/>
      <c r="B19" s="607" t="s">
        <v>223</v>
      </c>
      <c r="C19" s="606">
        <v>659</v>
      </c>
      <c r="D19" s="187">
        <v>131.2280701754386</v>
      </c>
      <c r="E19" s="189">
        <v>6821</v>
      </c>
      <c r="F19" s="199">
        <v>3.899466869763899</v>
      </c>
      <c r="G19" s="604">
        <v>7330</v>
      </c>
      <c r="H19" s="199">
        <v>-5.5534080659708804</v>
      </c>
      <c r="I19" s="610">
        <v>11.431868868822034</v>
      </c>
      <c r="J19" s="397"/>
    </row>
    <row r="20" spans="1:10" x14ac:dyDescent="0.2">
      <c r="A20" s="200"/>
      <c r="B20" s="609" t="s">
        <v>261</v>
      </c>
      <c r="C20" s="606">
        <v>22</v>
      </c>
      <c r="D20" s="187">
        <v>-46.341463414634148</v>
      </c>
      <c r="E20" s="189">
        <v>247</v>
      </c>
      <c r="F20" s="199">
        <v>-0.40322580645161288</v>
      </c>
      <c r="G20" s="604">
        <v>286</v>
      </c>
      <c r="H20" s="199">
        <v>-0.34843205574912894</v>
      </c>
      <c r="I20" s="610">
        <v>0.44604563389946822</v>
      </c>
      <c r="J20" s="397"/>
    </row>
    <row r="21" spans="1:10" x14ac:dyDescent="0.2">
      <c r="A21" s="836" t="s">
        <v>519</v>
      </c>
      <c r="B21" s="837"/>
      <c r="C21" s="192">
        <v>1122</v>
      </c>
      <c r="D21" s="193">
        <v>-18.221574344023324</v>
      </c>
      <c r="E21" s="192">
        <v>10963</v>
      </c>
      <c r="F21" s="194">
        <v>6.0764392839864536</v>
      </c>
      <c r="G21" s="195">
        <v>11988</v>
      </c>
      <c r="H21" s="194">
        <v>-1.9306282722513088</v>
      </c>
      <c r="I21" s="196">
        <v>18.696486220932954</v>
      </c>
      <c r="J21" s="397"/>
    </row>
    <row r="22" spans="1:10" x14ac:dyDescent="0.2">
      <c r="A22" s="603"/>
      <c r="B22" s="612" t="s">
        <v>224</v>
      </c>
      <c r="C22" s="606">
        <v>600</v>
      </c>
      <c r="D22" s="187">
        <v>7.719928186714542</v>
      </c>
      <c r="E22" s="189">
        <v>5831</v>
      </c>
      <c r="F22" s="187">
        <v>-3.0106453759148373</v>
      </c>
      <c r="G22" s="189">
        <v>7061</v>
      </c>
      <c r="H22" s="187">
        <v>-1.944174420219414</v>
      </c>
      <c r="I22" s="611">
        <v>11.01233643693757</v>
      </c>
      <c r="J22" s="397"/>
    </row>
    <row r="23" spans="1:10" x14ac:dyDescent="0.2">
      <c r="A23" s="607"/>
      <c r="B23" s="607" t="s">
        <v>225</v>
      </c>
      <c r="C23" s="606">
        <v>144</v>
      </c>
      <c r="D23" s="187">
        <v>234.88372093023258</v>
      </c>
      <c r="E23" s="189">
        <v>1872</v>
      </c>
      <c r="F23" s="187">
        <v>53.316953316953317</v>
      </c>
      <c r="G23" s="604">
        <v>2518</v>
      </c>
      <c r="H23" s="187">
        <v>72.465753424657535</v>
      </c>
      <c r="I23" s="611">
        <v>3.9270730984575555</v>
      </c>
      <c r="J23" s="397"/>
    </row>
    <row r="24" spans="1:10" x14ac:dyDescent="0.2">
      <c r="A24" s="836" t="s">
        <v>394</v>
      </c>
      <c r="B24" s="837"/>
      <c r="C24" s="192">
        <v>744</v>
      </c>
      <c r="D24" s="193">
        <v>24</v>
      </c>
      <c r="E24" s="192">
        <v>7703</v>
      </c>
      <c r="F24" s="194">
        <v>6.4979952993225494</v>
      </c>
      <c r="G24" s="195">
        <v>9579</v>
      </c>
      <c r="H24" s="194">
        <v>10.599237963283684</v>
      </c>
      <c r="I24" s="196">
        <v>14.939409535395123</v>
      </c>
      <c r="J24" s="397"/>
    </row>
    <row r="25" spans="1:10" x14ac:dyDescent="0.2">
      <c r="A25" s="603"/>
      <c r="B25" s="612" t="s">
        <v>227</v>
      </c>
      <c r="C25" s="605">
        <v>699</v>
      </c>
      <c r="D25" s="187">
        <v>156.04395604395606</v>
      </c>
      <c r="E25" s="186">
        <v>5545</v>
      </c>
      <c r="F25" s="199">
        <v>32.181168057210968</v>
      </c>
      <c r="G25" s="604">
        <v>6624</v>
      </c>
      <c r="H25" s="199">
        <v>43.968702455987831</v>
      </c>
      <c r="I25" s="610">
        <v>10.33079118514013</v>
      </c>
      <c r="J25" s="397"/>
    </row>
    <row r="26" spans="1:10" x14ac:dyDescent="0.2">
      <c r="A26" s="603"/>
      <c r="B26" s="607" t="s">
        <v>228</v>
      </c>
      <c r="C26" s="605">
        <v>269</v>
      </c>
      <c r="D26" s="187">
        <v>220.23809523809524</v>
      </c>
      <c r="E26" s="186">
        <v>2404</v>
      </c>
      <c r="F26" s="199">
        <v>30.439500813890398</v>
      </c>
      <c r="G26" s="189">
        <v>2643</v>
      </c>
      <c r="H26" s="199">
        <v>18.839928057553955</v>
      </c>
      <c r="I26" s="800">
        <v>4.122023113273757</v>
      </c>
      <c r="J26" s="397"/>
    </row>
    <row r="27" spans="1:10" x14ac:dyDescent="0.2">
      <c r="A27" s="603"/>
      <c r="B27" s="607" t="s">
        <v>229</v>
      </c>
      <c r="C27" s="606">
        <v>0</v>
      </c>
      <c r="D27" s="187">
        <v>-100</v>
      </c>
      <c r="E27" s="189">
        <v>484</v>
      </c>
      <c r="F27" s="187">
        <v>-54.123222748815166</v>
      </c>
      <c r="G27" s="189">
        <v>484</v>
      </c>
      <c r="H27" s="187">
        <v>-54.123222748815166</v>
      </c>
      <c r="I27" s="611">
        <v>0.75484645736833078</v>
      </c>
      <c r="J27" s="397"/>
    </row>
    <row r="28" spans="1:10" x14ac:dyDescent="0.2">
      <c r="A28" s="603"/>
      <c r="B28" s="607" t="s">
        <v>230</v>
      </c>
      <c r="C28" s="606">
        <v>0</v>
      </c>
      <c r="D28" s="187" t="s">
        <v>150</v>
      </c>
      <c r="E28" s="189">
        <v>383</v>
      </c>
      <c r="F28" s="187" t="s">
        <v>150</v>
      </c>
      <c r="G28" s="604">
        <v>507</v>
      </c>
      <c r="H28" s="187" t="s">
        <v>150</v>
      </c>
      <c r="I28" s="611">
        <v>0.79071726009451171</v>
      </c>
      <c r="J28" s="397"/>
    </row>
    <row r="29" spans="1:10" x14ac:dyDescent="0.2">
      <c r="A29" s="603"/>
      <c r="B29" s="607" t="s">
        <v>231</v>
      </c>
      <c r="C29" s="606">
        <v>0</v>
      </c>
      <c r="D29" s="201" t="s">
        <v>150</v>
      </c>
      <c r="E29" s="189">
        <v>0</v>
      </c>
      <c r="F29" s="187">
        <v>-100</v>
      </c>
      <c r="G29" s="189">
        <v>0</v>
      </c>
      <c r="H29" s="187">
        <v>-100</v>
      </c>
      <c r="I29" s="800">
        <v>0</v>
      </c>
      <c r="J29" s="397"/>
    </row>
    <row r="30" spans="1:10" x14ac:dyDescent="0.2">
      <c r="A30" s="603"/>
      <c r="B30" s="607" t="s">
        <v>232</v>
      </c>
      <c r="C30" s="605">
        <v>0</v>
      </c>
      <c r="D30" s="201">
        <v>-100</v>
      </c>
      <c r="E30" s="186">
        <v>887</v>
      </c>
      <c r="F30" s="187">
        <v>70.905587668593455</v>
      </c>
      <c r="G30" s="189">
        <v>1008</v>
      </c>
      <c r="H30" s="187">
        <v>94.219653179190757</v>
      </c>
      <c r="I30" s="610">
        <v>1.5720769194778459</v>
      </c>
      <c r="J30" s="397"/>
    </row>
    <row r="31" spans="1:10" x14ac:dyDescent="0.2">
      <c r="A31" s="603"/>
      <c r="B31" s="607" t="s">
        <v>233</v>
      </c>
      <c r="C31" s="606">
        <v>0</v>
      </c>
      <c r="D31" s="187" t="s">
        <v>150</v>
      </c>
      <c r="E31" s="189">
        <v>1230</v>
      </c>
      <c r="F31" s="187">
        <v>80.882352941176478</v>
      </c>
      <c r="G31" s="604">
        <v>1356</v>
      </c>
      <c r="H31" s="187">
        <v>99.411764705882348</v>
      </c>
      <c r="I31" s="611">
        <v>2.11481776072615</v>
      </c>
      <c r="J31" s="397"/>
    </row>
    <row r="32" spans="1:10" x14ac:dyDescent="0.2">
      <c r="A32" s="603"/>
      <c r="B32" s="607" t="s">
        <v>234</v>
      </c>
      <c r="C32" s="605">
        <v>89</v>
      </c>
      <c r="D32" s="201">
        <v>-72.1875</v>
      </c>
      <c r="E32" s="186">
        <v>916</v>
      </c>
      <c r="F32" s="187">
        <v>-14.790697674418604</v>
      </c>
      <c r="G32" s="604">
        <v>1268</v>
      </c>
      <c r="H32" s="187">
        <v>17.953488372093023</v>
      </c>
      <c r="I32" s="611">
        <v>1.9775729502955444</v>
      </c>
      <c r="J32" s="397"/>
    </row>
    <row r="33" spans="1:10" x14ac:dyDescent="0.2">
      <c r="A33" s="603"/>
      <c r="B33" s="607" t="s">
        <v>235</v>
      </c>
      <c r="C33" s="605">
        <v>1280</v>
      </c>
      <c r="D33" s="201">
        <v>22.958693563880882</v>
      </c>
      <c r="E33" s="186">
        <v>8885</v>
      </c>
      <c r="F33" s="187">
        <v>7.8931390406800235</v>
      </c>
      <c r="G33" s="604">
        <v>10550</v>
      </c>
      <c r="H33" s="187">
        <v>11.017573397874356</v>
      </c>
      <c r="I33" s="611">
        <v>16.453781250487374</v>
      </c>
      <c r="J33" s="397"/>
    </row>
    <row r="34" spans="1:10" x14ac:dyDescent="0.2">
      <c r="A34" s="603"/>
      <c r="B34" s="607" t="s">
        <v>236</v>
      </c>
      <c r="C34" s="606">
        <v>0</v>
      </c>
      <c r="D34" s="187" t="s">
        <v>150</v>
      </c>
      <c r="E34" s="189">
        <v>0</v>
      </c>
      <c r="F34" s="187">
        <v>-100</v>
      </c>
      <c r="G34" s="604">
        <v>21</v>
      </c>
      <c r="H34" s="187">
        <v>-80.555555555555557</v>
      </c>
      <c r="I34" s="539">
        <v>3.2751602489121789E-2</v>
      </c>
      <c r="J34" s="397"/>
    </row>
    <row r="35" spans="1:10" x14ac:dyDescent="0.2">
      <c r="A35" s="607"/>
      <c r="B35" s="607" t="s">
        <v>237</v>
      </c>
      <c r="C35" s="606">
        <v>0</v>
      </c>
      <c r="D35" s="187" t="s">
        <v>150</v>
      </c>
      <c r="E35" s="189">
        <v>33</v>
      </c>
      <c r="F35" s="187" t="s">
        <v>150</v>
      </c>
      <c r="G35" s="604">
        <v>33</v>
      </c>
      <c r="H35" s="187" t="s">
        <v>150</v>
      </c>
      <c r="I35" s="611">
        <v>5.1466803911477101E-2</v>
      </c>
      <c r="J35" s="397"/>
    </row>
    <row r="36" spans="1:10" x14ac:dyDescent="0.2">
      <c r="A36" s="836" t="s">
        <v>520</v>
      </c>
      <c r="B36" s="837"/>
      <c r="C36" s="192">
        <v>2337</v>
      </c>
      <c r="D36" s="193">
        <v>18.389057750759878</v>
      </c>
      <c r="E36" s="192">
        <v>20767</v>
      </c>
      <c r="F36" s="194">
        <v>15.693593314763232</v>
      </c>
      <c r="G36" s="195">
        <v>24494</v>
      </c>
      <c r="H36" s="194">
        <v>21.473913905971038</v>
      </c>
      <c r="I36" s="196">
        <v>38.200845303264245</v>
      </c>
      <c r="J36" s="397"/>
    </row>
    <row r="37" spans="1:10" x14ac:dyDescent="0.2">
      <c r="A37" s="205" t="s">
        <v>238</v>
      </c>
      <c r="B37" s="205"/>
      <c r="C37" s="205">
        <v>5433</v>
      </c>
      <c r="D37" s="206">
        <v>2.4128180961357213</v>
      </c>
      <c r="E37" s="205">
        <v>54186</v>
      </c>
      <c r="F37" s="207">
        <v>10.311272164654628</v>
      </c>
      <c r="G37" s="205">
        <v>64119</v>
      </c>
      <c r="H37" s="207">
        <v>11.927870683936739</v>
      </c>
      <c r="I37" s="208">
        <v>100</v>
      </c>
      <c r="J37" s="397"/>
    </row>
    <row r="38" spans="1:10" x14ac:dyDescent="0.2">
      <c r="A38" s="209" t="s">
        <v>635</v>
      </c>
      <c r="B38" s="801"/>
      <c r="C38" s="210">
        <v>3230</v>
      </c>
      <c r="D38" s="211">
        <v>23.470948012232416</v>
      </c>
      <c r="E38" s="210">
        <v>27915</v>
      </c>
      <c r="F38" s="211">
        <v>11.459373128368936</v>
      </c>
      <c r="G38" s="210">
        <v>33683</v>
      </c>
      <c r="H38" s="211">
        <v>15.808836169847002</v>
      </c>
      <c r="I38" s="212">
        <v>52.532010792432814</v>
      </c>
      <c r="J38" s="397"/>
    </row>
    <row r="39" spans="1:10" x14ac:dyDescent="0.2">
      <c r="A39" s="209" t="s">
        <v>636</v>
      </c>
      <c r="B39" s="801"/>
      <c r="C39" s="210">
        <v>2203</v>
      </c>
      <c r="D39" s="211">
        <v>-18.073633320937152</v>
      </c>
      <c r="E39" s="210">
        <v>26271</v>
      </c>
      <c r="F39" s="211">
        <v>9.1169629506562551</v>
      </c>
      <c r="G39" s="210">
        <v>30436</v>
      </c>
      <c r="H39" s="211">
        <v>7.9252508776284518</v>
      </c>
      <c r="I39" s="212">
        <v>47.467989207567179</v>
      </c>
      <c r="J39" s="397"/>
    </row>
    <row r="40" spans="1:10" x14ac:dyDescent="0.2">
      <c r="A40" s="213" t="s">
        <v>637</v>
      </c>
      <c r="B40" s="802"/>
      <c r="C40" s="214">
        <v>1114</v>
      </c>
      <c r="D40" s="215">
        <v>-14.373558800922368</v>
      </c>
      <c r="E40" s="214">
        <v>10973</v>
      </c>
      <c r="F40" s="215">
        <v>17.458788268036823</v>
      </c>
      <c r="G40" s="214">
        <v>13039</v>
      </c>
      <c r="H40" s="215">
        <v>18.893042764657608</v>
      </c>
      <c r="I40" s="216">
        <v>20.335625945507569</v>
      </c>
      <c r="J40" s="397"/>
    </row>
    <row r="41" spans="1:10" x14ac:dyDescent="0.2">
      <c r="A41" s="213" t="s">
        <v>638</v>
      </c>
      <c r="B41" s="802"/>
      <c r="C41" s="214">
        <v>4319</v>
      </c>
      <c r="D41" s="215">
        <v>7.8671328671328675</v>
      </c>
      <c r="E41" s="214">
        <v>43213</v>
      </c>
      <c r="F41" s="215">
        <v>8.6326956434299511</v>
      </c>
      <c r="G41" s="214">
        <v>51080</v>
      </c>
      <c r="H41" s="215">
        <v>10.278719316047411</v>
      </c>
      <c r="I41" s="216">
        <v>79.664374054492427</v>
      </c>
    </row>
    <row r="42" spans="1:10" x14ac:dyDescent="0.2">
      <c r="A42" s="817" t="s">
        <v>639</v>
      </c>
      <c r="B42" s="818"/>
      <c r="C42" s="819">
        <v>158</v>
      </c>
      <c r="D42" s="780">
        <v>-0.62893081761006298</v>
      </c>
      <c r="E42" s="819">
        <v>1497</v>
      </c>
      <c r="F42" s="820">
        <v>34.743474347434741</v>
      </c>
      <c r="G42" s="821">
        <v>1813</v>
      </c>
      <c r="H42" s="820">
        <v>39.891975308641975</v>
      </c>
      <c r="I42" s="822">
        <v>2.8275550148941808</v>
      </c>
    </row>
    <row r="43" spans="1:10" x14ac:dyDescent="0.2">
      <c r="A43" s="94" t="s">
        <v>561</v>
      </c>
    </row>
    <row r="44" spans="1:10" x14ac:dyDescent="0.2">
      <c r="A44" s="166" t="s">
        <v>654</v>
      </c>
    </row>
  </sheetData>
  <mergeCells count="5">
    <mergeCell ref="A3:A4"/>
    <mergeCell ref="C3:D3"/>
    <mergeCell ref="E3:F3"/>
    <mergeCell ref="G3:I3"/>
    <mergeCell ref="B3:B4"/>
  </mergeCells>
  <conditionalFormatting sqref="H6">
    <cfRule type="cellIs" dxfId="82" priority="3" operator="between">
      <formula>-0.49</formula>
      <formula>0.49</formula>
    </cfRule>
    <cfRule type="cellIs" dxfId="81" priority="4" operator="between">
      <formula>-0.49</formula>
      <formula>0.49</formula>
    </cfRule>
    <cfRule type="cellIs" dxfId="80" priority="5" operator="between">
      <formula>0.00001</formula>
      <formula>0.49</formula>
    </cfRule>
  </conditionalFormatting>
  <conditionalFormatting sqref="I34">
    <cfRule type="cellIs" dxfId="79" priority="1" operator="between">
      <formula>0</formula>
      <formula>0.5</formula>
    </cfRule>
    <cfRule type="cellIs" dxfId="78" priority="2" operator="between">
      <formula>0</formula>
      <formula>0.49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12" sqref="G12"/>
    </sheetView>
  </sheetViews>
  <sheetFormatPr baseColWidth="10" defaultRowHeight="14.25" x14ac:dyDescent="0.2"/>
  <sheetData>
    <row r="1" spans="1:8" x14ac:dyDescent="0.2">
      <c r="A1" s="17" t="s">
        <v>241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242</v>
      </c>
      <c r="H2" s="1"/>
    </row>
    <row r="3" spans="1:8" x14ac:dyDescent="0.2">
      <c r="A3" s="79"/>
      <c r="B3" s="855">
        <f>INDICE!A3</f>
        <v>42278</v>
      </c>
      <c r="C3" s="856"/>
      <c r="D3" s="856" t="s">
        <v>120</v>
      </c>
      <c r="E3" s="856"/>
      <c r="F3" s="856" t="s">
        <v>121</v>
      </c>
      <c r="G3" s="856"/>
      <c r="H3" s="1"/>
    </row>
    <row r="4" spans="1:8" x14ac:dyDescent="0.2">
      <c r="A4" s="81"/>
      <c r="B4" s="97" t="s">
        <v>57</v>
      </c>
      <c r="C4" s="97" t="s">
        <v>526</v>
      </c>
      <c r="D4" s="97" t="s">
        <v>57</v>
      </c>
      <c r="E4" s="97" t="s">
        <v>526</v>
      </c>
      <c r="F4" s="97" t="s">
        <v>57</v>
      </c>
      <c r="G4" s="446" t="s">
        <v>526</v>
      </c>
      <c r="H4" s="1"/>
    </row>
    <row r="5" spans="1:8" x14ac:dyDescent="0.2">
      <c r="A5" s="224" t="s">
        <v>8</v>
      </c>
      <c r="B5" s="613">
        <v>39.648144629631176</v>
      </c>
      <c r="C5" s="807">
        <v>-43.207451571028606</v>
      </c>
      <c r="D5" s="613">
        <v>46.243463932490762</v>
      </c>
      <c r="E5" s="807">
        <v>-39.503215097868264</v>
      </c>
      <c r="F5" s="613">
        <v>47.794260814807153</v>
      </c>
      <c r="G5" s="807">
        <v>-37.706068604917576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239</v>
      </c>
      <c r="H6" s="1"/>
    </row>
    <row r="7" spans="1:8" x14ac:dyDescent="0.2">
      <c r="A7" s="94" t="s">
        <v>133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622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workbookViewId="0">
      <selection activeCell="H33" sqref="H33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5" t="s">
        <v>530</v>
      </c>
      <c r="B1" s="225"/>
      <c r="C1" s="226"/>
      <c r="D1" s="226"/>
      <c r="E1" s="226"/>
      <c r="F1" s="226"/>
      <c r="G1" s="226"/>
      <c r="H1" s="227"/>
    </row>
    <row r="2" spans="1:8" x14ac:dyDescent="0.2">
      <c r="A2" s="228"/>
      <c r="B2" s="228"/>
      <c r="C2" s="229"/>
      <c r="D2" s="229"/>
      <c r="E2" s="229"/>
      <c r="F2" s="229"/>
      <c r="G2" s="229"/>
      <c r="H2" s="230" t="s">
        <v>159</v>
      </c>
    </row>
    <row r="3" spans="1:8" ht="14.1" customHeight="1" x14ac:dyDescent="0.2">
      <c r="A3" s="231"/>
      <c r="B3" s="855">
        <f>INDICE!A3</f>
        <v>42278</v>
      </c>
      <c r="C3" s="856"/>
      <c r="D3" s="856" t="s">
        <v>120</v>
      </c>
      <c r="E3" s="856"/>
      <c r="F3" s="856" t="s">
        <v>121</v>
      </c>
      <c r="G3" s="856"/>
      <c r="H3" s="856"/>
    </row>
    <row r="4" spans="1:8" x14ac:dyDescent="0.2">
      <c r="A4" s="232"/>
      <c r="B4" s="72" t="s">
        <v>48</v>
      </c>
      <c r="C4" s="72" t="s">
        <v>526</v>
      </c>
      <c r="D4" s="72" t="s">
        <v>48</v>
      </c>
      <c r="E4" s="72" t="s">
        <v>526</v>
      </c>
      <c r="F4" s="72" t="s">
        <v>48</v>
      </c>
      <c r="G4" s="73" t="s">
        <v>526</v>
      </c>
      <c r="H4" s="73" t="s">
        <v>110</v>
      </c>
    </row>
    <row r="5" spans="1:8" x14ac:dyDescent="0.2">
      <c r="A5" s="232" t="s">
        <v>243</v>
      </c>
      <c r="B5" s="233"/>
      <c r="C5" s="233"/>
      <c r="D5" s="233"/>
      <c r="E5" s="233"/>
      <c r="F5" s="233"/>
      <c r="G5" s="234"/>
      <c r="H5" s="235"/>
    </row>
    <row r="6" spans="1:8" x14ac:dyDescent="0.2">
      <c r="A6" s="236" t="s">
        <v>471</v>
      </c>
      <c r="B6" s="757">
        <v>40</v>
      </c>
      <c r="C6" s="615">
        <v>-42.028985507246375</v>
      </c>
      <c r="D6" s="375">
        <v>591</v>
      </c>
      <c r="E6" s="615">
        <v>5.5357142857142856</v>
      </c>
      <c r="F6" s="375">
        <v>674</v>
      </c>
      <c r="G6" s="615">
        <v>1.2012012012012012</v>
      </c>
      <c r="H6" s="615">
        <v>4.2096058959465363</v>
      </c>
    </row>
    <row r="7" spans="1:8" x14ac:dyDescent="0.2">
      <c r="A7" s="236" t="s">
        <v>49</v>
      </c>
      <c r="B7" s="757">
        <v>16</v>
      </c>
      <c r="C7" s="618">
        <v>77.777777777777786</v>
      </c>
      <c r="D7" s="375">
        <v>121</v>
      </c>
      <c r="E7" s="615">
        <v>23.469387755102041</v>
      </c>
      <c r="F7" s="375">
        <v>128</v>
      </c>
      <c r="G7" s="615">
        <v>14.285714285714285</v>
      </c>
      <c r="H7" s="615">
        <v>0.79945037786521778</v>
      </c>
    </row>
    <row r="8" spans="1:8" x14ac:dyDescent="0.2">
      <c r="A8" s="236" t="s">
        <v>50</v>
      </c>
      <c r="B8" s="757">
        <v>77</v>
      </c>
      <c r="C8" s="615">
        <v>-60.714285714285708</v>
      </c>
      <c r="D8" s="375">
        <v>1790</v>
      </c>
      <c r="E8" s="615">
        <v>9.2796092796092804</v>
      </c>
      <c r="F8" s="375">
        <v>2103</v>
      </c>
      <c r="G8" s="615">
        <v>9.5883272537780098</v>
      </c>
      <c r="H8" s="615">
        <v>13.134719880082443</v>
      </c>
    </row>
    <row r="9" spans="1:8" x14ac:dyDescent="0.2">
      <c r="A9" s="236" t="s">
        <v>129</v>
      </c>
      <c r="B9" s="757">
        <v>321</v>
      </c>
      <c r="C9" s="615">
        <v>-3.3132530120481931</v>
      </c>
      <c r="D9" s="375">
        <v>4501</v>
      </c>
      <c r="E9" s="615">
        <v>10.426889106967616</v>
      </c>
      <c r="F9" s="375">
        <v>5350</v>
      </c>
      <c r="G9" s="615">
        <v>8.695652173913043</v>
      </c>
      <c r="H9" s="615">
        <v>33.414527512335269</v>
      </c>
    </row>
    <row r="10" spans="1:8" x14ac:dyDescent="0.2">
      <c r="A10" s="236" t="s">
        <v>130</v>
      </c>
      <c r="B10" s="757">
        <v>264</v>
      </c>
      <c r="C10" s="615">
        <v>-41.333333333333336</v>
      </c>
      <c r="D10" s="375">
        <v>3237</v>
      </c>
      <c r="E10" s="615">
        <v>-29.767845519635493</v>
      </c>
      <c r="F10" s="375">
        <v>4183</v>
      </c>
      <c r="G10" s="615">
        <v>-25.035842293906814</v>
      </c>
      <c r="H10" s="615">
        <v>26.125788520392231</v>
      </c>
    </row>
    <row r="11" spans="1:8" x14ac:dyDescent="0.2">
      <c r="A11" s="236" t="s">
        <v>244</v>
      </c>
      <c r="B11" s="757">
        <v>218</v>
      </c>
      <c r="C11" s="615">
        <v>-30.793650793650794</v>
      </c>
      <c r="D11" s="375">
        <v>2943</v>
      </c>
      <c r="E11" s="615">
        <v>4.845030281439259</v>
      </c>
      <c r="F11" s="375">
        <v>3573</v>
      </c>
      <c r="G11" s="615">
        <v>12.570888468809075</v>
      </c>
      <c r="H11" s="615">
        <v>22.315907813378303</v>
      </c>
    </row>
    <row r="12" spans="1:8" x14ac:dyDescent="0.2">
      <c r="A12" s="239" t="s">
        <v>245</v>
      </c>
      <c r="B12" s="758">
        <v>936</v>
      </c>
      <c r="C12" s="241">
        <v>-31.728665207877459</v>
      </c>
      <c r="D12" s="240">
        <v>13183</v>
      </c>
      <c r="E12" s="241">
        <v>-4.3878735131998834</v>
      </c>
      <c r="F12" s="240">
        <v>16011</v>
      </c>
      <c r="G12" s="241">
        <v>-2.2109570634581321</v>
      </c>
      <c r="H12" s="241">
        <v>100</v>
      </c>
    </row>
    <row r="13" spans="1:8" x14ac:dyDescent="0.2">
      <c r="A13" s="191" t="s">
        <v>246</v>
      </c>
      <c r="B13" s="759"/>
      <c r="C13" s="243"/>
      <c r="D13" s="242"/>
      <c r="E13" s="243"/>
      <c r="F13" s="242"/>
      <c r="G13" s="243"/>
      <c r="H13" s="243"/>
    </row>
    <row r="14" spans="1:8" x14ac:dyDescent="0.2">
      <c r="A14" s="236" t="s">
        <v>471</v>
      </c>
      <c r="B14" s="757">
        <v>30</v>
      </c>
      <c r="C14" s="615">
        <v>0</v>
      </c>
      <c r="D14" s="375">
        <v>334</v>
      </c>
      <c r="E14" s="615">
        <v>-13.471502590673575</v>
      </c>
      <c r="F14" s="375">
        <v>373</v>
      </c>
      <c r="G14" s="615">
        <v>-11.190476190476192</v>
      </c>
      <c r="H14" s="615">
        <v>1.7403882045539381</v>
      </c>
    </row>
    <row r="15" spans="1:8" x14ac:dyDescent="0.2">
      <c r="A15" s="236" t="s">
        <v>49</v>
      </c>
      <c r="B15" s="757">
        <v>495</v>
      </c>
      <c r="C15" s="615">
        <v>66.666666666666657</v>
      </c>
      <c r="D15" s="375">
        <v>3914</v>
      </c>
      <c r="E15" s="615">
        <v>42.638483965014579</v>
      </c>
      <c r="F15" s="375">
        <v>4589</v>
      </c>
      <c r="G15" s="615">
        <v>39.483282674772035</v>
      </c>
      <c r="H15" s="615">
        <v>21.411907428144829</v>
      </c>
    </row>
    <row r="16" spans="1:8" x14ac:dyDescent="0.2">
      <c r="A16" s="236" t="s">
        <v>50</v>
      </c>
      <c r="B16" s="757">
        <v>70</v>
      </c>
      <c r="C16" s="782">
        <v>3400</v>
      </c>
      <c r="D16" s="375">
        <v>416</v>
      </c>
      <c r="E16" s="615">
        <v>50.180505415162457</v>
      </c>
      <c r="F16" s="375">
        <v>478</v>
      </c>
      <c r="G16" s="615">
        <v>46.177370030581038</v>
      </c>
      <c r="H16" s="615">
        <v>2.2303098170959315</v>
      </c>
    </row>
    <row r="17" spans="1:8" x14ac:dyDescent="0.2">
      <c r="A17" s="236" t="s">
        <v>129</v>
      </c>
      <c r="B17" s="757">
        <v>619</v>
      </c>
      <c r="C17" s="615">
        <v>38.169642857142854</v>
      </c>
      <c r="D17" s="375">
        <v>5176</v>
      </c>
      <c r="E17" s="615">
        <v>-2.0068156001514579</v>
      </c>
      <c r="F17" s="375">
        <v>6305</v>
      </c>
      <c r="G17" s="615">
        <v>4.9783549783549788</v>
      </c>
      <c r="H17" s="615">
        <v>29.418626353116835</v>
      </c>
    </row>
    <row r="18" spans="1:8" x14ac:dyDescent="0.2">
      <c r="A18" s="236" t="s">
        <v>130</v>
      </c>
      <c r="B18" s="757">
        <v>220</v>
      </c>
      <c r="C18" s="615">
        <v>-4.3478260869565215</v>
      </c>
      <c r="D18" s="375">
        <v>1595</v>
      </c>
      <c r="E18" s="615">
        <v>-34.362139917695472</v>
      </c>
      <c r="F18" s="375">
        <v>2191</v>
      </c>
      <c r="G18" s="615">
        <v>-26.079622132253711</v>
      </c>
      <c r="H18" s="615">
        <v>10.223030981709593</v>
      </c>
    </row>
    <row r="19" spans="1:8" x14ac:dyDescent="0.2">
      <c r="A19" s="236" t="s">
        <v>244</v>
      </c>
      <c r="B19" s="757">
        <v>626</v>
      </c>
      <c r="C19" s="615">
        <v>21.553398058252426</v>
      </c>
      <c r="D19" s="375">
        <v>6268</v>
      </c>
      <c r="E19" s="615">
        <v>25.66158781074579</v>
      </c>
      <c r="F19" s="375">
        <v>7496</v>
      </c>
      <c r="G19" s="615">
        <v>26.472076936055338</v>
      </c>
      <c r="H19" s="615">
        <v>34.975737215378871</v>
      </c>
    </row>
    <row r="20" spans="1:8" x14ac:dyDescent="0.2">
      <c r="A20" s="244" t="s">
        <v>247</v>
      </c>
      <c r="B20" s="760">
        <v>2060</v>
      </c>
      <c r="C20" s="246">
        <v>35.348226018396844</v>
      </c>
      <c r="D20" s="245">
        <v>17703</v>
      </c>
      <c r="E20" s="246">
        <v>9.9087353324641452</v>
      </c>
      <c r="F20" s="245">
        <v>21432</v>
      </c>
      <c r="G20" s="246">
        <v>13.193197422625962</v>
      </c>
      <c r="H20" s="246">
        <v>100</v>
      </c>
    </row>
    <row r="21" spans="1:8" x14ac:dyDescent="0.2">
      <c r="A21" s="191" t="s">
        <v>531</v>
      </c>
      <c r="B21" s="761"/>
      <c r="C21" s="617"/>
      <c r="D21" s="616"/>
      <c r="E21" s="617"/>
      <c r="F21" s="616"/>
      <c r="G21" s="617"/>
      <c r="H21" s="617"/>
    </row>
    <row r="22" spans="1:8" x14ac:dyDescent="0.2">
      <c r="A22" s="236" t="s">
        <v>471</v>
      </c>
      <c r="B22" s="757">
        <v>-10</v>
      </c>
      <c r="C22" s="615">
        <v>-74.358974358974365</v>
      </c>
      <c r="D22" s="375">
        <v>-257</v>
      </c>
      <c r="E22" s="615">
        <v>47.701149425287355</v>
      </c>
      <c r="F22" s="375">
        <v>-301</v>
      </c>
      <c r="G22" s="615">
        <v>22.35772357723577</v>
      </c>
      <c r="H22" s="618" t="s">
        <v>532</v>
      </c>
    </row>
    <row r="23" spans="1:8" x14ac:dyDescent="0.2">
      <c r="A23" s="236" t="s">
        <v>49</v>
      </c>
      <c r="B23" s="757">
        <v>479</v>
      </c>
      <c r="C23" s="615">
        <v>66.319444444444443</v>
      </c>
      <c r="D23" s="375">
        <v>3793</v>
      </c>
      <c r="E23" s="615">
        <v>43.348450491307631</v>
      </c>
      <c r="F23" s="375">
        <v>4461</v>
      </c>
      <c r="G23" s="615">
        <v>40.371302706104466</v>
      </c>
      <c r="H23" s="618" t="s">
        <v>532</v>
      </c>
    </row>
    <row r="24" spans="1:8" x14ac:dyDescent="0.2">
      <c r="A24" s="236" t="s">
        <v>50</v>
      </c>
      <c r="B24" s="757">
        <v>-7</v>
      </c>
      <c r="C24" s="615">
        <v>-96.391752577319593</v>
      </c>
      <c r="D24" s="375">
        <v>-1374</v>
      </c>
      <c r="E24" s="615">
        <v>0.95518001469507718</v>
      </c>
      <c r="F24" s="375">
        <v>-1625</v>
      </c>
      <c r="G24" s="615">
        <v>2.0728643216080402</v>
      </c>
      <c r="H24" s="618" t="s">
        <v>532</v>
      </c>
    </row>
    <row r="25" spans="1:8" x14ac:dyDescent="0.2">
      <c r="A25" s="236" t="s">
        <v>129</v>
      </c>
      <c r="B25" s="757">
        <v>298</v>
      </c>
      <c r="C25" s="615">
        <v>156.89655172413794</v>
      </c>
      <c r="D25" s="375">
        <v>675</v>
      </c>
      <c r="E25" s="615">
        <v>-44.029850746268657</v>
      </c>
      <c r="F25" s="375">
        <v>955</v>
      </c>
      <c r="G25" s="615">
        <v>-11.900369003690036</v>
      </c>
      <c r="H25" s="618" t="s">
        <v>532</v>
      </c>
    </row>
    <row r="26" spans="1:8" x14ac:dyDescent="0.2">
      <c r="A26" s="236" t="s">
        <v>130</v>
      </c>
      <c r="B26" s="757">
        <v>-44</v>
      </c>
      <c r="C26" s="615">
        <v>-80</v>
      </c>
      <c r="D26" s="375">
        <v>-1642</v>
      </c>
      <c r="E26" s="615">
        <v>-24.644332262505735</v>
      </c>
      <c r="F26" s="375">
        <v>-1992</v>
      </c>
      <c r="G26" s="615">
        <v>-23.853211009174313</v>
      </c>
      <c r="H26" s="618" t="s">
        <v>532</v>
      </c>
    </row>
    <row r="27" spans="1:8" x14ac:dyDescent="0.2">
      <c r="A27" s="236" t="s">
        <v>244</v>
      </c>
      <c r="B27" s="757">
        <v>408</v>
      </c>
      <c r="C27" s="615">
        <v>104</v>
      </c>
      <c r="D27" s="375">
        <v>3325</v>
      </c>
      <c r="E27" s="615">
        <v>52.453003209536909</v>
      </c>
      <c r="F27" s="375">
        <v>3923</v>
      </c>
      <c r="G27" s="615">
        <v>42.499091899745736</v>
      </c>
      <c r="H27" s="618" t="s">
        <v>532</v>
      </c>
    </row>
    <row r="28" spans="1:8" x14ac:dyDescent="0.2">
      <c r="A28" s="244" t="s">
        <v>248</v>
      </c>
      <c r="B28" s="760">
        <v>1124</v>
      </c>
      <c r="C28" s="246">
        <v>644.37086092715231</v>
      </c>
      <c r="D28" s="245">
        <v>4520</v>
      </c>
      <c r="E28" s="246">
        <v>94.911599827511864</v>
      </c>
      <c r="F28" s="245">
        <v>5421</v>
      </c>
      <c r="G28" s="246">
        <v>111.67512690355331</v>
      </c>
      <c r="H28" s="614" t="s">
        <v>532</v>
      </c>
    </row>
    <row r="29" spans="1:8" x14ac:dyDescent="0.2">
      <c r="A29" s="94" t="s">
        <v>643</v>
      </c>
      <c r="B29" s="237"/>
      <c r="C29" s="237"/>
      <c r="D29" s="237"/>
      <c r="E29" s="237"/>
      <c r="F29" s="237"/>
      <c r="G29" s="237"/>
      <c r="H29" s="248" t="s">
        <v>239</v>
      </c>
    </row>
    <row r="30" spans="1:8" x14ac:dyDescent="0.2">
      <c r="A30" s="166" t="s">
        <v>654</v>
      </c>
      <c r="B30" s="237"/>
      <c r="C30" s="237"/>
      <c r="D30" s="237"/>
      <c r="E30" s="237"/>
      <c r="F30" s="237"/>
      <c r="G30" s="238"/>
      <c r="H30" s="238"/>
    </row>
    <row r="31" spans="1:8" x14ac:dyDescent="0.2">
      <c r="A31" s="166" t="s">
        <v>533</v>
      </c>
      <c r="B31" s="237"/>
      <c r="C31" s="237"/>
      <c r="D31" s="237"/>
      <c r="E31" s="237"/>
      <c r="F31" s="237"/>
      <c r="G31" s="238"/>
      <c r="H31" s="238"/>
    </row>
  </sheetData>
  <mergeCells count="3">
    <mergeCell ref="B3:C3"/>
    <mergeCell ref="D3:E3"/>
    <mergeCell ref="F3:H3"/>
  </mergeCells>
  <conditionalFormatting sqref="E9">
    <cfRule type="cellIs" dxfId="77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4"/>
  <sheetViews>
    <sheetView topLeftCell="A22" workbookViewId="0">
      <selection activeCell="L48" sqref="L48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5" t="s">
        <v>534</v>
      </c>
      <c r="B1" s="225"/>
      <c r="C1" s="1"/>
      <c r="D1" s="1"/>
      <c r="E1" s="1"/>
      <c r="F1" s="1"/>
      <c r="G1" s="1"/>
      <c r="H1" s="1"/>
    </row>
    <row r="2" spans="1:8" x14ac:dyDescent="0.2">
      <c r="A2" s="597"/>
      <c r="B2" s="597"/>
      <c r="C2" s="597"/>
      <c r="D2" s="597"/>
      <c r="E2" s="597"/>
      <c r="F2" s="1"/>
      <c r="G2" s="1"/>
      <c r="H2" s="599" t="s">
        <v>159</v>
      </c>
    </row>
    <row r="3" spans="1:8" ht="14.45" customHeight="1" x14ac:dyDescent="0.2">
      <c r="A3" s="874" t="s">
        <v>528</v>
      </c>
      <c r="B3" s="872" t="s">
        <v>529</v>
      </c>
      <c r="C3" s="858">
        <f>INDICE!A3</f>
        <v>42278</v>
      </c>
      <c r="D3" s="857">
        <v>41671</v>
      </c>
      <c r="E3" s="857">
        <v>41671</v>
      </c>
      <c r="F3" s="856" t="s">
        <v>121</v>
      </c>
      <c r="G3" s="856"/>
      <c r="H3" s="856"/>
    </row>
    <row r="4" spans="1:8" x14ac:dyDescent="0.2">
      <c r="A4" s="875"/>
      <c r="B4" s="873"/>
      <c r="C4" s="97" t="s">
        <v>537</v>
      </c>
      <c r="D4" s="97" t="s">
        <v>538</v>
      </c>
      <c r="E4" s="97" t="s">
        <v>249</v>
      </c>
      <c r="F4" s="97" t="s">
        <v>537</v>
      </c>
      <c r="G4" s="97" t="s">
        <v>538</v>
      </c>
      <c r="H4" s="97" t="s">
        <v>249</v>
      </c>
    </row>
    <row r="5" spans="1:8" x14ac:dyDescent="0.2">
      <c r="A5" s="619"/>
      <c r="B5" s="186" t="s">
        <v>212</v>
      </c>
      <c r="C5" s="186">
        <v>0</v>
      </c>
      <c r="D5" s="186">
        <v>11</v>
      </c>
      <c r="E5" s="249">
        <v>11</v>
      </c>
      <c r="F5" s="188">
        <v>6</v>
      </c>
      <c r="G5" s="186">
        <v>194</v>
      </c>
      <c r="H5" s="249">
        <v>188</v>
      </c>
    </row>
    <row r="6" spans="1:8" x14ac:dyDescent="0.2">
      <c r="A6" s="619"/>
      <c r="B6" s="186" t="s">
        <v>250</v>
      </c>
      <c r="C6" s="186">
        <v>207</v>
      </c>
      <c r="D6" s="186">
        <v>195</v>
      </c>
      <c r="E6" s="250">
        <v>-12</v>
      </c>
      <c r="F6" s="188">
        <v>2625</v>
      </c>
      <c r="G6" s="186">
        <v>2486</v>
      </c>
      <c r="H6" s="250">
        <v>-139</v>
      </c>
    </row>
    <row r="7" spans="1:8" x14ac:dyDescent="0.2">
      <c r="A7" s="619"/>
      <c r="B7" s="189" t="s">
        <v>213</v>
      </c>
      <c r="C7" s="189">
        <v>0</v>
      </c>
      <c r="D7" s="189">
        <v>35</v>
      </c>
      <c r="E7" s="251">
        <v>35</v>
      </c>
      <c r="F7" s="189">
        <v>0</v>
      </c>
      <c r="G7" s="189">
        <v>101</v>
      </c>
      <c r="H7" s="250">
        <v>101</v>
      </c>
    </row>
    <row r="8" spans="1:8" x14ac:dyDescent="0.2">
      <c r="A8" s="191" t="s">
        <v>347</v>
      </c>
      <c r="B8" s="192"/>
      <c r="C8" s="192">
        <v>207</v>
      </c>
      <c r="D8" s="192">
        <v>241</v>
      </c>
      <c r="E8" s="252">
        <v>34</v>
      </c>
      <c r="F8" s="192">
        <v>2631</v>
      </c>
      <c r="G8" s="192">
        <v>2781</v>
      </c>
      <c r="H8" s="252">
        <v>150</v>
      </c>
    </row>
    <row r="9" spans="1:8" x14ac:dyDescent="0.2">
      <c r="A9" s="619"/>
      <c r="B9" s="189" t="s">
        <v>251</v>
      </c>
      <c r="C9" s="189">
        <v>0</v>
      </c>
      <c r="D9" s="186">
        <v>0</v>
      </c>
      <c r="E9" s="253">
        <v>0</v>
      </c>
      <c r="F9" s="189">
        <v>294</v>
      </c>
      <c r="G9" s="186">
        <v>8</v>
      </c>
      <c r="H9" s="253">
        <v>-286</v>
      </c>
    </row>
    <row r="10" spans="1:8" x14ac:dyDescent="0.2">
      <c r="A10" s="619"/>
      <c r="B10" s="186" t="s">
        <v>214</v>
      </c>
      <c r="C10" s="186">
        <v>0</v>
      </c>
      <c r="D10" s="186">
        <v>0</v>
      </c>
      <c r="E10" s="250">
        <v>0</v>
      </c>
      <c r="F10" s="186">
        <v>0</v>
      </c>
      <c r="G10" s="186">
        <v>88</v>
      </c>
      <c r="H10" s="250">
        <v>88</v>
      </c>
    </row>
    <row r="11" spans="1:8" x14ac:dyDescent="0.2">
      <c r="A11" s="619"/>
      <c r="B11" s="189" t="s">
        <v>252</v>
      </c>
      <c r="C11" s="189">
        <v>0</v>
      </c>
      <c r="D11" s="189">
        <v>120</v>
      </c>
      <c r="E11" s="250">
        <v>120</v>
      </c>
      <c r="F11" s="189">
        <v>4</v>
      </c>
      <c r="G11" s="189">
        <v>1182</v>
      </c>
      <c r="H11" s="250">
        <v>1178</v>
      </c>
    </row>
    <row r="12" spans="1:8" x14ac:dyDescent="0.2">
      <c r="A12" s="191" t="s">
        <v>535</v>
      </c>
      <c r="B12" s="192"/>
      <c r="C12" s="192">
        <v>0</v>
      </c>
      <c r="D12" s="192">
        <v>120</v>
      </c>
      <c r="E12" s="252">
        <v>120</v>
      </c>
      <c r="F12" s="192">
        <v>298</v>
      </c>
      <c r="G12" s="192">
        <v>1278</v>
      </c>
      <c r="H12" s="252">
        <v>980</v>
      </c>
    </row>
    <row r="13" spans="1:8" x14ac:dyDescent="0.2">
      <c r="A13" s="619"/>
      <c r="B13" s="189" t="s">
        <v>309</v>
      </c>
      <c r="C13" s="189">
        <v>1</v>
      </c>
      <c r="D13" s="186">
        <v>26</v>
      </c>
      <c r="E13" s="253">
        <v>25</v>
      </c>
      <c r="F13" s="189">
        <v>37</v>
      </c>
      <c r="G13" s="186">
        <v>246</v>
      </c>
      <c r="H13" s="253">
        <v>209</v>
      </c>
    </row>
    <row r="14" spans="1:8" x14ac:dyDescent="0.2">
      <c r="A14" s="619"/>
      <c r="B14" s="189" t="s">
        <v>253</v>
      </c>
      <c r="C14" s="189">
        <v>20</v>
      </c>
      <c r="D14" s="189">
        <v>56</v>
      </c>
      <c r="E14" s="250">
        <v>36</v>
      </c>
      <c r="F14" s="189">
        <v>270</v>
      </c>
      <c r="G14" s="189">
        <v>1222</v>
      </c>
      <c r="H14" s="250">
        <v>952</v>
      </c>
    </row>
    <row r="15" spans="1:8" x14ac:dyDescent="0.2">
      <c r="A15" s="619"/>
      <c r="B15" s="189" t="s">
        <v>254</v>
      </c>
      <c r="C15" s="189">
        <v>21</v>
      </c>
      <c r="D15" s="186">
        <v>213</v>
      </c>
      <c r="E15" s="250">
        <v>192</v>
      </c>
      <c r="F15" s="189">
        <v>390</v>
      </c>
      <c r="G15" s="186">
        <v>2390</v>
      </c>
      <c r="H15" s="250">
        <v>2000</v>
      </c>
    </row>
    <row r="16" spans="1:8" x14ac:dyDescent="0.2">
      <c r="A16" s="619"/>
      <c r="B16" s="189" t="s">
        <v>255</v>
      </c>
      <c r="C16" s="189">
        <v>33</v>
      </c>
      <c r="D16" s="186">
        <v>67</v>
      </c>
      <c r="E16" s="250">
        <v>34</v>
      </c>
      <c r="F16" s="189">
        <v>339</v>
      </c>
      <c r="G16" s="186">
        <v>641</v>
      </c>
      <c r="H16" s="250">
        <v>302</v>
      </c>
    </row>
    <row r="17" spans="1:8" x14ac:dyDescent="0.2">
      <c r="A17" s="619"/>
      <c r="B17" s="189" t="s">
        <v>256</v>
      </c>
      <c r="C17" s="189">
        <v>64</v>
      </c>
      <c r="D17" s="186">
        <v>118</v>
      </c>
      <c r="E17" s="250">
        <v>54</v>
      </c>
      <c r="F17" s="189">
        <v>880</v>
      </c>
      <c r="G17" s="186">
        <v>1130</v>
      </c>
      <c r="H17" s="250">
        <v>250</v>
      </c>
    </row>
    <row r="18" spans="1:8" x14ac:dyDescent="0.2">
      <c r="A18" s="619"/>
      <c r="B18" s="189" t="s">
        <v>219</v>
      </c>
      <c r="C18" s="189">
        <v>93</v>
      </c>
      <c r="D18" s="186">
        <v>161</v>
      </c>
      <c r="E18" s="250">
        <v>68</v>
      </c>
      <c r="F18" s="189">
        <v>1315</v>
      </c>
      <c r="G18" s="186">
        <v>1529</v>
      </c>
      <c r="H18" s="250">
        <v>214</v>
      </c>
    </row>
    <row r="19" spans="1:8" x14ac:dyDescent="0.2">
      <c r="A19" s="619"/>
      <c r="B19" s="189" t="s">
        <v>257</v>
      </c>
      <c r="C19" s="189">
        <v>154</v>
      </c>
      <c r="D19" s="186">
        <v>168</v>
      </c>
      <c r="E19" s="250">
        <v>14</v>
      </c>
      <c r="F19" s="189">
        <v>1938</v>
      </c>
      <c r="G19" s="186">
        <v>1542</v>
      </c>
      <c r="H19" s="250">
        <v>-396</v>
      </c>
    </row>
    <row r="20" spans="1:8" x14ac:dyDescent="0.2">
      <c r="A20" s="619"/>
      <c r="B20" s="189" t="s">
        <v>222</v>
      </c>
      <c r="C20" s="189">
        <v>13</v>
      </c>
      <c r="D20" s="186">
        <v>94</v>
      </c>
      <c r="E20" s="250">
        <v>81</v>
      </c>
      <c r="F20" s="189">
        <v>363</v>
      </c>
      <c r="G20" s="186">
        <v>1107</v>
      </c>
      <c r="H20" s="250">
        <v>744</v>
      </c>
    </row>
    <row r="21" spans="1:8" x14ac:dyDescent="0.2">
      <c r="A21" s="619"/>
      <c r="B21" s="189" t="s">
        <v>223</v>
      </c>
      <c r="C21" s="189">
        <v>40</v>
      </c>
      <c r="D21" s="186">
        <v>1</v>
      </c>
      <c r="E21" s="250">
        <v>-39</v>
      </c>
      <c r="F21" s="189">
        <v>720</v>
      </c>
      <c r="G21" s="186">
        <v>3</v>
      </c>
      <c r="H21" s="250">
        <v>-717</v>
      </c>
    </row>
    <row r="22" spans="1:8" x14ac:dyDescent="0.2">
      <c r="A22" s="619"/>
      <c r="B22" s="189" t="s">
        <v>258</v>
      </c>
      <c r="C22" s="189">
        <v>60</v>
      </c>
      <c r="D22" s="186">
        <v>6</v>
      </c>
      <c r="E22" s="250">
        <v>-54</v>
      </c>
      <c r="F22" s="189">
        <v>727</v>
      </c>
      <c r="G22" s="186">
        <v>124</v>
      </c>
      <c r="H22" s="250">
        <v>-603</v>
      </c>
    </row>
    <row r="23" spans="1:8" x14ac:dyDescent="0.2">
      <c r="A23" s="619"/>
      <c r="B23" s="189" t="s">
        <v>259</v>
      </c>
      <c r="C23" s="189">
        <v>0</v>
      </c>
      <c r="D23" s="186">
        <v>20</v>
      </c>
      <c r="E23" s="250">
        <v>20</v>
      </c>
      <c r="F23" s="189">
        <v>397</v>
      </c>
      <c r="G23" s="186">
        <v>479</v>
      </c>
      <c r="H23" s="250">
        <v>82</v>
      </c>
    </row>
    <row r="24" spans="1:8" x14ac:dyDescent="0.2">
      <c r="A24" s="619"/>
      <c r="B24" s="189" t="s">
        <v>260</v>
      </c>
      <c r="C24" s="189">
        <v>0</v>
      </c>
      <c r="D24" s="186">
        <v>0</v>
      </c>
      <c r="E24" s="250">
        <v>0</v>
      </c>
      <c r="F24" s="189">
        <v>16</v>
      </c>
      <c r="G24" s="186">
        <v>0</v>
      </c>
      <c r="H24" s="250">
        <v>-16</v>
      </c>
    </row>
    <row r="25" spans="1:8" x14ac:dyDescent="0.2">
      <c r="A25" s="619"/>
      <c r="B25" s="189" t="s">
        <v>261</v>
      </c>
      <c r="C25" s="189">
        <v>74</v>
      </c>
      <c r="D25" s="186">
        <v>150</v>
      </c>
      <c r="E25" s="250">
        <v>76</v>
      </c>
      <c r="F25" s="189">
        <v>1061</v>
      </c>
      <c r="G25" s="186">
        <v>2422</v>
      </c>
      <c r="H25" s="250">
        <v>1361</v>
      </c>
    </row>
    <row r="26" spans="1:8" x14ac:dyDescent="0.2">
      <c r="A26" s="191" t="s">
        <v>519</v>
      </c>
      <c r="B26" s="192"/>
      <c r="C26" s="192">
        <v>573</v>
      </c>
      <c r="D26" s="192">
        <v>1080</v>
      </c>
      <c r="E26" s="252">
        <v>507</v>
      </c>
      <c r="F26" s="192">
        <v>8453</v>
      </c>
      <c r="G26" s="192">
        <v>12835</v>
      </c>
      <c r="H26" s="252">
        <v>4382</v>
      </c>
    </row>
    <row r="27" spans="1:8" x14ac:dyDescent="0.2">
      <c r="A27" s="619"/>
      <c r="B27" s="189" t="s">
        <v>224</v>
      </c>
      <c r="C27" s="189">
        <v>61</v>
      </c>
      <c r="D27" s="186">
        <v>0</v>
      </c>
      <c r="E27" s="250">
        <v>-61</v>
      </c>
      <c r="F27" s="189">
        <v>1380</v>
      </c>
      <c r="G27" s="186">
        <v>100</v>
      </c>
      <c r="H27" s="250">
        <v>-1280</v>
      </c>
    </row>
    <row r="28" spans="1:8" x14ac:dyDescent="0.2">
      <c r="A28" s="620"/>
      <c r="B28" s="189" t="s">
        <v>262</v>
      </c>
      <c r="C28" s="189">
        <v>0</v>
      </c>
      <c r="D28" s="186">
        <v>0</v>
      </c>
      <c r="E28" s="250">
        <v>0</v>
      </c>
      <c r="F28" s="189">
        <v>244</v>
      </c>
      <c r="G28" s="186">
        <v>0</v>
      </c>
      <c r="H28" s="250">
        <v>-244</v>
      </c>
    </row>
    <row r="29" spans="1:8" x14ac:dyDescent="0.2">
      <c r="A29" s="620"/>
      <c r="B29" s="189" t="s">
        <v>263</v>
      </c>
      <c r="C29" s="189">
        <v>19</v>
      </c>
      <c r="D29" s="186">
        <v>0</v>
      </c>
      <c r="E29" s="250">
        <v>-19</v>
      </c>
      <c r="F29" s="189">
        <v>266</v>
      </c>
      <c r="G29" s="186">
        <v>3</v>
      </c>
      <c r="H29" s="250">
        <v>-263</v>
      </c>
    </row>
    <row r="30" spans="1:8" x14ac:dyDescent="0.2">
      <c r="A30" s="620"/>
      <c r="B30" s="189" t="s">
        <v>629</v>
      </c>
      <c r="C30" s="189">
        <v>0</v>
      </c>
      <c r="D30" s="189">
        <v>271</v>
      </c>
      <c r="E30" s="253">
        <v>271</v>
      </c>
      <c r="F30" s="186">
        <v>145</v>
      </c>
      <c r="G30" s="186">
        <v>732</v>
      </c>
      <c r="H30" s="253">
        <v>587</v>
      </c>
    </row>
    <row r="31" spans="1:8" x14ac:dyDescent="0.2">
      <c r="A31" s="191" t="s">
        <v>394</v>
      </c>
      <c r="B31" s="192"/>
      <c r="C31" s="192">
        <v>80</v>
      </c>
      <c r="D31" s="192">
        <v>271</v>
      </c>
      <c r="E31" s="252">
        <v>191</v>
      </c>
      <c r="F31" s="192">
        <v>2035</v>
      </c>
      <c r="G31" s="192">
        <v>835</v>
      </c>
      <c r="H31" s="252">
        <v>-1200</v>
      </c>
    </row>
    <row r="32" spans="1:8" x14ac:dyDescent="0.2">
      <c r="A32" s="620"/>
      <c r="B32" s="189" t="s">
        <v>228</v>
      </c>
      <c r="C32" s="189">
        <v>34</v>
      </c>
      <c r="D32" s="186">
        <v>0</v>
      </c>
      <c r="E32" s="250">
        <v>-34</v>
      </c>
      <c r="F32" s="189">
        <v>1331</v>
      </c>
      <c r="G32" s="186">
        <v>306</v>
      </c>
      <c r="H32" s="250">
        <v>-1025</v>
      </c>
    </row>
    <row r="33" spans="1:8" x14ac:dyDescent="0.2">
      <c r="A33" s="620"/>
      <c r="B33" s="189" t="s">
        <v>234</v>
      </c>
      <c r="C33" s="189">
        <v>28</v>
      </c>
      <c r="D33" s="189">
        <v>5</v>
      </c>
      <c r="E33" s="253">
        <v>-23</v>
      </c>
      <c r="F33" s="629">
        <v>151</v>
      </c>
      <c r="G33" s="189">
        <v>388</v>
      </c>
      <c r="H33" s="250">
        <v>237</v>
      </c>
    </row>
    <row r="34" spans="1:8" x14ac:dyDescent="0.2">
      <c r="A34" s="620"/>
      <c r="B34" s="189" t="s">
        <v>264</v>
      </c>
      <c r="C34" s="189">
        <v>0</v>
      </c>
      <c r="D34" s="189">
        <v>224</v>
      </c>
      <c r="E34" s="250">
        <v>224</v>
      </c>
      <c r="F34" s="189">
        <v>0</v>
      </c>
      <c r="G34" s="189">
        <v>1713</v>
      </c>
      <c r="H34" s="250">
        <v>1713</v>
      </c>
    </row>
    <row r="35" spans="1:8" x14ac:dyDescent="0.2">
      <c r="A35" s="620"/>
      <c r="B35" s="189" t="s">
        <v>236</v>
      </c>
      <c r="C35" s="189">
        <v>0</v>
      </c>
      <c r="D35" s="189">
        <v>75</v>
      </c>
      <c r="E35" s="253">
        <v>75</v>
      </c>
      <c r="F35" s="629">
        <v>10</v>
      </c>
      <c r="G35" s="189">
        <v>436</v>
      </c>
      <c r="H35" s="250">
        <v>426</v>
      </c>
    </row>
    <row r="36" spans="1:8" x14ac:dyDescent="0.2">
      <c r="A36" s="620"/>
      <c r="B36" s="189" t="s">
        <v>237</v>
      </c>
      <c r="C36" s="189">
        <v>0</v>
      </c>
      <c r="D36" s="189">
        <v>8</v>
      </c>
      <c r="E36" s="253">
        <v>8</v>
      </c>
      <c r="F36" s="629">
        <v>275</v>
      </c>
      <c r="G36" s="189">
        <v>393</v>
      </c>
      <c r="H36" s="250">
        <v>118</v>
      </c>
    </row>
    <row r="37" spans="1:8" x14ac:dyDescent="0.2">
      <c r="A37" s="839" t="s">
        <v>520</v>
      </c>
      <c r="B37" s="192"/>
      <c r="C37" s="192">
        <v>62</v>
      </c>
      <c r="D37" s="192">
        <v>312</v>
      </c>
      <c r="E37" s="252">
        <v>250</v>
      </c>
      <c r="F37" s="192">
        <v>1767</v>
      </c>
      <c r="G37" s="192">
        <v>3236</v>
      </c>
      <c r="H37" s="252">
        <v>1469</v>
      </c>
    </row>
    <row r="38" spans="1:8" x14ac:dyDescent="0.2">
      <c r="A38" s="620"/>
      <c r="B38" s="189" t="s">
        <v>265</v>
      </c>
      <c r="C38" s="189">
        <v>0</v>
      </c>
      <c r="D38" s="189">
        <v>0</v>
      </c>
      <c r="E38" s="249">
        <v>0</v>
      </c>
      <c r="F38" s="629">
        <v>134</v>
      </c>
      <c r="G38" s="189">
        <v>51</v>
      </c>
      <c r="H38" s="250">
        <v>-83</v>
      </c>
    </row>
    <row r="39" spans="1:8" x14ac:dyDescent="0.2">
      <c r="A39" s="620"/>
      <c r="B39" s="189" t="s">
        <v>266</v>
      </c>
      <c r="C39" s="189">
        <v>0</v>
      </c>
      <c r="D39" s="189">
        <v>0</v>
      </c>
      <c r="E39" s="253">
        <v>0</v>
      </c>
      <c r="F39" s="629">
        <v>79</v>
      </c>
      <c r="G39" s="189">
        <v>2</v>
      </c>
      <c r="H39" s="250">
        <v>-77</v>
      </c>
    </row>
    <row r="40" spans="1:8" x14ac:dyDescent="0.2">
      <c r="A40" s="620"/>
      <c r="B40" s="189" t="s">
        <v>671</v>
      </c>
      <c r="C40" s="189">
        <v>0</v>
      </c>
      <c r="D40" s="189">
        <v>35</v>
      </c>
      <c r="E40" s="253">
        <v>35</v>
      </c>
      <c r="F40" s="189">
        <v>0</v>
      </c>
      <c r="G40" s="189">
        <v>35</v>
      </c>
      <c r="H40" s="253">
        <v>35</v>
      </c>
    </row>
    <row r="41" spans="1:8" x14ac:dyDescent="0.2">
      <c r="A41" s="620"/>
      <c r="B41" s="189" t="s">
        <v>267</v>
      </c>
      <c r="C41" s="189">
        <v>0</v>
      </c>
      <c r="D41" s="189">
        <v>0</v>
      </c>
      <c r="E41" s="253">
        <v>0</v>
      </c>
      <c r="F41" s="629">
        <v>32</v>
      </c>
      <c r="G41" s="189">
        <v>126</v>
      </c>
      <c r="H41" s="253">
        <v>94</v>
      </c>
    </row>
    <row r="42" spans="1:8" x14ac:dyDescent="0.2">
      <c r="A42" s="620"/>
      <c r="B42" s="189" t="s">
        <v>268</v>
      </c>
      <c r="C42" s="189">
        <v>14</v>
      </c>
      <c r="D42" s="189">
        <v>1</v>
      </c>
      <c r="E42" s="253">
        <v>-13</v>
      </c>
      <c r="F42" s="629">
        <v>506</v>
      </c>
      <c r="G42" s="189">
        <v>94</v>
      </c>
      <c r="H42" s="253">
        <v>-412</v>
      </c>
    </row>
    <row r="43" spans="1:8" x14ac:dyDescent="0.2">
      <c r="A43" s="203" t="s">
        <v>536</v>
      </c>
      <c r="B43" s="203"/>
      <c r="C43" s="192">
        <v>14</v>
      </c>
      <c r="D43" s="192">
        <v>36</v>
      </c>
      <c r="E43" s="803">
        <v>22</v>
      </c>
      <c r="F43" s="203">
        <v>751</v>
      </c>
      <c r="G43" s="203">
        <v>308</v>
      </c>
      <c r="H43" s="254">
        <v>-443</v>
      </c>
    </row>
    <row r="44" spans="1:8" x14ac:dyDescent="0.2">
      <c r="A44" s="840" t="s">
        <v>604</v>
      </c>
      <c r="B44" s="840"/>
      <c r="C44" s="762">
        <v>0</v>
      </c>
      <c r="D44" s="762">
        <v>0</v>
      </c>
      <c r="E44" s="762">
        <v>0</v>
      </c>
      <c r="F44" s="203">
        <v>76</v>
      </c>
      <c r="G44" s="762">
        <v>159</v>
      </c>
      <c r="H44" s="254">
        <v>83</v>
      </c>
    </row>
    <row r="45" spans="1:8" x14ac:dyDescent="0.2">
      <c r="A45" s="205" t="s">
        <v>119</v>
      </c>
      <c r="B45" s="205"/>
      <c r="C45" s="205">
        <v>936</v>
      </c>
      <c r="D45" s="255">
        <v>2060</v>
      </c>
      <c r="E45" s="205">
        <v>1124</v>
      </c>
      <c r="F45" s="205">
        <v>16011</v>
      </c>
      <c r="G45" s="255">
        <v>21432</v>
      </c>
      <c r="H45" s="205">
        <v>5421</v>
      </c>
    </row>
    <row r="46" spans="1:8" x14ac:dyDescent="0.2">
      <c r="A46" s="359" t="s">
        <v>521</v>
      </c>
      <c r="B46" s="210"/>
      <c r="C46" s="210">
        <v>123</v>
      </c>
      <c r="D46" s="838">
        <v>41</v>
      </c>
      <c r="E46" s="210">
        <v>-82</v>
      </c>
      <c r="F46" s="210">
        <v>2981</v>
      </c>
      <c r="G46" s="210">
        <v>848</v>
      </c>
      <c r="H46" s="210">
        <v>-2133</v>
      </c>
    </row>
    <row r="47" spans="1:8" x14ac:dyDescent="0.2">
      <c r="A47" s="359" t="s">
        <v>522</v>
      </c>
      <c r="B47" s="210"/>
      <c r="C47" s="210">
        <v>813</v>
      </c>
      <c r="D47" s="210">
        <v>2019</v>
      </c>
      <c r="E47" s="210">
        <v>1206</v>
      </c>
      <c r="F47" s="210">
        <v>13030</v>
      </c>
      <c r="G47" s="210">
        <v>20584</v>
      </c>
      <c r="H47" s="210">
        <v>7554</v>
      </c>
    </row>
    <row r="48" spans="1:8" x14ac:dyDescent="0.2">
      <c r="A48" s="823" t="s">
        <v>523</v>
      </c>
      <c r="B48" s="214"/>
      <c r="C48" s="214">
        <v>697</v>
      </c>
      <c r="D48" s="214">
        <v>1272</v>
      </c>
      <c r="E48" s="214">
        <v>575</v>
      </c>
      <c r="F48" s="214">
        <v>9646</v>
      </c>
      <c r="G48" s="214">
        <v>11080</v>
      </c>
      <c r="H48" s="214">
        <v>1434</v>
      </c>
    </row>
    <row r="49" spans="1:8" x14ac:dyDescent="0.2">
      <c r="A49" s="823" t="s">
        <v>524</v>
      </c>
      <c r="B49" s="214"/>
      <c r="C49" s="214">
        <v>239</v>
      </c>
      <c r="D49" s="214">
        <v>788</v>
      </c>
      <c r="E49" s="214">
        <v>549</v>
      </c>
      <c r="F49" s="214">
        <v>6365</v>
      </c>
      <c r="G49" s="214">
        <v>10352</v>
      </c>
      <c r="H49" s="214">
        <v>3987</v>
      </c>
    </row>
    <row r="50" spans="1:8" x14ac:dyDescent="0.2">
      <c r="A50" s="824" t="s">
        <v>525</v>
      </c>
      <c r="B50" s="819"/>
      <c r="C50" s="819">
        <v>459</v>
      </c>
      <c r="D50" s="779">
        <v>1015</v>
      </c>
      <c r="E50" s="821">
        <v>556</v>
      </c>
      <c r="F50" s="821">
        <v>6487</v>
      </c>
      <c r="G50" s="821">
        <v>10677</v>
      </c>
      <c r="H50" s="821">
        <v>4190</v>
      </c>
    </row>
    <row r="51" spans="1:8" ht="15" x14ac:dyDescent="0.25">
      <c r="A51" s="222" t="s">
        <v>240</v>
      </c>
      <c r="B51" s="218"/>
      <c r="C51" s="257"/>
      <c r="D51" s="219"/>
      <c r="E51" s="219"/>
      <c r="F51" s="220"/>
      <c r="G51" s="219"/>
      <c r="H51" s="248" t="s">
        <v>239</v>
      </c>
    </row>
    <row r="52" spans="1:8" ht="15" x14ac:dyDescent="0.25">
      <c r="B52" s="222"/>
      <c r="C52" s="223"/>
      <c r="D52" s="219"/>
      <c r="E52" s="219"/>
      <c r="F52" s="220"/>
      <c r="G52" s="219"/>
      <c r="H52" s="221"/>
    </row>
    <row r="54" spans="1:8" x14ac:dyDescent="0.2">
      <c r="C54" s="258"/>
      <c r="D54" s="258"/>
      <c r="E54" s="258"/>
      <c r="F54" s="258"/>
      <c r="G54" s="258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D10" sqref="D10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159</v>
      </c>
    </row>
    <row r="3" spans="1:8" x14ac:dyDescent="0.2">
      <c r="A3" s="63"/>
      <c r="B3" s="855">
        <f>INDICE!A3</f>
        <v>42278</v>
      </c>
      <c r="C3" s="856"/>
      <c r="D3" s="856" t="s">
        <v>120</v>
      </c>
      <c r="E3" s="856"/>
      <c r="F3" s="856" t="s">
        <v>121</v>
      </c>
      <c r="G3" s="856"/>
      <c r="H3" s="856"/>
    </row>
    <row r="4" spans="1:8" x14ac:dyDescent="0.2">
      <c r="A4" s="75"/>
      <c r="B4" s="72" t="s">
        <v>48</v>
      </c>
      <c r="C4" s="72" t="s">
        <v>526</v>
      </c>
      <c r="D4" s="72" t="s">
        <v>48</v>
      </c>
      <c r="E4" s="72" t="s">
        <v>526</v>
      </c>
      <c r="F4" s="72" t="s">
        <v>48</v>
      </c>
      <c r="G4" s="72" t="s">
        <v>526</v>
      </c>
      <c r="H4" s="73" t="s">
        <v>128</v>
      </c>
    </row>
    <row r="5" spans="1:8" x14ac:dyDescent="0.2">
      <c r="A5" s="236" t="s">
        <v>270</v>
      </c>
      <c r="B5" s="664">
        <v>0.78600000000000003</v>
      </c>
      <c r="C5" s="380">
        <v>68.308351177730202</v>
      </c>
      <c r="D5" s="537">
        <v>5.13</v>
      </c>
      <c r="E5" s="380">
        <v>38.498920086393092</v>
      </c>
      <c r="F5" s="537">
        <v>6.1980000000000004</v>
      </c>
      <c r="G5" s="380">
        <v>38.19397993311037</v>
      </c>
      <c r="H5" s="665">
        <v>2.6076366173976773</v>
      </c>
    </row>
    <row r="6" spans="1:8" x14ac:dyDescent="0.2">
      <c r="A6" s="236" t="s">
        <v>271</v>
      </c>
      <c r="B6" s="538">
        <v>2.2010000000000001</v>
      </c>
      <c r="C6" s="267">
        <v>-2.9541446208112871</v>
      </c>
      <c r="D6" s="266">
        <v>26.709</v>
      </c>
      <c r="E6" s="267">
        <v>43.991589843118227</v>
      </c>
      <c r="F6" s="266">
        <v>31.765999999999998</v>
      </c>
      <c r="G6" s="267">
        <v>35.879887073316794</v>
      </c>
      <c r="H6" s="666">
        <v>13.364663566998164</v>
      </c>
    </row>
    <row r="7" spans="1:8" x14ac:dyDescent="0.2">
      <c r="A7" s="236" t="s">
        <v>272</v>
      </c>
      <c r="B7" s="538">
        <v>2.9590000000000001</v>
      </c>
      <c r="C7" s="267">
        <v>-8.3333333333333321</v>
      </c>
      <c r="D7" s="266">
        <v>32.677999999999997</v>
      </c>
      <c r="E7" s="267">
        <v>-25.333028675882552</v>
      </c>
      <c r="F7" s="266">
        <v>36.503999999999998</v>
      </c>
      <c r="G7" s="267">
        <v>-27.762056477945109</v>
      </c>
      <c r="H7" s="666">
        <v>15.358045673037241</v>
      </c>
    </row>
    <row r="8" spans="1:8" x14ac:dyDescent="0.2">
      <c r="A8" s="236" t="s">
        <v>273</v>
      </c>
      <c r="B8" s="538">
        <v>6.5830000000000002</v>
      </c>
      <c r="C8" s="267">
        <v>-64.732669023893706</v>
      </c>
      <c r="D8" s="266">
        <v>100.54600000000001</v>
      </c>
      <c r="E8" s="267">
        <v>-51.55833706717543</v>
      </c>
      <c r="F8" s="266">
        <v>121.39700000000001</v>
      </c>
      <c r="G8" s="267">
        <v>-52.320973398844515</v>
      </c>
      <c r="H8" s="666">
        <v>51.074421174931572</v>
      </c>
    </row>
    <row r="9" spans="1:8" x14ac:dyDescent="0.2">
      <c r="A9" s="236" t="s">
        <v>274</v>
      </c>
      <c r="B9" s="539">
        <v>1.764</v>
      </c>
      <c r="C9" s="268">
        <v>0.95628742514970055</v>
      </c>
      <c r="D9" s="266">
        <v>39.959000000000003</v>
      </c>
      <c r="E9" s="267">
        <v>4634.4786729857824</v>
      </c>
      <c r="F9" s="266">
        <v>40.145000000000003</v>
      </c>
      <c r="G9" s="267">
        <v>3.8826388888888888</v>
      </c>
      <c r="H9" s="666">
        <v>16.889895451021257</v>
      </c>
    </row>
    <row r="10" spans="1:8" x14ac:dyDescent="0.2">
      <c r="A10" s="236" t="s">
        <v>632</v>
      </c>
      <c r="B10" s="539">
        <v>0.16700000000000001</v>
      </c>
      <c r="C10" s="268" t="s">
        <v>150</v>
      </c>
      <c r="D10" s="266">
        <v>1.6764919999999999</v>
      </c>
      <c r="E10" s="267" t="s">
        <v>150</v>
      </c>
      <c r="F10" s="266">
        <v>1.6764919999999999</v>
      </c>
      <c r="G10" s="267" t="s">
        <v>150</v>
      </c>
      <c r="H10" s="806">
        <v>0.70533751661411204</v>
      </c>
    </row>
    <row r="11" spans="1:8" x14ac:dyDescent="0.2">
      <c r="A11" s="244" t="s">
        <v>275</v>
      </c>
      <c r="B11" s="269">
        <v>14.46</v>
      </c>
      <c r="C11" s="270">
        <v>-41.684142603645753</v>
      </c>
      <c r="D11" s="269">
        <v>206.69849199999996</v>
      </c>
      <c r="E11" s="270">
        <v>-24.678874584127435</v>
      </c>
      <c r="F11" s="269">
        <v>237.68649199999996</v>
      </c>
      <c r="G11" s="270">
        <v>-28.840001556807</v>
      </c>
      <c r="H11" s="270">
        <v>100</v>
      </c>
    </row>
    <row r="12" spans="1:8" x14ac:dyDescent="0.2">
      <c r="A12" s="271" t="s">
        <v>276</v>
      </c>
      <c r="B12" s="272">
        <f>B11/'Consumo PP'!B11*100</f>
        <v>0.31402054500046339</v>
      </c>
      <c r="C12" s="273"/>
      <c r="D12" s="272">
        <f>D11/'Consumo PP'!D11*100</f>
        <v>0.44919904790126097</v>
      </c>
      <c r="E12" s="273"/>
      <c r="F12" s="272">
        <f>F11/'Consumo PP'!F11*100</f>
        <v>0.43247786913162983</v>
      </c>
      <c r="G12" s="274"/>
      <c r="H12" s="274"/>
    </row>
    <row r="13" spans="1:8" x14ac:dyDescent="0.2">
      <c r="A13" s="275" t="s">
        <v>561</v>
      </c>
      <c r="B13" s="67"/>
      <c r="C13" s="67"/>
      <c r="D13" s="67"/>
      <c r="E13" s="67"/>
      <c r="F13" s="67"/>
      <c r="G13" s="268"/>
      <c r="H13" s="71" t="s">
        <v>239</v>
      </c>
    </row>
    <row r="14" spans="1:8" x14ac:dyDescent="0.2">
      <c r="A14" s="275" t="s">
        <v>633</v>
      </c>
      <c r="B14" s="67"/>
      <c r="C14" s="67"/>
      <c r="D14" s="67"/>
      <c r="E14" s="67"/>
      <c r="F14" s="67"/>
      <c r="G14" s="268"/>
      <c r="H14" s="71"/>
    </row>
    <row r="15" spans="1:8" x14ac:dyDescent="0.2">
      <c r="A15" s="222" t="s">
        <v>654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76" priority="3" operator="between">
      <formula>0.00001</formula>
      <formula>0.499</formula>
    </cfRule>
  </conditionalFormatting>
  <conditionalFormatting sqref="F10">
    <cfRule type="cellIs" dxfId="75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G13" sqref="G13"/>
    </sheetView>
  </sheetViews>
  <sheetFormatPr baseColWidth="10" defaultRowHeight="14.25" x14ac:dyDescent="0.2"/>
  <sheetData>
    <row r="1" spans="1:7" x14ac:dyDescent="0.2">
      <c r="A1" s="6" t="s">
        <v>277</v>
      </c>
      <c r="B1" s="669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159</v>
      </c>
    </row>
    <row r="3" spans="1:7" x14ac:dyDescent="0.2">
      <c r="A3" s="63"/>
      <c r="B3" s="858">
        <f>INDICE!A3</f>
        <v>42278</v>
      </c>
      <c r="C3" s="858"/>
      <c r="D3" s="876" t="s">
        <v>120</v>
      </c>
      <c r="E3" s="876"/>
      <c r="F3" s="876" t="s">
        <v>121</v>
      </c>
      <c r="G3" s="876"/>
    </row>
    <row r="4" spans="1:7" x14ac:dyDescent="0.2">
      <c r="A4" s="75"/>
      <c r="B4" s="261"/>
      <c r="C4" s="72" t="s">
        <v>526</v>
      </c>
      <c r="D4" s="261"/>
      <c r="E4" s="72" t="s">
        <v>526</v>
      </c>
      <c r="F4" s="261"/>
      <c r="G4" s="72" t="s">
        <v>526</v>
      </c>
    </row>
    <row r="5" spans="1:7" ht="15" x14ac:dyDescent="0.25">
      <c r="A5" s="661" t="s">
        <v>119</v>
      </c>
      <c r="B5" s="667">
        <v>5786</v>
      </c>
      <c r="C5" s="662">
        <v>12.393162393162394</v>
      </c>
      <c r="D5" s="663">
        <v>54641</v>
      </c>
      <c r="E5" s="662">
        <v>7.2801523570180438</v>
      </c>
      <c r="F5" s="668">
        <v>65115</v>
      </c>
      <c r="G5" s="662">
        <v>8.1303243162457033</v>
      </c>
    </row>
    <row r="6" spans="1:7" x14ac:dyDescent="0.2">
      <c r="A6" s="275"/>
      <c r="B6" s="1"/>
      <c r="C6" s="1"/>
      <c r="D6" s="1"/>
      <c r="E6" s="1"/>
      <c r="F6" s="1"/>
      <c r="G6" s="71" t="s">
        <v>239</v>
      </c>
    </row>
    <row r="7" spans="1:7" x14ac:dyDescent="0.2">
      <c r="A7" s="275" t="s">
        <v>561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K37" sqref="K37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278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159</v>
      </c>
    </row>
    <row r="3" spans="1:8" s="80" customFormat="1" x14ac:dyDescent="0.2">
      <c r="A3" s="79"/>
      <c r="B3" s="855">
        <f>INDICE!A3</f>
        <v>42278</v>
      </c>
      <c r="C3" s="856"/>
      <c r="D3" s="856" t="s">
        <v>120</v>
      </c>
      <c r="E3" s="856"/>
      <c r="F3" s="856" t="s">
        <v>121</v>
      </c>
      <c r="G3" s="856"/>
      <c r="H3" s="856"/>
    </row>
    <row r="4" spans="1:8" s="80" customFormat="1" x14ac:dyDescent="0.2">
      <c r="A4" s="81"/>
      <c r="B4" s="72" t="s">
        <v>48</v>
      </c>
      <c r="C4" s="72" t="s">
        <v>122</v>
      </c>
      <c r="D4" s="72" t="s">
        <v>48</v>
      </c>
      <c r="E4" s="72" t="s">
        <v>123</v>
      </c>
      <c r="F4" s="72" t="s">
        <v>48</v>
      </c>
      <c r="G4" s="73" t="s">
        <v>123</v>
      </c>
      <c r="H4" s="73" t="s">
        <v>128</v>
      </c>
    </row>
    <row r="5" spans="1:8" s="80" customFormat="1" x14ac:dyDescent="0.2">
      <c r="A5" s="82" t="s">
        <v>615</v>
      </c>
      <c r="B5" s="476">
        <v>132</v>
      </c>
      <c r="C5" s="84">
        <v>17.857142857142858</v>
      </c>
      <c r="D5" s="83">
        <v>1367</v>
      </c>
      <c r="E5" s="84">
        <v>6.3813229571984431</v>
      </c>
      <c r="F5" s="83">
        <v>1656</v>
      </c>
      <c r="G5" s="84">
        <v>6.4462321183507161</v>
      </c>
      <c r="H5" s="479">
        <v>2.5783147536899795</v>
      </c>
    </row>
    <row r="6" spans="1:8" s="80" customFormat="1" x14ac:dyDescent="0.2">
      <c r="A6" s="82" t="s">
        <v>49</v>
      </c>
      <c r="B6" s="477">
        <v>820</v>
      </c>
      <c r="C6" s="86">
        <v>38.747884940778341</v>
      </c>
      <c r="D6" s="85">
        <v>7541</v>
      </c>
      <c r="E6" s="86">
        <v>27.081226828446241</v>
      </c>
      <c r="F6" s="85">
        <v>8882</v>
      </c>
      <c r="G6" s="86">
        <v>25.919605109767101</v>
      </c>
      <c r="H6" s="480">
        <v>13.828859687363767</v>
      </c>
    </row>
    <row r="7" spans="1:8" s="80" customFormat="1" x14ac:dyDescent="0.2">
      <c r="A7" s="82" t="s">
        <v>50</v>
      </c>
      <c r="B7" s="477">
        <v>848</v>
      </c>
      <c r="C7" s="86">
        <v>17.127071823204421</v>
      </c>
      <c r="D7" s="85">
        <v>7995</v>
      </c>
      <c r="E7" s="86">
        <v>8.7459194776931461</v>
      </c>
      <c r="F7" s="85">
        <v>9517</v>
      </c>
      <c r="G7" s="86">
        <v>9.5422877314594352</v>
      </c>
      <c r="H7" s="480">
        <v>14.817525066948994</v>
      </c>
    </row>
    <row r="8" spans="1:8" s="80" customFormat="1" x14ac:dyDescent="0.2">
      <c r="A8" s="82" t="s">
        <v>129</v>
      </c>
      <c r="B8" s="477">
        <v>2417</v>
      </c>
      <c r="C8" s="86">
        <v>4.4060475161987043</v>
      </c>
      <c r="D8" s="85">
        <v>22849</v>
      </c>
      <c r="E8" s="86">
        <v>0.52795987504949626</v>
      </c>
      <c r="F8" s="85">
        <v>27505</v>
      </c>
      <c r="G8" s="86">
        <v>2.1497195868568406</v>
      </c>
      <c r="H8" s="480">
        <v>42.824001992900293</v>
      </c>
    </row>
    <row r="9" spans="1:8" s="80" customFormat="1" x14ac:dyDescent="0.2">
      <c r="A9" s="82" t="s">
        <v>130</v>
      </c>
      <c r="B9" s="477">
        <v>353</v>
      </c>
      <c r="C9" s="86">
        <v>4.4378698224852071</v>
      </c>
      <c r="D9" s="85">
        <v>3247</v>
      </c>
      <c r="E9" s="86">
        <v>-13.158598555763573</v>
      </c>
      <c r="F9" s="85">
        <v>3990</v>
      </c>
      <c r="G9" s="87">
        <v>-12.122918673175004</v>
      </c>
      <c r="H9" s="480">
        <v>6.21224388117332</v>
      </c>
    </row>
    <row r="10" spans="1:8" s="80" customFormat="1" x14ac:dyDescent="0.2">
      <c r="A10" s="81" t="s">
        <v>131</v>
      </c>
      <c r="B10" s="478">
        <v>1119</v>
      </c>
      <c r="C10" s="89">
        <v>21.630434782608695</v>
      </c>
      <c r="D10" s="88">
        <v>10870</v>
      </c>
      <c r="E10" s="89">
        <v>18.603382433169667</v>
      </c>
      <c r="F10" s="88">
        <v>12678</v>
      </c>
      <c r="G10" s="89">
        <v>19.109211910958781</v>
      </c>
      <c r="H10" s="481">
        <v>19.739054617923646</v>
      </c>
    </row>
    <row r="11" spans="1:8" s="80" customFormat="1" x14ac:dyDescent="0.2">
      <c r="A11" s="90" t="s">
        <v>119</v>
      </c>
      <c r="B11" s="91">
        <v>5689</v>
      </c>
      <c r="C11" s="92">
        <v>13.780000000000001</v>
      </c>
      <c r="D11" s="91">
        <v>53869</v>
      </c>
      <c r="E11" s="92">
        <v>7.3002151223010125</v>
      </c>
      <c r="F11" s="91">
        <v>64228</v>
      </c>
      <c r="G11" s="92">
        <v>8.1133854026393752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239</v>
      </c>
    </row>
    <row r="13" spans="1:8" s="80" customFormat="1" x14ac:dyDescent="0.2">
      <c r="A13" s="94" t="s">
        <v>133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562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654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E18" sqref="E18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5" t="s">
        <v>279</v>
      </c>
      <c r="B1" s="225"/>
      <c r="C1" s="225"/>
      <c r="D1" s="225"/>
      <c r="E1" s="225"/>
      <c r="F1" s="226"/>
      <c r="G1" s="226"/>
    </row>
    <row r="2" spans="1:7" x14ac:dyDescent="0.2">
      <c r="A2" s="225"/>
      <c r="B2" s="225"/>
      <c r="C2" s="225"/>
      <c r="D2" s="225"/>
      <c r="E2" s="230" t="s">
        <v>159</v>
      </c>
      <c r="F2" s="226"/>
      <c r="G2" s="226"/>
    </row>
    <row r="3" spans="1:7" x14ac:dyDescent="0.2">
      <c r="A3" s="877">
        <f>INDICE!A3</f>
        <v>42278</v>
      </c>
      <c r="B3" s="877">
        <v>41671</v>
      </c>
      <c r="C3" s="878">
        <v>41671</v>
      </c>
      <c r="D3" s="877">
        <v>41671</v>
      </c>
      <c r="E3" s="877">
        <v>41671</v>
      </c>
      <c r="F3" s="226"/>
    </row>
    <row r="4" spans="1:7" ht="15" x14ac:dyDescent="0.25">
      <c r="A4" s="236" t="s">
        <v>30</v>
      </c>
      <c r="B4" s="237">
        <v>14.46</v>
      </c>
      <c r="C4" s="670"/>
      <c r="D4" s="367" t="s">
        <v>280</v>
      </c>
      <c r="E4" s="826">
        <v>5689</v>
      </c>
    </row>
    <row r="5" spans="1:7" x14ac:dyDescent="0.2">
      <c r="A5" s="236" t="s">
        <v>281</v>
      </c>
      <c r="B5" s="237">
        <v>5433</v>
      </c>
      <c r="C5" s="374"/>
      <c r="D5" s="236" t="s">
        <v>282</v>
      </c>
      <c r="E5" s="237">
        <v>-391</v>
      </c>
    </row>
    <row r="6" spans="1:7" x14ac:dyDescent="0.2">
      <c r="A6" s="236" t="s">
        <v>555</v>
      </c>
      <c r="B6" s="237">
        <v>13</v>
      </c>
      <c r="C6" s="374"/>
      <c r="D6" s="236" t="s">
        <v>283</v>
      </c>
      <c r="E6" s="237">
        <v>218</v>
      </c>
    </row>
    <row r="7" spans="1:7" x14ac:dyDescent="0.2">
      <c r="A7" s="236" t="s">
        <v>556</v>
      </c>
      <c r="B7" s="237">
        <v>18.539999999999964</v>
      </c>
      <c r="C7" s="374"/>
      <c r="D7" s="236" t="s">
        <v>557</v>
      </c>
      <c r="E7" s="237">
        <v>936</v>
      </c>
    </row>
    <row r="8" spans="1:7" x14ac:dyDescent="0.2">
      <c r="A8" s="236" t="s">
        <v>558</v>
      </c>
      <c r="B8" s="237">
        <v>307</v>
      </c>
      <c r="C8" s="374"/>
      <c r="D8" s="236" t="s">
        <v>559</v>
      </c>
      <c r="E8" s="237">
        <v>-2060</v>
      </c>
    </row>
    <row r="9" spans="1:7" ht="15" x14ac:dyDescent="0.25">
      <c r="A9" s="244" t="s">
        <v>59</v>
      </c>
      <c r="B9" s="683">
        <v>5786</v>
      </c>
      <c r="C9" s="374"/>
      <c r="D9" s="236" t="s">
        <v>285</v>
      </c>
      <c r="E9" s="237">
        <v>213</v>
      </c>
    </row>
    <row r="10" spans="1:7" ht="15" x14ac:dyDescent="0.25">
      <c r="A10" s="236" t="s">
        <v>284</v>
      </c>
      <c r="B10" s="237">
        <v>-97</v>
      </c>
      <c r="C10" s="374"/>
      <c r="D10" s="244" t="s">
        <v>560</v>
      </c>
      <c r="E10" s="683">
        <v>4605</v>
      </c>
    </row>
    <row r="11" spans="1:7" ht="15" x14ac:dyDescent="0.25">
      <c r="A11" s="244" t="s">
        <v>280</v>
      </c>
      <c r="B11" s="683">
        <v>5689</v>
      </c>
      <c r="C11" s="671"/>
      <c r="D11" s="321"/>
      <c r="E11" s="660" t="s">
        <v>132</v>
      </c>
      <c r="F11" s="236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30"/>
  <sheetViews>
    <sheetView workbookViewId="0">
      <selection activeCell="D32" sqref="D32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44" t="s">
        <v>564</v>
      </c>
      <c r="B1" s="844"/>
      <c r="C1" s="844"/>
      <c r="D1" s="844"/>
      <c r="E1" s="278"/>
      <c r="F1" s="278"/>
      <c r="G1" s="60"/>
      <c r="H1" s="60"/>
      <c r="I1" s="60"/>
      <c r="J1" s="60"/>
      <c r="K1" s="58"/>
      <c r="L1" s="58"/>
    </row>
    <row r="2" spans="1:12" ht="14.25" customHeight="1" x14ac:dyDescent="0.2">
      <c r="A2" s="844"/>
      <c r="B2" s="844"/>
      <c r="C2" s="844"/>
      <c r="D2" s="844"/>
      <c r="E2" s="278"/>
      <c r="F2" s="278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286</v>
      </c>
      <c r="F3" s="58"/>
    </row>
    <row r="4" spans="1:12" s="281" customFormat="1" ht="14.25" customHeight="1" x14ac:dyDescent="0.2">
      <c r="A4" s="279"/>
      <c r="B4" s="279"/>
      <c r="C4" s="280" t="s">
        <v>287</v>
      </c>
      <c r="D4" s="280" t="s">
        <v>563</v>
      </c>
      <c r="E4" s="65"/>
      <c r="F4" s="65"/>
    </row>
    <row r="5" spans="1:12" s="281" customFormat="1" ht="14.25" customHeight="1" x14ac:dyDescent="0.2">
      <c r="A5" s="846">
        <v>2009</v>
      </c>
      <c r="B5" s="285" t="s">
        <v>288</v>
      </c>
      <c r="C5" s="673">
        <v>13.5</v>
      </c>
      <c r="D5" s="286">
        <v>-1.8895348837209287</v>
      </c>
      <c r="E5" s="65"/>
      <c r="F5" s="65"/>
    </row>
    <row r="6" spans="1:12" ht="14.25" customHeight="1" x14ac:dyDescent="0.2">
      <c r="A6" s="879"/>
      <c r="B6" s="282" t="s">
        <v>289</v>
      </c>
      <c r="C6" s="672">
        <v>10.5</v>
      </c>
      <c r="D6" s="283">
        <v>-22.222222222222221</v>
      </c>
      <c r="F6" s="58"/>
    </row>
    <row r="7" spans="1:12" ht="14.25" customHeight="1" x14ac:dyDescent="0.2">
      <c r="A7" s="879"/>
      <c r="B7" s="282" t="s">
        <v>290</v>
      </c>
      <c r="C7" s="672">
        <v>10.48</v>
      </c>
      <c r="D7" s="283">
        <v>-0.19047619047618641</v>
      </c>
      <c r="E7" s="284"/>
      <c r="F7" s="58"/>
    </row>
    <row r="8" spans="1:12" ht="14.25" customHeight="1" x14ac:dyDescent="0.2">
      <c r="A8" s="879"/>
      <c r="B8" s="282" t="s">
        <v>291</v>
      </c>
      <c r="C8" s="672">
        <v>10.69</v>
      </c>
      <c r="D8" s="283">
        <v>2.0038167938931211</v>
      </c>
      <c r="E8" s="284"/>
      <c r="F8" s="58"/>
    </row>
    <row r="9" spans="1:12" s="281" customFormat="1" ht="14.25" customHeight="1" x14ac:dyDescent="0.2">
      <c r="A9" s="846">
        <v>2010</v>
      </c>
      <c r="B9" s="285" t="s">
        <v>288</v>
      </c>
      <c r="C9" s="673">
        <v>11.06</v>
      </c>
      <c r="D9" s="286">
        <v>3.4611786716557624</v>
      </c>
      <c r="E9" s="65"/>
      <c r="F9" s="65"/>
    </row>
    <row r="10" spans="1:12" ht="14.25" customHeight="1" x14ac:dyDescent="0.2">
      <c r="A10" s="879"/>
      <c r="B10" s="282" t="s">
        <v>289</v>
      </c>
      <c r="C10" s="672">
        <v>11.68</v>
      </c>
      <c r="D10" s="283">
        <v>5.6057866184448395</v>
      </c>
      <c r="F10" s="58"/>
    </row>
    <row r="11" spans="1:12" ht="14.25" customHeight="1" x14ac:dyDescent="0.2">
      <c r="A11" s="879"/>
      <c r="B11" s="282" t="s">
        <v>290</v>
      </c>
      <c r="C11" s="672">
        <v>12.45</v>
      </c>
      <c r="D11" s="283">
        <v>6.5924657534246531</v>
      </c>
      <c r="E11" s="284"/>
      <c r="F11" s="58"/>
    </row>
    <row r="12" spans="1:12" ht="14.25" customHeight="1" x14ac:dyDescent="0.2">
      <c r="A12" s="847"/>
      <c r="B12" s="287" t="s">
        <v>291</v>
      </c>
      <c r="C12" s="674">
        <v>12.79</v>
      </c>
      <c r="D12" s="288">
        <v>2.7309236947791153</v>
      </c>
      <c r="E12" s="284"/>
      <c r="F12" s="58"/>
    </row>
    <row r="13" spans="1:12" s="281" customFormat="1" ht="14.25" customHeight="1" x14ac:dyDescent="0.2">
      <c r="A13" s="879">
        <v>2011</v>
      </c>
      <c r="B13" s="282" t="s">
        <v>288</v>
      </c>
      <c r="C13" s="672">
        <v>13.19</v>
      </c>
      <c r="D13" s="283">
        <v>3.1274433150899172</v>
      </c>
      <c r="E13" s="65"/>
      <c r="F13" s="65"/>
    </row>
    <row r="14" spans="1:12" ht="14.25" customHeight="1" x14ac:dyDescent="0.2">
      <c r="A14" s="879"/>
      <c r="B14" s="282" t="s">
        <v>289</v>
      </c>
      <c r="C14" s="672">
        <v>14</v>
      </c>
      <c r="D14" s="283">
        <v>6.141015921152392</v>
      </c>
      <c r="F14" s="58"/>
    </row>
    <row r="15" spans="1:12" ht="14.25" customHeight="1" x14ac:dyDescent="0.2">
      <c r="A15" s="879"/>
      <c r="B15" s="282" t="s">
        <v>290</v>
      </c>
      <c r="C15" s="672">
        <v>14.8</v>
      </c>
      <c r="D15" s="283">
        <v>5.7142857142857197</v>
      </c>
      <c r="E15" s="284"/>
      <c r="F15" s="58"/>
    </row>
    <row r="16" spans="1:12" ht="14.25" customHeight="1" x14ac:dyDescent="0.2">
      <c r="A16" s="847"/>
      <c r="B16" s="287" t="s">
        <v>291</v>
      </c>
      <c r="C16" s="674">
        <v>15.09</v>
      </c>
      <c r="D16" s="288">
        <v>1.9594594594594537</v>
      </c>
      <c r="E16" s="284"/>
      <c r="F16" s="58"/>
    </row>
    <row r="17" spans="1:6" s="281" customFormat="1" ht="14.25" customHeight="1" x14ac:dyDescent="0.2">
      <c r="A17" s="879">
        <v>2012</v>
      </c>
      <c r="B17" s="282" t="s">
        <v>292</v>
      </c>
      <c r="C17" s="672">
        <v>15.53</v>
      </c>
      <c r="D17" s="283">
        <v>2.9158383035122566</v>
      </c>
      <c r="E17" s="65"/>
      <c r="F17" s="65"/>
    </row>
    <row r="18" spans="1:6" ht="14.25" customHeight="1" x14ac:dyDescent="0.2">
      <c r="A18" s="879"/>
      <c r="B18" s="282" t="s">
        <v>290</v>
      </c>
      <c r="C18" s="672">
        <v>16.45</v>
      </c>
      <c r="D18" s="283">
        <v>5.9240180296200897</v>
      </c>
      <c r="F18" s="58"/>
    </row>
    <row r="19" spans="1:6" ht="14.25" customHeight="1" x14ac:dyDescent="0.2">
      <c r="A19" s="879"/>
      <c r="B19" s="282" t="s">
        <v>293</v>
      </c>
      <c r="C19" s="672">
        <v>16.87</v>
      </c>
      <c r="D19" s="283">
        <v>2.5531914893617129</v>
      </c>
      <c r="E19" s="284"/>
      <c r="F19" s="58"/>
    </row>
    <row r="20" spans="1:6" ht="14.25" customHeight="1" x14ac:dyDescent="0.2">
      <c r="A20" s="847"/>
      <c r="B20" s="287" t="s">
        <v>291</v>
      </c>
      <c r="C20" s="674">
        <v>16.100000000000001</v>
      </c>
      <c r="D20" s="288">
        <v>-4.5643153526970925</v>
      </c>
      <c r="E20" s="284"/>
      <c r="F20" s="58"/>
    </row>
    <row r="21" spans="1:6" ht="14.25" customHeight="1" x14ac:dyDescent="0.2">
      <c r="A21" s="846">
        <v>2013</v>
      </c>
      <c r="B21" s="285" t="s">
        <v>288</v>
      </c>
      <c r="C21" s="673">
        <v>16.32</v>
      </c>
      <c r="D21" s="286">
        <v>1.3664596273291854</v>
      </c>
      <c r="E21" s="284"/>
      <c r="F21" s="58"/>
    </row>
    <row r="22" spans="1:6" ht="14.25" customHeight="1" x14ac:dyDescent="0.2">
      <c r="A22" s="879"/>
      <c r="B22" s="282" t="s">
        <v>294</v>
      </c>
      <c r="C22" s="672">
        <v>17.13</v>
      </c>
      <c r="D22" s="283">
        <v>4.9632352941176388</v>
      </c>
      <c r="E22" s="284"/>
      <c r="F22" s="58"/>
    </row>
    <row r="23" spans="1:6" ht="14.25" customHeight="1" x14ac:dyDescent="0.2">
      <c r="A23" s="847"/>
      <c r="B23" s="287" t="s">
        <v>295</v>
      </c>
      <c r="C23" s="674">
        <v>17.5</v>
      </c>
      <c r="D23" s="288">
        <v>2.1599532983070695</v>
      </c>
      <c r="F23" s="58"/>
    </row>
    <row r="24" spans="1:6" ht="14.25" customHeight="1" x14ac:dyDescent="0.2">
      <c r="A24" s="846">
        <v>2015</v>
      </c>
      <c r="B24" s="285" t="s">
        <v>640</v>
      </c>
      <c r="C24" s="673">
        <v>15.81</v>
      </c>
      <c r="D24" s="286">
        <v>-9.66</v>
      </c>
      <c r="F24" s="58"/>
    </row>
    <row r="25" spans="1:6" ht="14.25" customHeight="1" x14ac:dyDescent="0.2">
      <c r="A25" s="879"/>
      <c r="B25" s="282" t="s">
        <v>644</v>
      </c>
      <c r="C25" s="672">
        <v>14.12</v>
      </c>
      <c r="D25" s="283">
        <v>-10.69</v>
      </c>
      <c r="F25" s="58"/>
    </row>
    <row r="26" spans="1:6" ht="14.25" customHeight="1" x14ac:dyDescent="0.2">
      <c r="A26" s="879"/>
      <c r="B26" s="282" t="s">
        <v>652</v>
      </c>
      <c r="C26" s="672">
        <v>13.42</v>
      </c>
      <c r="D26" s="283">
        <v>-4.96</v>
      </c>
    </row>
    <row r="27" spans="1:6" ht="14.25" customHeight="1" x14ac:dyDescent="0.2">
      <c r="A27" s="847"/>
      <c r="B27" s="287" t="s">
        <v>668</v>
      </c>
      <c r="C27" s="674">
        <v>12.76</v>
      </c>
      <c r="D27" s="288">
        <v>-4.9180327868852469</v>
      </c>
    </row>
    <row r="28" spans="1:6" ht="14.25" customHeight="1" x14ac:dyDescent="0.2">
      <c r="A28" s="275"/>
      <c r="D28" s="71" t="s">
        <v>297</v>
      </c>
    </row>
    <row r="29" spans="1:6" ht="14.25" customHeight="1" x14ac:dyDescent="0.2">
      <c r="A29" s="275" t="s">
        <v>296</v>
      </c>
    </row>
    <row r="30" spans="1:6" ht="14.25" customHeight="1" x14ac:dyDescent="0.2">
      <c r="A30" s="275"/>
    </row>
  </sheetData>
  <mergeCells count="7">
    <mergeCell ref="A24:A27"/>
    <mergeCell ref="A21:A23"/>
    <mergeCell ref="A1:D2"/>
    <mergeCell ref="A5:A8"/>
    <mergeCell ref="A9:A12"/>
    <mergeCell ref="A13:A16"/>
    <mergeCell ref="A17:A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>
      <selection activeCell="G16" sqref="G16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46" t="s">
        <v>646</v>
      </c>
      <c r="C3" s="848" t="s">
        <v>490</v>
      </c>
      <c r="D3" s="846" t="s">
        <v>610</v>
      </c>
      <c r="E3" s="848" t="s">
        <v>490</v>
      </c>
      <c r="F3" s="850" t="s">
        <v>111</v>
      </c>
      <c r="G3" s="850"/>
    </row>
    <row r="4" spans="1:7" ht="14.45" customHeight="1" x14ac:dyDescent="0.25">
      <c r="A4" s="64"/>
      <c r="B4" s="847"/>
      <c r="C4" s="849"/>
      <c r="D4" s="847"/>
      <c r="E4" s="849"/>
      <c r="F4" s="462">
        <v>2014</v>
      </c>
      <c r="G4" s="462">
        <v>2013</v>
      </c>
    </row>
    <row r="5" spans="1:7" x14ac:dyDescent="0.2">
      <c r="A5" s="65" t="s">
        <v>112</v>
      </c>
      <c r="B5" s="266">
        <v>11975.110065789622</v>
      </c>
      <c r="C5" s="267">
        <v>10.113043660139244</v>
      </c>
      <c r="D5" s="266">
        <v>11396.81732916</v>
      </c>
      <c r="E5" s="267">
        <v>9.4621336849910733</v>
      </c>
      <c r="F5" s="773">
        <v>13.166960597027218</v>
      </c>
      <c r="G5" s="773">
        <v>15.464818533595858</v>
      </c>
    </row>
    <row r="6" spans="1:7" x14ac:dyDescent="0.2">
      <c r="A6" s="65" t="s">
        <v>113</v>
      </c>
      <c r="B6" s="266">
        <v>50740.304559999997</v>
      </c>
      <c r="C6" s="267">
        <v>42.850455029217031</v>
      </c>
      <c r="D6" s="266">
        <v>51317.6751678</v>
      </c>
      <c r="E6" s="267">
        <v>42.606167039132451</v>
      </c>
      <c r="F6" s="773">
        <v>0.61252095882177338</v>
      </c>
      <c r="G6" s="773">
        <v>0.73061219623459694</v>
      </c>
    </row>
    <row r="7" spans="1:7" x14ac:dyDescent="0.2">
      <c r="A7" s="65" t="s">
        <v>114</v>
      </c>
      <c r="B7" s="266">
        <v>23663.594664</v>
      </c>
      <c r="C7" s="267">
        <v>19.984030599980144</v>
      </c>
      <c r="D7" s="266">
        <v>26077.468643999997</v>
      </c>
      <c r="E7" s="267">
        <v>21.650649242605471</v>
      </c>
      <c r="F7" s="773">
        <v>8.8007541946628728E-2</v>
      </c>
      <c r="G7" s="773">
        <v>0.19104022970980514</v>
      </c>
    </row>
    <row r="8" spans="1:7" x14ac:dyDescent="0.2">
      <c r="A8" s="65" t="s">
        <v>115</v>
      </c>
      <c r="B8" s="266">
        <v>14932.588630303027</v>
      </c>
      <c r="C8" s="267">
        <v>12.610649918664924</v>
      </c>
      <c r="D8" s="266">
        <v>14784.442424242423</v>
      </c>
      <c r="E8" s="267">
        <v>12.274687453163388</v>
      </c>
      <c r="F8" s="773">
        <v>100</v>
      </c>
      <c r="G8" s="773">
        <v>100</v>
      </c>
    </row>
    <row r="9" spans="1:7" x14ac:dyDescent="0.2">
      <c r="A9" s="65" t="s">
        <v>116</v>
      </c>
      <c r="B9" s="266">
        <v>17274.618443135863</v>
      </c>
      <c r="C9" s="267">
        <v>14.588506457803502</v>
      </c>
      <c r="D9" s="266">
        <v>17304.626457999999</v>
      </c>
      <c r="E9" s="267">
        <v>14.367053905083333</v>
      </c>
      <c r="F9" s="773">
        <v>100</v>
      </c>
      <c r="G9" s="773">
        <v>100</v>
      </c>
    </row>
    <row r="10" spans="1:7" x14ac:dyDescent="0.2">
      <c r="A10" s="65" t="s">
        <v>117</v>
      </c>
      <c r="B10" s="266">
        <v>119.22180346348519</v>
      </c>
      <c r="C10" s="267">
        <v>0.10068344232686298</v>
      </c>
      <c r="D10" s="266">
        <v>146.1456</v>
      </c>
      <c r="E10" s="267">
        <v>0.12133643672036938</v>
      </c>
      <c r="F10" s="773" t="s">
        <v>647</v>
      </c>
      <c r="G10" s="773" t="s">
        <v>648</v>
      </c>
    </row>
    <row r="11" spans="1:7" x14ac:dyDescent="0.2">
      <c r="A11" s="65" t="s">
        <v>118</v>
      </c>
      <c r="B11" s="266">
        <v>-292.916</v>
      </c>
      <c r="C11" s="267">
        <v>-0.24736910813170204</v>
      </c>
      <c r="D11" s="266">
        <v>-580.58600000000001</v>
      </c>
      <c r="E11" s="267">
        <v>-0.48202776169609196</v>
      </c>
      <c r="F11" s="774"/>
      <c r="G11" s="774"/>
    </row>
    <row r="12" spans="1:7" x14ac:dyDescent="0.2">
      <c r="A12" s="68" t="s">
        <v>119</v>
      </c>
      <c r="B12" s="775">
        <v>118412.522166692</v>
      </c>
      <c r="C12" s="776">
        <v>100</v>
      </c>
      <c r="D12" s="775">
        <v>120446.58962320242</v>
      </c>
      <c r="E12" s="776">
        <v>100</v>
      </c>
      <c r="F12" s="776">
        <v>28.395029099457979</v>
      </c>
      <c r="G12" s="776">
        <v>28.579026901539933</v>
      </c>
    </row>
    <row r="13" spans="1:7" x14ac:dyDescent="0.2">
      <c r="A13" s="65"/>
      <c r="B13" s="65"/>
      <c r="C13" s="65"/>
      <c r="D13" s="65"/>
      <c r="E13" s="65"/>
      <c r="F13" s="65"/>
      <c r="G13" s="71" t="s">
        <v>611</v>
      </c>
    </row>
    <row r="14" spans="1:7" x14ac:dyDescent="0.2">
      <c r="A14" s="777" t="s">
        <v>612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F12" sqref="F12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565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0" t="s">
        <v>298</v>
      </c>
    </row>
    <row r="3" spans="1:6" x14ac:dyDescent="0.2">
      <c r="A3" s="63"/>
      <c r="B3" s="858" t="s">
        <v>299</v>
      </c>
      <c r="C3" s="858"/>
      <c r="D3" s="858"/>
      <c r="E3" s="260" t="s">
        <v>300</v>
      </c>
      <c r="F3" s="260"/>
    </row>
    <row r="4" spans="1:6" x14ac:dyDescent="0.2">
      <c r="A4" s="75"/>
      <c r="B4" s="291" t="s">
        <v>670</v>
      </c>
      <c r="C4" s="292" t="s">
        <v>667</v>
      </c>
      <c r="D4" s="291" t="s">
        <v>672</v>
      </c>
      <c r="E4" s="262" t="s">
        <v>301</v>
      </c>
      <c r="F4" s="261" t="s">
        <v>302</v>
      </c>
    </row>
    <row r="5" spans="1:6" x14ac:dyDescent="0.2">
      <c r="A5" s="675" t="s">
        <v>567</v>
      </c>
      <c r="B5" s="293">
        <v>116.40464543870968</v>
      </c>
      <c r="C5" s="293">
        <v>118.45681199666667</v>
      </c>
      <c r="D5" s="293">
        <v>136.334877419355</v>
      </c>
      <c r="E5" s="293">
        <v>-1.7324175143382563</v>
      </c>
      <c r="F5" s="293">
        <v>-14.618586496646449</v>
      </c>
    </row>
    <row r="6" spans="1:6" x14ac:dyDescent="0.2">
      <c r="A6" s="75" t="s">
        <v>566</v>
      </c>
      <c r="B6" s="272">
        <v>106.30902923548386</v>
      </c>
      <c r="C6" s="288">
        <v>107.694134163333</v>
      </c>
      <c r="D6" s="272">
        <v>128.22714516129</v>
      </c>
      <c r="E6" s="272">
        <v>-1.2861470484069624</v>
      </c>
      <c r="F6" s="272">
        <v>-17.093194969159235</v>
      </c>
    </row>
    <row r="7" spans="1:6" x14ac:dyDescent="0.2">
      <c r="A7" s="1"/>
      <c r="B7" s="1"/>
      <c r="C7" s="1"/>
      <c r="D7" s="1"/>
      <c r="E7" s="1"/>
      <c r="F7" s="71" t="s">
        <v>297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E37" sqref="E37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44" t="s">
        <v>303</v>
      </c>
      <c r="B1" s="844"/>
      <c r="C1" s="844"/>
      <c r="D1" s="58"/>
      <c r="E1" s="58"/>
    </row>
    <row r="2" spans="1:38" x14ac:dyDescent="0.2">
      <c r="A2" s="845"/>
      <c r="B2" s="844"/>
      <c r="C2" s="844"/>
      <c r="D2" s="8"/>
      <c r="E2" s="62" t="s">
        <v>298</v>
      </c>
    </row>
    <row r="3" spans="1:38" x14ac:dyDescent="0.2">
      <c r="A3" s="64"/>
      <c r="B3" s="295" t="s">
        <v>304</v>
      </c>
      <c r="C3" s="295" t="s">
        <v>305</v>
      </c>
      <c r="D3" s="295" t="s">
        <v>306</v>
      </c>
      <c r="E3" s="295" t="s">
        <v>307</v>
      </c>
    </row>
    <row r="4" spans="1:38" x14ac:dyDescent="0.2">
      <c r="A4" s="296" t="s">
        <v>308</v>
      </c>
      <c r="B4" s="297">
        <v>116.40464543870968</v>
      </c>
      <c r="C4" s="298">
        <v>20.202459125726474</v>
      </c>
      <c r="D4" s="298">
        <v>46.172295673073833</v>
      </c>
      <c r="E4" s="298">
        <v>50.029890639909368</v>
      </c>
      <c r="F4" s="436"/>
      <c r="G4" s="436"/>
      <c r="H4" s="436"/>
      <c r="M4" s="438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8"/>
      <c r="Y4" s="438"/>
      <c r="Z4" s="438"/>
      <c r="AA4" s="438"/>
      <c r="AB4" s="438"/>
      <c r="AC4" s="438"/>
      <c r="AD4" s="438"/>
      <c r="AE4" s="438"/>
      <c r="AF4" s="438"/>
      <c r="AG4" s="438"/>
      <c r="AH4" s="438"/>
      <c r="AI4" s="438"/>
      <c r="AJ4" s="438"/>
      <c r="AK4" s="438"/>
      <c r="AL4" s="438"/>
    </row>
    <row r="5" spans="1:38" x14ac:dyDescent="0.2">
      <c r="A5" s="299" t="s">
        <v>309</v>
      </c>
      <c r="B5" s="300">
        <v>131.82258064516128</v>
      </c>
      <c r="C5" s="294">
        <v>21.047302792084576</v>
      </c>
      <c r="D5" s="294">
        <v>65.449955272431538</v>
      </c>
      <c r="E5" s="294">
        <v>45.325322580645164</v>
      </c>
      <c r="F5" s="436"/>
      <c r="G5" s="436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37"/>
      <c r="AH5" s="437"/>
      <c r="AI5" s="437"/>
      <c r="AJ5" s="437"/>
      <c r="AK5" s="437"/>
      <c r="AL5" s="437"/>
    </row>
    <row r="6" spans="1:38" x14ac:dyDescent="0.2">
      <c r="A6" s="299" t="s">
        <v>310</v>
      </c>
      <c r="B6" s="300">
        <v>113.46129032258064</v>
      </c>
      <c r="C6" s="294">
        <v>18.910215053763441</v>
      </c>
      <c r="D6" s="294">
        <v>49.335817204301065</v>
      </c>
      <c r="E6" s="294">
        <v>45.215258064516135</v>
      </c>
      <c r="F6" s="436"/>
      <c r="G6" s="436"/>
      <c r="M6" s="437"/>
      <c r="N6" s="437"/>
      <c r="O6" s="437"/>
      <c r="P6" s="437"/>
      <c r="Q6" s="437"/>
      <c r="R6" s="437"/>
      <c r="S6" s="437"/>
      <c r="T6" s="437"/>
      <c r="U6" s="437"/>
      <c r="V6" s="437"/>
      <c r="W6" s="437"/>
      <c r="X6" s="437"/>
      <c r="Y6" s="437"/>
      <c r="Z6" s="437"/>
      <c r="AA6" s="437"/>
      <c r="AB6" s="437"/>
      <c r="AC6" s="437"/>
      <c r="AD6" s="437"/>
      <c r="AE6" s="437"/>
      <c r="AF6" s="437"/>
      <c r="AG6" s="437"/>
      <c r="AH6" s="437"/>
      <c r="AI6" s="437"/>
      <c r="AJ6" s="437"/>
      <c r="AK6" s="437"/>
      <c r="AL6" s="437"/>
    </row>
    <row r="7" spans="1:38" x14ac:dyDescent="0.2">
      <c r="A7" s="299" t="s">
        <v>253</v>
      </c>
      <c r="B7" s="300">
        <v>130.11406451612905</v>
      </c>
      <c r="C7" s="294">
        <v>22.581779792055453</v>
      </c>
      <c r="D7" s="294">
        <v>61.521929885363917</v>
      </c>
      <c r="E7" s="294">
        <v>46.010354838709674</v>
      </c>
      <c r="F7" s="436"/>
      <c r="G7" s="436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7"/>
      <c r="AK7" s="437"/>
      <c r="AL7" s="437"/>
    </row>
    <row r="8" spans="1:38" x14ac:dyDescent="0.2">
      <c r="A8" s="299" t="s">
        <v>311</v>
      </c>
      <c r="B8" s="300">
        <v>106.50729509251228</v>
      </c>
      <c r="C8" s="294">
        <v>17.751215848752047</v>
      </c>
      <c r="D8" s="294">
        <v>36.302384855851983</v>
      </c>
      <c r="E8" s="294">
        <v>52.45369438790825</v>
      </c>
      <c r="F8" s="436"/>
      <c r="G8" s="436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37"/>
      <c r="AG8" s="437"/>
      <c r="AH8" s="437"/>
      <c r="AI8" s="437"/>
      <c r="AJ8" s="437"/>
      <c r="AK8" s="437"/>
      <c r="AL8" s="437"/>
    </row>
    <row r="9" spans="1:38" x14ac:dyDescent="0.2">
      <c r="A9" s="299" t="s">
        <v>312</v>
      </c>
      <c r="B9" s="300">
        <v>113.08906990683245</v>
      </c>
      <c r="C9" s="294">
        <v>19.627028661516373</v>
      </c>
      <c r="D9" s="294">
        <v>47.352070288466265</v>
      </c>
      <c r="E9" s="294">
        <v>46.109970956849807</v>
      </c>
      <c r="F9" s="436"/>
      <c r="G9" s="436"/>
    </row>
    <row r="10" spans="1:38" x14ac:dyDescent="0.2">
      <c r="A10" s="299" t="s">
        <v>313</v>
      </c>
      <c r="B10" s="300">
        <v>118.04293548387095</v>
      </c>
      <c r="C10" s="294">
        <v>18.847191379777716</v>
      </c>
      <c r="D10" s="294">
        <v>48.969969910544847</v>
      </c>
      <c r="E10" s="294">
        <v>50.225774193548389</v>
      </c>
      <c r="F10" s="436"/>
      <c r="G10" s="436"/>
    </row>
    <row r="11" spans="1:38" x14ac:dyDescent="0.2">
      <c r="A11" s="299" t="s">
        <v>314</v>
      </c>
      <c r="B11" s="300">
        <v>120.25446690626794</v>
      </c>
      <c r="C11" s="294">
        <v>24.050893381253587</v>
      </c>
      <c r="D11" s="294">
        <v>50.605168984440098</v>
      </c>
      <c r="E11" s="294">
        <v>45.598404540574251</v>
      </c>
      <c r="F11" s="436"/>
      <c r="G11" s="436"/>
    </row>
    <row r="12" spans="1:38" x14ac:dyDescent="0.2">
      <c r="A12" s="299" t="s">
        <v>315</v>
      </c>
      <c r="B12" s="300">
        <v>143.61676966830095</v>
      </c>
      <c r="C12" s="294">
        <v>28.723353933660189</v>
      </c>
      <c r="D12" s="294">
        <v>61.232900045416386</v>
      </c>
      <c r="E12" s="294">
        <v>53.660515689224368</v>
      </c>
      <c r="F12" s="436"/>
      <c r="G12" s="436"/>
    </row>
    <row r="13" spans="1:38" x14ac:dyDescent="0.2">
      <c r="A13" s="299" t="s">
        <v>316</v>
      </c>
      <c r="B13" s="300">
        <v>122.76129032258063</v>
      </c>
      <c r="C13" s="294">
        <v>20.460215053763442</v>
      </c>
      <c r="D13" s="294">
        <v>57.016978494623636</v>
      </c>
      <c r="E13" s="294">
        <v>45.28409677419355</v>
      </c>
      <c r="F13" s="436"/>
      <c r="G13" s="436"/>
    </row>
    <row r="14" spans="1:38" x14ac:dyDescent="0.2">
      <c r="A14" s="299" t="s">
        <v>317</v>
      </c>
      <c r="B14" s="300">
        <v>122.30322580645161</v>
      </c>
      <c r="C14" s="294">
        <v>22.054680063458488</v>
      </c>
      <c r="D14" s="294">
        <v>56.036029613960849</v>
      </c>
      <c r="E14" s="294">
        <v>44.212516129032267</v>
      </c>
      <c r="F14" s="436"/>
      <c r="G14" s="436"/>
    </row>
    <row r="15" spans="1:38" x14ac:dyDescent="0.2">
      <c r="A15" s="299" t="s">
        <v>218</v>
      </c>
      <c r="B15" s="300">
        <v>104.44516129032259</v>
      </c>
      <c r="C15" s="294">
        <v>17.407526881720432</v>
      </c>
      <c r="D15" s="294">
        <v>42.276860215053773</v>
      </c>
      <c r="E15" s="294">
        <v>44.760774193548386</v>
      </c>
      <c r="F15" s="436"/>
      <c r="G15" s="436"/>
    </row>
    <row r="16" spans="1:38" x14ac:dyDescent="0.2">
      <c r="A16" s="299" t="s">
        <v>318</v>
      </c>
      <c r="B16" s="301">
        <v>141.1032258064516</v>
      </c>
      <c r="C16" s="283">
        <v>27.310301768990634</v>
      </c>
      <c r="D16" s="283">
        <v>65.278343392299689</v>
      </c>
      <c r="E16" s="283">
        <v>48.514580645161288</v>
      </c>
      <c r="F16" s="436"/>
      <c r="G16" s="436"/>
    </row>
    <row r="17" spans="1:13" x14ac:dyDescent="0.2">
      <c r="A17" s="299" t="s">
        <v>254</v>
      </c>
      <c r="B17" s="300">
        <v>129.19890322580645</v>
      </c>
      <c r="C17" s="294">
        <v>21.533150537634409</v>
      </c>
      <c r="D17" s="294">
        <v>63.050075268817196</v>
      </c>
      <c r="E17" s="294">
        <v>44.615677419354839</v>
      </c>
      <c r="F17" s="436"/>
      <c r="G17" s="436"/>
    </row>
    <row r="18" spans="1:13" x14ac:dyDescent="0.2">
      <c r="A18" s="299" t="s">
        <v>255</v>
      </c>
      <c r="B18" s="300">
        <v>141.9548387096774</v>
      </c>
      <c r="C18" s="294">
        <v>26.544400734329919</v>
      </c>
      <c r="D18" s="294">
        <v>67.974792814057167</v>
      </c>
      <c r="E18" s="294">
        <v>47.435645161290317</v>
      </c>
      <c r="F18" s="436"/>
      <c r="G18" s="436"/>
    </row>
    <row r="19" spans="1:13" x14ac:dyDescent="0.2">
      <c r="A19" s="58" t="s">
        <v>256</v>
      </c>
      <c r="B19" s="300">
        <v>148.57096774193548</v>
      </c>
      <c r="C19" s="294">
        <v>25.785043988269791</v>
      </c>
      <c r="D19" s="294">
        <v>77.407052785923753</v>
      </c>
      <c r="E19" s="294">
        <v>45.378870967741939</v>
      </c>
      <c r="F19" s="436"/>
      <c r="G19" s="436"/>
    </row>
    <row r="20" spans="1:13" x14ac:dyDescent="0.2">
      <c r="A20" s="58" t="s">
        <v>319</v>
      </c>
      <c r="B20" s="300">
        <v>108.62288947536709</v>
      </c>
      <c r="C20" s="294">
        <v>23.093055242794581</v>
      </c>
      <c r="D20" s="294">
        <v>39.03794724397136</v>
      </c>
      <c r="E20" s="294">
        <v>46.491886988601145</v>
      </c>
      <c r="F20" s="436"/>
      <c r="G20" s="436"/>
    </row>
    <row r="21" spans="1:13" x14ac:dyDescent="0.2">
      <c r="A21" s="58" t="s">
        <v>320</v>
      </c>
      <c r="B21" s="300">
        <v>132.22258064516129</v>
      </c>
      <c r="C21" s="294">
        <v>24.724547600314715</v>
      </c>
      <c r="D21" s="294">
        <v>60.771774980330441</v>
      </c>
      <c r="E21" s="294">
        <v>46.726258064516131</v>
      </c>
      <c r="F21" s="436"/>
      <c r="G21" s="436"/>
    </row>
    <row r="22" spans="1:13" x14ac:dyDescent="0.2">
      <c r="A22" s="58" t="s">
        <v>219</v>
      </c>
      <c r="B22" s="300">
        <v>147.3882258064516</v>
      </c>
      <c r="C22" s="294">
        <v>26.578204653622421</v>
      </c>
      <c r="D22" s="294">
        <v>72.840343733474342</v>
      </c>
      <c r="E22" s="294">
        <v>47.969677419354838</v>
      </c>
      <c r="F22" s="436"/>
      <c r="G22" s="436"/>
    </row>
    <row r="23" spans="1:13" x14ac:dyDescent="0.2">
      <c r="A23" s="302" t="s">
        <v>321</v>
      </c>
      <c r="B23" s="303">
        <v>108.14206451612904</v>
      </c>
      <c r="C23" s="304">
        <v>18.768457478005868</v>
      </c>
      <c r="D23" s="304">
        <v>41.989832844574778</v>
      </c>
      <c r="E23" s="304">
        <v>47.38377419354839</v>
      </c>
      <c r="F23" s="436"/>
      <c r="G23" s="436"/>
    </row>
    <row r="24" spans="1:13" x14ac:dyDescent="0.2">
      <c r="A24" s="302" t="s">
        <v>322</v>
      </c>
      <c r="B24" s="303">
        <v>113.44254838709678</v>
      </c>
      <c r="C24" s="304">
        <v>19.688376166355638</v>
      </c>
      <c r="D24" s="304">
        <v>43.443107704612103</v>
      </c>
      <c r="E24" s="304">
        <v>50.311064516129036</v>
      </c>
      <c r="F24" s="436"/>
      <c r="G24" s="436"/>
    </row>
    <row r="25" spans="1:13" x14ac:dyDescent="0.2">
      <c r="A25" s="282" t="s">
        <v>323</v>
      </c>
      <c r="B25" s="303">
        <v>111.19329032258062</v>
      </c>
      <c r="C25" s="304">
        <v>16.156290046870691</v>
      </c>
      <c r="D25" s="304">
        <v>46.209097049903477</v>
      </c>
      <c r="E25" s="304">
        <v>48.827903225806452</v>
      </c>
      <c r="F25" s="436"/>
      <c r="G25" s="436"/>
    </row>
    <row r="26" spans="1:13" x14ac:dyDescent="0.2">
      <c r="A26" s="282" t="s">
        <v>324</v>
      </c>
      <c r="B26" s="303">
        <v>135</v>
      </c>
      <c r="C26" s="304">
        <v>20.593220338983052</v>
      </c>
      <c r="D26" s="304">
        <v>51.937779661016954</v>
      </c>
      <c r="E26" s="304">
        <v>62.468999999999994</v>
      </c>
      <c r="F26" s="436"/>
      <c r="G26" s="436"/>
    </row>
    <row r="27" spans="1:13" x14ac:dyDescent="0.2">
      <c r="A27" s="282" t="s">
        <v>325</v>
      </c>
      <c r="B27" s="303">
        <v>104.67083080048693</v>
      </c>
      <c r="C27" s="304">
        <v>19.572594377326826</v>
      </c>
      <c r="D27" s="304">
        <v>39.359154546887495</v>
      </c>
      <c r="E27" s="304">
        <v>45.739081876272607</v>
      </c>
      <c r="F27" s="436"/>
      <c r="G27" s="436"/>
    </row>
    <row r="28" spans="1:13" x14ac:dyDescent="0.2">
      <c r="A28" s="58" t="s">
        <v>257</v>
      </c>
      <c r="B28" s="300">
        <v>137.36774193548388</v>
      </c>
      <c r="C28" s="294">
        <v>25.686650931025444</v>
      </c>
      <c r="D28" s="294">
        <v>61.751091004458445</v>
      </c>
      <c r="E28" s="294">
        <v>49.929999999999993</v>
      </c>
      <c r="F28" s="436"/>
      <c r="G28" s="436"/>
    </row>
    <row r="29" spans="1:13" x14ac:dyDescent="0.2">
      <c r="A29" s="282" t="s">
        <v>222</v>
      </c>
      <c r="B29" s="303">
        <v>148.44128055279737</v>
      </c>
      <c r="C29" s="304">
        <v>24.74021342546623</v>
      </c>
      <c r="D29" s="304">
        <v>79.026078815902935</v>
      </c>
      <c r="E29" s="304">
        <v>44.674988311428201</v>
      </c>
      <c r="F29" s="436"/>
      <c r="G29" s="436"/>
    </row>
    <row r="30" spans="1:13" x14ac:dyDescent="0.2">
      <c r="A30" s="58" t="s">
        <v>326</v>
      </c>
      <c r="B30" s="300">
        <v>113.88528739921992</v>
      </c>
      <c r="C30" s="294">
        <v>22.042313690171596</v>
      </c>
      <c r="D30" s="294">
        <v>46.047891590460921</v>
      </c>
      <c r="E30" s="294">
        <v>45.795082118587409</v>
      </c>
      <c r="F30" s="436"/>
      <c r="G30" s="436"/>
    </row>
    <row r="31" spans="1:13" x14ac:dyDescent="0.2">
      <c r="A31" s="305" t="s">
        <v>258</v>
      </c>
      <c r="B31" s="306">
        <v>134.10497364729042</v>
      </c>
      <c r="C31" s="272">
        <v>26.820994729458086</v>
      </c>
      <c r="D31" s="272">
        <v>60.095510406668218</v>
      </c>
      <c r="E31" s="272">
        <v>47.188468511164118</v>
      </c>
      <c r="F31" s="436"/>
      <c r="G31" s="436"/>
    </row>
    <row r="32" spans="1:13" x14ac:dyDescent="0.2">
      <c r="A32" s="307" t="s">
        <v>327</v>
      </c>
      <c r="B32" s="308">
        <v>133.47754216834488</v>
      </c>
      <c r="C32" s="308">
        <v>23.255073769580665</v>
      </c>
      <c r="D32" s="308">
        <v>63.823335071333588</v>
      </c>
      <c r="E32" s="308">
        <v>46.399133327430633</v>
      </c>
      <c r="F32" s="436"/>
      <c r="G32" s="436"/>
      <c r="M32" s="437"/>
    </row>
    <row r="33" spans="1:13" x14ac:dyDescent="0.2">
      <c r="A33" s="309" t="s">
        <v>328</v>
      </c>
      <c r="B33" s="310">
        <v>133.8127807146322</v>
      </c>
      <c r="C33" s="310">
        <v>22.880933733457944</v>
      </c>
      <c r="D33" s="310">
        <v>64.266903009054602</v>
      </c>
      <c r="E33" s="310">
        <v>46.664943972119666</v>
      </c>
      <c r="F33" s="436"/>
      <c r="G33" s="436"/>
      <c r="M33" s="437"/>
    </row>
    <row r="34" spans="1:13" x14ac:dyDescent="0.2">
      <c r="A34" s="309" t="s">
        <v>329</v>
      </c>
      <c r="B34" s="311">
        <v>17.408135275922518</v>
      </c>
      <c r="C34" s="311">
        <v>2.6784746077314701</v>
      </c>
      <c r="D34" s="311">
        <v>18.094607335980768</v>
      </c>
      <c r="E34" s="311">
        <v>-3.3649466677897024</v>
      </c>
      <c r="F34" s="436"/>
      <c r="G34" s="436"/>
    </row>
    <row r="35" spans="1:13" x14ac:dyDescent="0.2">
      <c r="A35" s="94"/>
      <c r="B35" s="65"/>
      <c r="C35" s="58"/>
      <c r="D35" s="8"/>
      <c r="E35" s="71" t="s">
        <v>297</v>
      </c>
    </row>
    <row r="36" spans="1:13" x14ac:dyDescent="0.2">
      <c r="B36" s="436"/>
      <c r="C36" s="436"/>
      <c r="D36" s="436"/>
      <c r="E36" s="436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topLeftCell="A4" workbookViewId="0">
      <selection activeCell="E38" sqref="E38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44" t="s">
        <v>330</v>
      </c>
      <c r="B1" s="844"/>
      <c r="C1" s="844"/>
      <c r="D1" s="58"/>
      <c r="E1" s="58"/>
    </row>
    <row r="2" spans="1:36" x14ac:dyDescent="0.2">
      <c r="A2" s="845"/>
      <c r="B2" s="844"/>
      <c r="C2" s="844"/>
      <c r="D2" s="8"/>
      <c r="E2" s="62" t="s">
        <v>298</v>
      </c>
    </row>
    <row r="3" spans="1:36" x14ac:dyDescent="0.2">
      <c r="A3" s="64"/>
      <c r="B3" s="295" t="s">
        <v>304</v>
      </c>
      <c r="C3" s="295" t="s">
        <v>305</v>
      </c>
      <c r="D3" s="295" t="s">
        <v>306</v>
      </c>
      <c r="E3" s="295" t="s">
        <v>307</v>
      </c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  <c r="AI3" s="440"/>
      <c r="AJ3" s="440"/>
    </row>
    <row r="4" spans="1:36" x14ac:dyDescent="0.2">
      <c r="A4" s="296" t="s">
        <v>308</v>
      </c>
      <c r="B4" s="297">
        <v>106.30902923548386</v>
      </c>
      <c r="C4" s="298">
        <v>18.450327387976539</v>
      </c>
      <c r="D4" s="298">
        <v>36.766096626952816</v>
      </c>
      <c r="E4" s="298">
        <v>51.09260522055451</v>
      </c>
      <c r="F4" s="436"/>
      <c r="G4" s="436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  <c r="AJ4" s="439"/>
    </row>
    <row r="5" spans="1:36" x14ac:dyDescent="0.2">
      <c r="A5" s="299" t="s">
        <v>309</v>
      </c>
      <c r="B5" s="300">
        <v>111.56451612903227</v>
      </c>
      <c r="C5" s="294">
        <v>17.812821902954731</v>
      </c>
      <c r="D5" s="294">
        <v>47.03992003252916</v>
      </c>
      <c r="E5" s="294">
        <v>46.711774193548379</v>
      </c>
      <c r="G5" s="436"/>
      <c r="H5" s="441"/>
      <c r="I5" s="441"/>
      <c r="J5" s="441"/>
      <c r="K5" s="441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  <c r="AA5" s="439"/>
      <c r="AB5" s="439"/>
      <c r="AC5" s="439"/>
      <c r="AD5" s="439"/>
      <c r="AE5" s="439"/>
      <c r="AF5" s="439"/>
      <c r="AG5" s="439"/>
      <c r="AH5" s="439"/>
      <c r="AI5" s="439"/>
      <c r="AJ5" s="439"/>
    </row>
    <row r="6" spans="1:36" x14ac:dyDescent="0.2">
      <c r="A6" s="299" t="s">
        <v>310</v>
      </c>
      <c r="B6" s="300">
        <v>106.76451612903227</v>
      </c>
      <c r="C6" s="294">
        <v>17.794086021505382</v>
      </c>
      <c r="D6" s="294">
        <v>40.963946236559153</v>
      </c>
      <c r="E6" s="294">
        <v>48.006483870967735</v>
      </c>
      <c r="G6" s="436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442"/>
      <c r="AF6" s="442"/>
      <c r="AG6" s="442"/>
      <c r="AH6" s="442"/>
      <c r="AI6" s="442"/>
      <c r="AJ6" s="442"/>
    </row>
    <row r="7" spans="1:36" x14ac:dyDescent="0.2">
      <c r="A7" s="299" t="s">
        <v>253</v>
      </c>
      <c r="B7" s="300">
        <v>110.79922580645162</v>
      </c>
      <c r="C7" s="294">
        <v>19.229617701946147</v>
      </c>
      <c r="D7" s="294">
        <v>42.883898427086116</v>
      </c>
      <c r="E7" s="294">
        <v>48.685709677419354</v>
      </c>
      <c r="G7" s="436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</row>
    <row r="8" spans="1:36" x14ac:dyDescent="0.2">
      <c r="A8" s="299" t="s">
        <v>311</v>
      </c>
      <c r="B8" s="300">
        <v>108.10386971423293</v>
      </c>
      <c r="C8" s="294">
        <v>18.017311619038821</v>
      </c>
      <c r="D8" s="294">
        <v>32.978799204351638</v>
      </c>
      <c r="E8" s="294">
        <v>57.107758890842469</v>
      </c>
      <c r="G8" s="436"/>
    </row>
    <row r="9" spans="1:36" x14ac:dyDescent="0.2">
      <c r="A9" s="299" t="s">
        <v>312</v>
      </c>
      <c r="B9" s="300">
        <v>110.30990309040465</v>
      </c>
      <c r="C9" s="294">
        <v>19.14469392478097</v>
      </c>
      <c r="D9" s="294">
        <v>40.382024740074399</v>
      </c>
      <c r="E9" s="294">
        <v>50.783184425549273</v>
      </c>
      <c r="G9" s="436"/>
    </row>
    <row r="10" spans="1:36" x14ac:dyDescent="0.2">
      <c r="A10" s="299" t="s">
        <v>313</v>
      </c>
      <c r="B10" s="300">
        <v>117.93825806451613</v>
      </c>
      <c r="C10" s="294">
        <v>18.830478178368121</v>
      </c>
      <c r="D10" s="294">
        <v>46.070199240986724</v>
      </c>
      <c r="E10" s="294">
        <v>53.037580645161292</v>
      </c>
      <c r="G10" s="436"/>
    </row>
    <row r="11" spans="1:36" x14ac:dyDescent="0.2">
      <c r="A11" s="299" t="s">
        <v>314</v>
      </c>
      <c r="B11" s="300">
        <v>112.50584889565229</v>
      </c>
      <c r="C11" s="294">
        <v>22.501169779130457</v>
      </c>
      <c r="D11" s="294">
        <v>40.117051060203814</v>
      </c>
      <c r="E11" s="294">
        <v>49.887628056318022</v>
      </c>
      <c r="G11" s="436"/>
    </row>
    <row r="12" spans="1:36" x14ac:dyDescent="0.2">
      <c r="A12" s="299" t="s">
        <v>315</v>
      </c>
      <c r="B12" s="300">
        <v>123.01235313003701</v>
      </c>
      <c r="C12" s="294">
        <v>24.602470626007403</v>
      </c>
      <c r="D12" s="294">
        <v>41.916654650178884</v>
      </c>
      <c r="E12" s="294">
        <v>56.493227853850726</v>
      </c>
      <c r="G12" s="436"/>
    </row>
    <row r="13" spans="1:36" x14ac:dyDescent="0.2">
      <c r="A13" s="299" t="s">
        <v>316</v>
      </c>
      <c r="B13" s="300">
        <v>108.10645161290321</v>
      </c>
      <c r="C13" s="294">
        <v>18.017741935483873</v>
      </c>
      <c r="D13" s="294">
        <v>40.604709677419336</v>
      </c>
      <c r="E13" s="294">
        <v>49.484000000000002</v>
      </c>
      <c r="G13" s="436"/>
    </row>
    <row r="14" spans="1:36" x14ac:dyDescent="0.2">
      <c r="A14" s="299" t="s">
        <v>317</v>
      </c>
      <c r="B14" s="300">
        <v>113.24193548387098</v>
      </c>
      <c r="C14" s="294">
        <v>20.420676890534111</v>
      </c>
      <c r="D14" s="294">
        <v>47.62900052882074</v>
      </c>
      <c r="E14" s="294">
        <v>45.192258064516125</v>
      </c>
      <c r="G14" s="436"/>
    </row>
    <row r="15" spans="1:36" x14ac:dyDescent="0.2">
      <c r="A15" s="299" t="s">
        <v>218</v>
      </c>
      <c r="B15" s="300">
        <v>102.23870967741935</v>
      </c>
      <c r="C15" s="294">
        <v>17.039784946236562</v>
      </c>
      <c r="D15" s="294">
        <v>39.29202150537634</v>
      </c>
      <c r="E15" s="294">
        <v>45.906903225806452</v>
      </c>
      <c r="G15" s="436"/>
    </row>
    <row r="16" spans="1:36" x14ac:dyDescent="0.2">
      <c r="A16" s="299" t="s">
        <v>318</v>
      </c>
      <c r="B16" s="301">
        <v>123.43225806451612</v>
      </c>
      <c r="C16" s="283">
        <v>23.890114464099891</v>
      </c>
      <c r="D16" s="283">
        <v>49.846853277835578</v>
      </c>
      <c r="E16" s="283">
        <v>49.695290322580639</v>
      </c>
      <c r="G16" s="436"/>
    </row>
    <row r="17" spans="1:11" x14ac:dyDescent="0.2">
      <c r="A17" s="299" t="s">
        <v>254</v>
      </c>
      <c r="B17" s="300">
        <v>110.41661290322581</v>
      </c>
      <c r="C17" s="294">
        <v>18.402768817204304</v>
      </c>
      <c r="D17" s="294">
        <v>48.070263440860231</v>
      </c>
      <c r="E17" s="294">
        <v>43.943580645161283</v>
      </c>
      <c r="G17" s="436"/>
    </row>
    <row r="18" spans="1:11" x14ac:dyDescent="0.2">
      <c r="A18" s="299" t="s">
        <v>255</v>
      </c>
      <c r="B18" s="300">
        <v>112.57096774193549</v>
      </c>
      <c r="C18" s="294">
        <v>21.049855756622083</v>
      </c>
      <c r="D18" s="294">
        <v>33.933531340152115</v>
      </c>
      <c r="E18" s="294">
        <v>57.587580645161289</v>
      </c>
      <c r="G18" s="436"/>
    </row>
    <row r="19" spans="1:11" x14ac:dyDescent="0.2">
      <c r="A19" s="58" t="s">
        <v>256</v>
      </c>
      <c r="B19" s="300">
        <v>118.71290322580646</v>
      </c>
      <c r="C19" s="294">
        <v>20.603065849106905</v>
      </c>
      <c r="D19" s="294">
        <v>49.005740602506002</v>
      </c>
      <c r="E19" s="294">
        <v>49.10409677419355</v>
      </c>
      <c r="G19" s="436"/>
    </row>
    <row r="20" spans="1:11" x14ac:dyDescent="0.2">
      <c r="A20" s="58" t="s">
        <v>319</v>
      </c>
      <c r="B20" s="300">
        <v>110.78324520972868</v>
      </c>
      <c r="C20" s="294">
        <v>23.552343469784837</v>
      </c>
      <c r="D20" s="294">
        <v>35.906878707288399</v>
      </c>
      <c r="E20" s="294">
        <v>51.32402303265544</v>
      </c>
      <c r="G20" s="436"/>
    </row>
    <row r="21" spans="1:11" x14ac:dyDescent="0.2">
      <c r="A21" s="58" t="s">
        <v>320</v>
      </c>
      <c r="B21" s="300">
        <v>119.19032258064517</v>
      </c>
      <c r="C21" s="294">
        <v>22.287621295567799</v>
      </c>
      <c r="D21" s="294">
        <v>49.899669027012848</v>
      </c>
      <c r="E21" s="294">
        <v>47.003032258064522</v>
      </c>
      <c r="G21" s="436"/>
    </row>
    <row r="22" spans="1:11" x14ac:dyDescent="0.2">
      <c r="A22" s="58" t="s">
        <v>219</v>
      </c>
      <c r="B22" s="300">
        <v>134.87983870967741</v>
      </c>
      <c r="C22" s="294">
        <v>24.322593865679533</v>
      </c>
      <c r="D22" s="294">
        <v>61.740115811739813</v>
      </c>
      <c r="E22" s="294">
        <v>48.817129032258066</v>
      </c>
      <c r="G22" s="436"/>
    </row>
    <row r="23" spans="1:11" x14ac:dyDescent="0.2">
      <c r="A23" s="302" t="s">
        <v>321</v>
      </c>
      <c r="B23" s="303">
        <v>100.25187096774195</v>
      </c>
      <c r="C23" s="304">
        <v>17.399085043988272</v>
      </c>
      <c r="D23" s="304">
        <v>34.244076246334323</v>
      </c>
      <c r="E23" s="304">
        <v>48.608709677419355</v>
      </c>
      <c r="G23" s="436"/>
    </row>
    <row r="24" spans="1:11" x14ac:dyDescent="0.2">
      <c r="A24" s="302" t="s">
        <v>322</v>
      </c>
      <c r="B24" s="303">
        <v>103.59287096774194</v>
      </c>
      <c r="C24" s="304">
        <v>17.978928019194885</v>
      </c>
      <c r="D24" s="304">
        <v>33.017071980805127</v>
      </c>
      <c r="E24" s="304">
        <v>52.596870967741935</v>
      </c>
      <c r="G24" s="436"/>
    </row>
    <row r="25" spans="1:11" x14ac:dyDescent="0.2">
      <c r="A25" s="282" t="s">
        <v>323</v>
      </c>
      <c r="B25" s="303">
        <v>97.112483870967736</v>
      </c>
      <c r="C25" s="304">
        <v>14.110360904328646</v>
      </c>
      <c r="D25" s="304">
        <v>33.49989716018748</v>
      </c>
      <c r="E25" s="304">
        <v>49.502225806451612</v>
      </c>
      <c r="G25" s="436"/>
    </row>
    <row r="26" spans="1:11" x14ac:dyDescent="0.2">
      <c r="A26" s="282" t="s">
        <v>324</v>
      </c>
      <c r="B26" s="303">
        <v>126</v>
      </c>
      <c r="C26" s="304">
        <v>19.220338983050848</v>
      </c>
      <c r="D26" s="304">
        <v>44.239661016949142</v>
      </c>
      <c r="E26" s="304">
        <v>62.540000000000006</v>
      </c>
      <c r="G26" s="436"/>
    </row>
    <row r="27" spans="1:11" x14ac:dyDescent="0.2">
      <c r="A27" s="282" t="s">
        <v>325</v>
      </c>
      <c r="B27" s="303">
        <v>100.96459927644497</v>
      </c>
      <c r="C27" s="304">
        <v>18.879559214294588</v>
      </c>
      <c r="D27" s="304">
        <v>34.399542073753857</v>
      </c>
      <c r="E27" s="304">
        <v>47.685497988396527</v>
      </c>
      <c r="G27" s="436"/>
    </row>
    <row r="28" spans="1:11" x14ac:dyDescent="0.2">
      <c r="A28" s="58" t="s">
        <v>257</v>
      </c>
      <c r="B28" s="300">
        <v>115.34516129032258</v>
      </c>
      <c r="C28" s="294">
        <v>21.568607395751378</v>
      </c>
      <c r="D28" s="294">
        <v>40.201037765538942</v>
      </c>
      <c r="E28" s="294">
        <v>53.575516129032259</v>
      </c>
      <c r="G28" s="436"/>
    </row>
    <row r="29" spans="1:11" x14ac:dyDescent="0.2">
      <c r="A29" s="282" t="s">
        <v>222</v>
      </c>
      <c r="B29" s="303">
        <v>151.02149270520275</v>
      </c>
      <c r="C29" s="304">
        <v>25.17024878420046</v>
      </c>
      <c r="D29" s="304">
        <v>79.026004614777804</v>
      </c>
      <c r="E29" s="304">
        <v>46.825239306224475</v>
      </c>
      <c r="G29" s="436"/>
    </row>
    <row r="30" spans="1:11" x14ac:dyDescent="0.2">
      <c r="A30" s="58" t="s">
        <v>326</v>
      </c>
      <c r="B30" s="300">
        <v>114.46577530250586</v>
      </c>
      <c r="C30" s="294">
        <v>22.154666187581782</v>
      </c>
      <c r="D30" s="294">
        <v>42.918560881231912</v>
      </c>
      <c r="E30" s="294">
        <v>49.392548233692168</v>
      </c>
      <c r="G30" s="436"/>
    </row>
    <row r="31" spans="1:11" x14ac:dyDescent="0.2">
      <c r="A31" s="305" t="s">
        <v>258</v>
      </c>
      <c r="B31" s="306">
        <v>132.73342374952949</v>
      </c>
      <c r="C31" s="272">
        <v>26.5466847499059</v>
      </c>
      <c r="D31" s="272">
        <v>51.737644572135146</v>
      </c>
      <c r="E31" s="272">
        <v>54.449094427488447</v>
      </c>
      <c r="G31" s="436"/>
    </row>
    <row r="32" spans="1:11" x14ac:dyDescent="0.2">
      <c r="A32" s="307" t="s">
        <v>327</v>
      </c>
      <c r="B32" s="308">
        <v>117.66262943343504</v>
      </c>
      <c r="C32" s="308">
        <v>20.368463650908367</v>
      </c>
      <c r="D32" s="308">
        <v>49.089628147551025</v>
      </c>
      <c r="E32" s="308">
        <v>48.204537634975651</v>
      </c>
      <c r="G32" s="436"/>
      <c r="H32" s="442"/>
      <c r="I32" s="442"/>
      <c r="J32" s="442"/>
      <c r="K32" s="442"/>
    </row>
    <row r="33" spans="1:11" x14ac:dyDescent="0.2">
      <c r="A33" s="309" t="s">
        <v>328</v>
      </c>
      <c r="B33" s="310">
        <v>114.10761675440567</v>
      </c>
      <c r="C33" s="310">
        <v>19.422763002479833</v>
      </c>
      <c r="D33" s="310">
        <v>46.830398698628962</v>
      </c>
      <c r="E33" s="310">
        <v>47.854455053296874</v>
      </c>
      <c r="G33" s="436"/>
      <c r="H33" s="439"/>
      <c r="I33" s="439"/>
      <c r="J33" s="439"/>
      <c r="K33" s="439"/>
    </row>
    <row r="34" spans="1:11" x14ac:dyDescent="0.2">
      <c r="A34" s="309" t="s">
        <v>329</v>
      </c>
      <c r="B34" s="311">
        <v>7.7985875189218063</v>
      </c>
      <c r="C34" s="311">
        <v>0.97243561450329352</v>
      </c>
      <c r="D34" s="311">
        <v>10.064302071676146</v>
      </c>
      <c r="E34" s="311">
        <v>-3.2381501672576363</v>
      </c>
      <c r="G34" s="436"/>
    </row>
    <row r="35" spans="1:11" x14ac:dyDescent="0.2">
      <c r="A35" s="94"/>
      <c r="B35" s="65"/>
      <c r="C35" s="58"/>
      <c r="D35" s="8"/>
      <c r="E35" s="71" t="s">
        <v>297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C40" sqref="C40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44" t="s">
        <v>35</v>
      </c>
      <c r="B1" s="844"/>
      <c r="C1" s="844"/>
    </row>
    <row r="2" spans="1:4" x14ac:dyDescent="0.2">
      <c r="A2" s="844"/>
      <c r="B2" s="844"/>
      <c r="C2" s="844"/>
    </row>
    <row r="3" spans="1:4" x14ac:dyDescent="0.2">
      <c r="A3" s="61"/>
      <c r="B3" s="8"/>
      <c r="C3" s="62" t="s">
        <v>298</v>
      </c>
    </row>
    <row r="4" spans="1:4" x14ac:dyDescent="0.2">
      <c r="A4" s="64"/>
      <c r="B4" s="295" t="s">
        <v>304</v>
      </c>
      <c r="C4" s="295" t="s">
        <v>307</v>
      </c>
    </row>
    <row r="5" spans="1:4" x14ac:dyDescent="0.2">
      <c r="A5" s="296" t="s">
        <v>308</v>
      </c>
      <c r="B5" s="763">
        <v>63.681033333333325</v>
      </c>
      <c r="C5" s="764">
        <v>25.606000000000002</v>
      </c>
    </row>
    <row r="6" spans="1:4" x14ac:dyDescent="0.2">
      <c r="A6" s="299" t="s">
        <v>309</v>
      </c>
      <c r="B6" s="765">
        <v>60.905433333333328</v>
      </c>
      <c r="C6" s="766">
        <v>26.561633333333333</v>
      </c>
    </row>
    <row r="7" spans="1:4" x14ac:dyDescent="0.2">
      <c r="A7" s="299" t="s">
        <v>310</v>
      </c>
      <c r="B7" s="765">
        <v>70.184133333333335</v>
      </c>
      <c r="C7" s="766">
        <v>27.815933333333334</v>
      </c>
    </row>
    <row r="8" spans="1:4" x14ac:dyDescent="0.2">
      <c r="A8" s="299" t="s">
        <v>253</v>
      </c>
      <c r="B8" s="765">
        <v>53.96</v>
      </c>
      <c r="C8" s="766">
        <v>25.390933333333333</v>
      </c>
    </row>
    <row r="9" spans="1:4" x14ac:dyDescent="0.2">
      <c r="A9" s="299" t="s">
        <v>311</v>
      </c>
      <c r="B9" s="765">
        <v>62.392882707843327</v>
      </c>
      <c r="C9" s="766">
        <v>28.547567917646667</v>
      </c>
    </row>
    <row r="10" spans="1:4" x14ac:dyDescent="0.2">
      <c r="A10" s="299" t="s">
        <v>312</v>
      </c>
      <c r="B10" s="765">
        <v>67.500372067322019</v>
      </c>
      <c r="C10" s="766">
        <v>27.104841081559396</v>
      </c>
    </row>
    <row r="11" spans="1:4" x14ac:dyDescent="0.2">
      <c r="A11" s="299" t="s">
        <v>314</v>
      </c>
      <c r="B11" s="765">
        <v>82.128599999999992</v>
      </c>
      <c r="C11" s="766">
        <v>32.170133333333339</v>
      </c>
      <c r="D11" s="294"/>
    </row>
    <row r="12" spans="1:4" x14ac:dyDescent="0.2">
      <c r="A12" s="299" t="s">
        <v>313</v>
      </c>
      <c r="B12" s="765">
        <v>61.387497392053795</v>
      </c>
      <c r="C12" s="766">
        <v>25.779262516584986</v>
      </c>
    </row>
    <row r="13" spans="1:4" x14ac:dyDescent="0.2">
      <c r="A13" s="299" t="s">
        <v>315</v>
      </c>
      <c r="B13" s="765">
        <v>122.83753766977475</v>
      </c>
      <c r="C13" s="766">
        <v>37.84287694734126</v>
      </c>
    </row>
    <row r="14" spans="1:4" x14ac:dyDescent="0.2">
      <c r="A14" s="299" t="s">
        <v>316</v>
      </c>
      <c r="B14" s="767">
        <v>0</v>
      </c>
      <c r="C14" s="768">
        <v>0</v>
      </c>
    </row>
    <row r="15" spans="1:4" x14ac:dyDescent="0.2">
      <c r="A15" s="299" t="s">
        <v>317</v>
      </c>
      <c r="B15" s="765">
        <v>86.26</v>
      </c>
      <c r="C15" s="766">
        <v>24.729933333333332</v>
      </c>
    </row>
    <row r="16" spans="1:4" x14ac:dyDescent="0.2">
      <c r="A16" s="299" t="s">
        <v>218</v>
      </c>
      <c r="B16" s="765">
        <v>77.13</v>
      </c>
      <c r="C16" s="766">
        <v>30.787400000000002</v>
      </c>
    </row>
    <row r="17" spans="1:3" x14ac:dyDescent="0.2">
      <c r="A17" s="299" t="s">
        <v>318</v>
      </c>
      <c r="B17" s="765">
        <v>83.626666666666665</v>
      </c>
      <c r="C17" s="766">
        <v>28.374433333333332</v>
      </c>
    </row>
    <row r="18" spans="1:3" x14ac:dyDescent="0.2">
      <c r="A18" s="299" t="s">
        <v>254</v>
      </c>
      <c r="B18" s="765">
        <v>69.345933333333335</v>
      </c>
      <c r="C18" s="766">
        <v>29.330533333333335</v>
      </c>
    </row>
    <row r="19" spans="1:3" x14ac:dyDescent="0.2">
      <c r="A19" s="299" t="s">
        <v>255</v>
      </c>
      <c r="B19" s="767">
        <v>36.153333333333336</v>
      </c>
      <c r="C19" s="768">
        <v>0</v>
      </c>
    </row>
    <row r="20" spans="1:3" x14ac:dyDescent="0.2">
      <c r="A20" s="299" t="s">
        <v>256</v>
      </c>
      <c r="B20" s="765">
        <v>106.33</v>
      </c>
      <c r="C20" s="766">
        <v>21.621000000000002</v>
      </c>
    </row>
    <row r="21" spans="1:3" x14ac:dyDescent="0.2">
      <c r="A21" s="299" t="s">
        <v>319</v>
      </c>
      <c r="B21" s="765">
        <v>114.47602005005294</v>
      </c>
      <c r="C21" s="766">
        <v>31.022969257589274</v>
      </c>
    </row>
    <row r="22" spans="1:3" x14ac:dyDescent="0.2">
      <c r="A22" s="299" t="s">
        <v>320</v>
      </c>
      <c r="B22" s="765">
        <v>64.984966666666665</v>
      </c>
      <c r="C22" s="766">
        <v>26.380366666666667</v>
      </c>
    </row>
    <row r="23" spans="1:3" x14ac:dyDescent="0.2">
      <c r="A23" s="299" t="s">
        <v>219</v>
      </c>
      <c r="B23" s="765">
        <v>117.99963333333332</v>
      </c>
      <c r="C23" s="766">
        <v>32.560366666666667</v>
      </c>
    </row>
    <row r="24" spans="1:3" x14ac:dyDescent="0.2">
      <c r="A24" s="299" t="s">
        <v>321</v>
      </c>
      <c r="B24" s="765">
        <v>63.445500000000003</v>
      </c>
      <c r="C24" s="766">
        <v>28.61153333333333</v>
      </c>
    </row>
    <row r="25" spans="1:3" x14ac:dyDescent="0.2">
      <c r="A25" s="299" t="s">
        <v>322</v>
      </c>
      <c r="B25" s="765">
        <v>53.606666666666669</v>
      </c>
      <c r="C25" s="766">
        <v>24.910800000000002</v>
      </c>
    </row>
    <row r="26" spans="1:3" x14ac:dyDescent="0.2">
      <c r="A26" s="299" t="s">
        <v>323</v>
      </c>
      <c r="B26" s="765">
        <v>50.021566666666672</v>
      </c>
      <c r="C26" s="766">
        <v>24.8858</v>
      </c>
    </row>
    <row r="27" spans="1:3" x14ac:dyDescent="0.2">
      <c r="A27" s="299" t="s">
        <v>324</v>
      </c>
      <c r="B27" s="765">
        <v>103.33333333333333</v>
      </c>
      <c r="C27" s="766">
        <v>38.722200000000001</v>
      </c>
    </row>
    <row r="28" spans="1:3" x14ac:dyDescent="0.2">
      <c r="A28" s="299" t="s">
        <v>325</v>
      </c>
      <c r="B28" s="765">
        <v>66.433302933549513</v>
      </c>
      <c r="C28" s="766">
        <v>28.543120596028949</v>
      </c>
    </row>
    <row r="29" spans="1:3" x14ac:dyDescent="0.2">
      <c r="A29" s="299" t="s">
        <v>257</v>
      </c>
      <c r="B29" s="765">
        <v>105.20333333333333</v>
      </c>
      <c r="C29" s="766">
        <v>29.246100000000002</v>
      </c>
    </row>
    <row r="30" spans="1:3" x14ac:dyDescent="0.2">
      <c r="A30" s="299" t="s">
        <v>222</v>
      </c>
      <c r="B30" s="765">
        <v>60.86747769943311</v>
      </c>
      <c r="C30" s="766">
        <v>24.704360200638984</v>
      </c>
    </row>
    <row r="31" spans="1:3" x14ac:dyDescent="0.2">
      <c r="A31" s="299" t="s">
        <v>326</v>
      </c>
      <c r="B31" s="765">
        <v>96.174169269643386</v>
      </c>
      <c r="C31" s="766">
        <v>18.708343686752933</v>
      </c>
    </row>
    <row r="32" spans="1:3" x14ac:dyDescent="0.2">
      <c r="A32" s="299" t="s">
        <v>258</v>
      </c>
      <c r="B32" s="765">
        <v>109.81749170150749</v>
      </c>
      <c r="C32" s="766">
        <v>26.559933639358803</v>
      </c>
    </row>
    <row r="33" spans="1:3" x14ac:dyDescent="0.2">
      <c r="A33" s="307" t="s">
        <v>327</v>
      </c>
      <c r="B33" s="769">
        <v>67.363390068287842</v>
      </c>
      <c r="C33" s="769">
        <v>27.26569590889887</v>
      </c>
    </row>
    <row r="34" spans="1:3" x14ac:dyDescent="0.2">
      <c r="A34" s="309" t="s">
        <v>328</v>
      </c>
      <c r="B34" s="770">
        <v>66.252086484118607</v>
      </c>
      <c r="C34" s="770">
        <v>27.162022537920471</v>
      </c>
    </row>
    <row r="35" spans="1:3" x14ac:dyDescent="0.2">
      <c r="A35" s="309" t="s">
        <v>329</v>
      </c>
      <c r="B35" s="829">
        <v>2.5710531507852821</v>
      </c>
      <c r="C35" s="771">
        <v>1.5560225379204695</v>
      </c>
    </row>
    <row r="36" spans="1:3" x14ac:dyDescent="0.2">
      <c r="A36" s="94"/>
      <c r="B36" s="8"/>
      <c r="C36" s="71" t="s">
        <v>616</v>
      </c>
    </row>
    <row r="37" spans="1:3" x14ac:dyDescent="0.2">
      <c r="A37" s="94" t="s">
        <v>568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M13" sqref="M13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5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 t="s">
        <v>331</v>
      </c>
    </row>
    <row r="3" spans="1:13" x14ac:dyDescent="0.2">
      <c r="A3" s="227"/>
      <c r="B3" s="745">
        <v>2014</v>
      </c>
      <c r="C3" s="745" t="s">
        <v>607</v>
      </c>
      <c r="D3" s="745">
        <v>2015</v>
      </c>
      <c r="E3" s="745" t="s">
        <v>607</v>
      </c>
      <c r="F3" s="745" t="s">
        <v>607</v>
      </c>
      <c r="G3" s="745" t="s">
        <v>607</v>
      </c>
      <c r="H3" s="745" t="s">
        <v>607</v>
      </c>
      <c r="I3" s="745" t="s">
        <v>607</v>
      </c>
      <c r="J3" s="745" t="s">
        <v>607</v>
      </c>
      <c r="K3" s="745" t="s">
        <v>607</v>
      </c>
      <c r="L3" s="745" t="s">
        <v>607</v>
      </c>
      <c r="M3" s="745" t="s">
        <v>607</v>
      </c>
    </row>
    <row r="4" spans="1:13" x14ac:dyDescent="0.2">
      <c r="A4" s="312"/>
      <c r="B4" s="676">
        <v>41944</v>
      </c>
      <c r="C4" s="676">
        <v>41974</v>
      </c>
      <c r="D4" s="676">
        <v>42005</v>
      </c>
      <c r="E4" s="676">
        <v>42036</v>
      </c>
      <c r="F4" s="676">
        <v>42064</v>
      </c>
      <c r="G4" s="676">
        <v>42095</v>
      </c>
      <c r="H4" s="676">
        <v>42125</v>
      </c>
      <c r="I4" s="676">
        <v>42156</v>
      </c>
      <c r="J4" s="676">
        <v>42186</v>
      </c>
      <c r="K4" s="676">
        <v>42217</v>
      </c>
      <c r="L4" s="676">
        <v>42248</v>
      </c>
      <c r="M4" s="676">
        <v>42278</v>
      </c>
    </row>
    <row r="5" spans="1:13" x14ac:dyDescent="0.2">
      <c r="A5" s="313" t="s">
        <v>332</v>
      </c>
      <c r="B5" s="314">
        <v>78.751999999999995</v>
      </c>
      <c r="C5" s="315">
        <v>62.477619047619058</v>
      </c>
      <c r="D5" s="315">
        <v>48.188571428571429</v>
      </c>
      <c r="E5" s="315">
        <v>58.224999999999987</v>
      </c>
      <c r="F5" s="315">
        <v>55.924999999999997</v>
      </c>
      <c r="G5" s="315">
        <v>59.638999999999989</v>
      </c>
      <c r="H5" s="315">
        <v>63.966315789473668</v>
      </c>
      <c r="I5" s="315">
        <v>61.639545454545448</v>
      </c>
      <c r="J5" s="315">
        <v>56.350869565217387</v>
      </c>
      <c r="K5" s="315">
        <v>46.628999999999998</v>
      </c>
      <c r="L5" s="315">
        <v>47.480454545454542</v>
      </c>
      <c r="M5" s="315">
        <v>48.440681818181822</v>
      </c>
    </row>
    <row r="6" spans="1:13" x14ac:dyDescent="0.2">
      <c r="A6" s="316" t="s">
        <v>333</v>
      </c>
      <c r="B6" s="314">
        <v>75.78947368421052</v>
      </c>
      <c r="C6" s="315">
        <v>59.290454545454551</v>
      </c>
      <c r="D6" s="315">
        <v>47.184999999999995</v>
      </c>
      <c r="E6" s="315">
        <v>50.584210526315793</v>
      </c>
      <c r="F6" s="315">
        <v>47.823636363636361</v>
      </c>
      <c r="G6" s="315">
        <v>54.452857142857134</v>
      </c>
      <c r="H6" s="315">
        <v>59.265000000000001</v>
      </c>
      <c r="I6" s="315">
        <v>59.819545454545441</v>
      </c>
      <c r="J6" s="315">
        <v>50.900909090909089</v>
      </c>
      <c r="K6" s="315">
        <v>42.867619047619051</v>
      </c>
      <c r="L6" s="315">
        <v>45.479523809523805</v>
      </c>
      <c r="M6" s="315">
        <v>46.223636363636359</v>
      </c>
    </row>
    <row r="7" spans="1:13" x14ac:dyDescent="0.2">
      <c r="A7" s="317" t="s">
        <v>334</v>
      </c>
      <c r="B7" s="318">
        <v>1.24722</v>
      </c>
      <c r="C7" s="319">
        <v>1.2331333333333334</v>
      </c>
      <c r="D7" s="319">
        <v>1.1621333333333337</v>
      </c>
      <c r="E7" s="319">
        <v>1.1349649999999998</v>
      </c>
      <c r="F7" s="319">
        <v>1.0837681818181819</v>
      </c>
      <c r="G7" s="319">
        <v>1.0779300000000001</v>
      </c>
      <c r="H7" s="319">
        <v>1.1149550000000001</v>
      </c>
      <c r="I7" s="319">
        <v>1.1213227272727273</v>
      </c>
      <c r="J7" s="319">
        <v>1.0995782608695652</v>
      </c>
      <c r="K7" s="319">
        <v>1.113904761904762</v>
      </c>
      <c r="L7" s="319">
        <v>1.1221181818181818</v>
      </c>
      <c r="M7" s="319">
        <v>1.1235090909090908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8" t="s">
        <v>335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L30" sqref="L30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5" t="s">
        <v>21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x14ac:dyDescent="0.2">
      <c r="A2" s="228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30" t="s">
        <v>331</v>
      </c>
    </row>
    <row r="3" spans="1:13" x14ac:dyDescent="0.2">
      <c r="A3" s="320"/>
      <c r="B3" s="745">
        <v>2014</v>
      </c>
      <c r="C3" s="745" t="s">
        <v>607</v>
      </c>
      <c r="D3" s="745">
        <v>2015</v>
      </c>
      <c r="E3" s="745" t="s">
        <v>607</v>
      </c>
      <c r="F3" s="745" t="s">
        <v>607</v>
      </c>
      <c r="G3" s="745" t="s">
        <v>607</v>
      </c>
      <c r="H3" s="745" t="s">
        <v>607</v>
      </c>
      <c r="I3" s="745" t="s">
        <v>607</v>
      </c>
      <c r="J3" s="745" t="s">
        <v>607</v>
      </c>
      <c r="K3" s="745" t="s">
        <v>607</v>
      </c>
      <c r="L3" s="745" t="s">
        <v>607</v>
      </c>
      <c r="M3" s="745" t="s">
        <v>607</v>
      </c>
    </row>
    <row r="4" spans="1:13" x14ac:dyDescent="0.2">
      <c r="A4" s="321"/>
      <c r="B4" s="676">
        <v>41944</v>
      </c>
      <c r="C4" s="676">
        <v>41974</v>
      </c>
      <c r="D4" s="676">
        <v>42005</v>
      </c>
      <c r="E4" s="676">
        <v>42036</v>
      </c>
      <c r="F4" s="676">
        <v>42064</v>
      </c>
      <c r="G4" s="676">
        <v>42095</v>
      </c>
      <c r="H4" s="676">
        <v>42125</v>
      </c>
      <c r="I4" s="676">
        <v>42156</v>
      </c>
      <c r="J4" s="676">
        <v>42186</v>
      </c>
      <c r="K4" s="676">
        <v>42217</v>
      </c>
      <c r="L4" s="676">
        <v>42248</v>
      </c>
      <c r="M4" s="676">
        <v>42278</v>
      </c>
    </row>
    <row r="5" spans="1:13" x14ac:dyDescent="0.2">
      <c r="A5" s="831" t="s">
        <v>336</v>
      </c>
      <c r="B5" s="832"/>
      <c r="C5" s="832"/>
      <c r="D5" s="832"/>
      <c r="E5" s="832"/>
      <c r="F5" s="832"/>
      <c r="G5" s="832"/>
      <c r="H5" s="832"/>
      <c r="I5" s="832"/>
      <c r="J5" s="832"/>
      <c r="K5" s="832"/>
      <c r="L5" s="832"/>
      <c r="M5" s="832"/>
    </row>
    <row r="6" spans="1:13" x14ac:dyDescent="0.2">
      <c r="A6" s="322" t="s">
        <v>337</v>
      </c>
      <c r="B6" s="238">
        <v>76.655499999999989</v>
      </c>
      <c r="C6" s="238">
        <v>60.158695652173925</v>
      </c>
      <c r="D6" s="238">
        <v>47.063636363636355</v>
      </c>
      <c r="E6" s="238">
        <v>53.628</v>
      </c>
      <c r="F6" s="238">
        <v>53.267727272727264</v>
      </c>
      <c r="G6" s="238">
        <v>56.695454545454531</v>
      </c>
      <c r="H6" s="238">
        <v>61.786666666666669</v>
      </c>
      <c r="I6" s="238">
        <v>61.071818181818188</v>
      </c>
      <c r="J6" s="238">
        <v>54.290434782608706</v>
      </c>
      <c r="K6" s="238">
        <v>45.379999999999995</v>
      </c>
      <c r="L6" s="238">
        <v>45.685454545454547</v>
      </c>
      <c r="M6" s="238">
        <v>45.870909090909095</v>
      </c>
    </row>
    <row r="7" spans="1:13" x14ac:dyDescent="0.2">
      <c r="A7" s="322" t="s">
        <v>338</v>
      </c>
      <c r="B7" s="238">
        <v>76.004000000000005</v>
      </c>
      <c r="C7" s="238">
        <v>59.881363636363631</v>
      </c>
      <c r="D7" s="238">
        <v>46.382272727272728</v>
      </c>
      <c r="E7" s="238">
        <v>55.920500000000018</v>
      </c>
      <c r="F7" s="238">
        <v>54.386818181818178</v>
      </c>
      <c r="G7" s="238">
        <v>58.307272727272725</v>
      </c>
      <c r="H7" s="238">
        <v>63.27</v>
      </c>
      <c r="I7" s="238">
        <v>61.695909090909097</v>
      </c>
      <c r="J7" s="238">
        <v>56.039565217391299</v>
      </c>
      <c r="K7" s="238">
        <v>47.965238095238092</v>
      </c>
      <c r="L7" s="238">
        <v>45.090454545454548</v>
      </c>
      <c r="M7" s="238">
        <v>45.959545454545449</v>
      </c>
    </row>
    <row r="8" spans="1:13" x14ac:dyDescent="0.2">
      <c r="A8" s="322" t="s">
        <v>339</v>
      </c>
      <c r="B8" s="238">
        <v>76.88949999999997</v>
      </c>
      <c r="C8" s="238">
        <v>60.233043478260868</v>
      </c>
      <c r="D8" s="238">
        <v>46.772272727272728</v>
      </c>
      <c r="E8" s="238">
        <v>53.555500000000009</v>
      </c>
      <c r="F8" s="238">
        <v>53.220454545454544</v>
      </c>
      <c r="G8" s="238">
        <v>56.693181818181806</v>
      </c>
      <c r="H8" s="238">
        <v>61.833333333333336</v>
      </c>
      <c r="I8" s="238">
        <v>61.121363636363633</v>
      </c>
      <c r="J8" s="238">
        <v>54.340869565217396</v>
      </c>
      <c r="K8" s="238">
        <v>45.382857142857141</v>
      </c>
      <c r="L8" s="238">
        <v>45.732727272727267</v>
      </c>
      <c r="M8" s="238">
        <v>45.87227272727273</v>
      </c>
    </row>
    <row r="9" spans="1:13" x14ac:dyDescent="0.2">
      <c r="A9" s="322" t="s">
        <v>340</v>
      </c>
      <c r="B9" s="238">
        <v>75.231999999999999</v>
      </c>
      <c r="C9" s="238">
        <v>58.630869565217381</v>
      </c>
      <c r="D9" s="238">
        <v>45.17227272727272</v>
      </c>
      <c r="E9" s="238">
        <v>52.050500000000014</v>
      </c>
      <c r="F9" s="238">
        <v>51.81136363636363</v>
      </c>
      <c r="G9" s="238">
        <v>55.006818181818183</v>
      </c>
      <c r="H9" s="238">
        <v>60.323809523809523</v>
      </c>
      <c r="I9" s="238">
        <v>59.573636363636368</v>
      </c>
      <c r="J9" s="238">
        <v>52.69521739130434</v>
      </c>
      <c r="K9" s="238">
        <v>43.82809523809523</v>
      </c>
      <c r="L9" s="238">
        <v>44.325909090909086</v>
      </c>
      <c r="M9" s="238">
        <v>44.281363636363643</v>
      </c>
    </row>
    <row r="10" spans="1:13" x14ac:dyDescent="0.2">
      <c r="A10" s="325" t="s">
        <v>342</v>
      </c>
      <c r="B10" s="323">
        <v>75.001500000000007</v>
      </c>
      <c r="C10" s="323">
        <v>58.507142857142853</v>
      </c>
      <c r="D10" s="323">
        <v>43.70809523809524</v>
      </c>
      <c r="E10" s="323">
        <v>54.095500000000015</v>
      </c>
      <c r="F10" s="323">
        <v>51.885454545454543</v>
      </c>
      <c r="G10" s="323">
        <v>55.205500000000008</v>
      </c>
      <c r="H10" s="323">
        <v>59.75210526315788</v>
      </c>
      <c r="I10" s="323">
        <v>57.209545454545449</v>
      </c>
      <c r="J10" s="323">
        <v>52.311304347826088</v>
      </c>
      <c r="K10" s="323">
        <v>41.635000000000005</v>
      </c>
      <c r="L10" s="323">
        <v>42.609545454545461</v>
      </c>
      <c r="M10" s="323">
        <v>43.879999999999995</v>
      </c>
    </row>
    <row r="11" spans="1:13" x14ac:dyDescent="0.2">
      <c r="A11" s="831" t="s">
        <v>341</v>
      </c>
      <c r="B11" s="830"/>
      <c r="C11" s="830"/>
      <c r="D11" s="830"/>
      <c r="E11" s="830"/>
      <c r="F11" s="830"/>
      <c r="G11" s="830"/>
      <c r="H11" s="830"/>
      <c r="I11" s="830"/>
      <c r="J11" s="830"/>
      <c r="K11" s="830"/>
      <c r="L11" s="830"/>
      <c r="M11" s="830"/>
    </row>
    <row r="12" spans="1:13" x14ac:dyDescent="0.2">
      <c r="A12" s="322" t="s">
        <v>343</v>
      </c>
      <c r="B12" s="238">
        <v>79.601500000000016</v>
      </c>
      <c r="C12" s="238">
        <v>62.892857142857146</v>
      </c>
      <c r="D12" s="238">
        <v>47.88428571428571</v>
      </c>
      <c r="E12" s="238">
        <v>58.505499999999998</v>
      </c>
      <c r="F12" s="238">
        <v>56.060454545454554</v>
      </c>
      <c r="G12" s="238">
        <v>59.525500000000001</v>
      </c>
      <c r="H12" s="238">
        <v>63.886315789473677</v>
      </c>
      <c r="I12" s="238">
        <v>61.377727272727277</v>
      </c>
      <c r="J12" s="238">
        <v>56.461304347826101</v>
      </c>
      <c r="K12" s="238">
        <v>46.364999999999988</v>
      </c>
      <c r="L12" s="238">
        <v>48.282272727272726</v>
      </c>
      <c r="M12" s="238">
        <v>49.136818181818192</v>
      </c>
    </row>
    <row r="13" spans="1:13" x14ac:dyDescent="0.2">
      <c r="A13" s="322" t="s">
        <v>344</v>
      </c>
      <c r="B13" s="238">
        <v>78.943999999999988</v>
      </c>
      <c r="C13" s="238">
        <v>61.437391304347827</v>
      </c>
      <c r="D13" s="238">
        <v>47.094545454545475</v>
      </c>
      <c r="E13" s="238">
        <v>56.640000000000008</v>
      </c>
      <c r="F13" s="238">
        <v>54.679545454545469</v>
      </c>
      <c r="G13" s="238">
        <v>58.094999999999999</v>
      </c>
      <c r="H13" s="238">
        <v>62.794761904761899</v>
      </c>
      <c r="I13" s="238">
        <v>60.599545454545449</v>
      </c>
      <c r="J13" s="238">
        <v>55.305217391304346</v>
      </c>
      <c r="K13" s="238">
        <v>45.589523809523804</v>
      </c>
      <c r="L13" s="238">
        <v>46.617272727272727</v>
      </c>
      <c r="M13" s="238">
        <v>47.407727272727271</v>
      </c>
    </row>
    <row r="14" spans="1:13" x14ac:dyDescent="0.2">
      <c r="A14" s="322" t="s">
        <v>345</v>
      </c>
      <c r="B14" s="238">
        <v>80.333999999999989</v>
      </c>
      <c r="C14" s="238">
        <v>63.188095238095229</v>
      </c>
      <c r="D14" s="238">
        <v>48.210476190476193</v>
      </c>
      <c r="E14" s="238">
        <v>59.23299999999999</v>
      </c>
      <c r="F14" s="238">
        <v>57.451363636363631</v>
      </c>
      <c r="G14" s="238">
        <v>60.757000000000005</v>
      </c>
      <c r="H14" s="238">
        <v>64.736315789473693</v>
      </c>
      <c r="I14" s="238">
        <v>62.010909090909081</v>
      </c>
      <c r="J14" s="238">
        <v>57.352608695652187</v>
      </c>
      <c r="K14" s="238">
        <v>47.371499999999997</v>
      </c>
      <c r="L14" s="238">
        <v>48.622727272727268</v>
      </c>
      <c r="M14" s="238">
        <v>49.234090909090902</v>
      </c>
    </row>
    <row r="15" spans="1:13" x14ac:dyDescent="0.2">
      <c r="A15" s="831" t="s">
        <v>223</v>
      </c>
      <c r="B15" s="830"/>
      <c r="C15" s="830"/>
      <c r="D15" s="830"/>
      <c r="E15" s="830"/>
      <c r="F15" s="830"/>
      <c r="G15" s="830"/>
      <c r="H15" s="830"/>
      <c r="I15" s="830"/>
      <c r="J15" s="830"/>
      <c r="K15" s="830"/>
      <c r="L15" s="830"/>
      <c r="M15" s="830"/>
    </row>
    <row r="16" spans="1:13" x14ac:dyDescent="0.2">
      <c r="A16" s="322" t="s">
        <v>346</v>
      </c>
      <c r="B16" s="238">
        <v>78.966499999999982</v>
      </c>
      <c r="C16" s="238">
        <v>61.283333333333339</v>
      </c>
      <c r="D16" s="238">
        <v>46.341428571428587</v>
      </c>
      <c r="E16" s="238">
        <v>57.863</v>
      </c>
      <c r="F16" s="238">
        <v>54.642272727272719</v>
      </c>
      <c r="G16" s="238">
        <v>59.129499999999993</v>
      </c>
      <c r="H16" s="238">
        <v>63.373684210526314</v>
      </c>
      <c r="I16" s="238">
        <v>61.410454545454542</v>
      </c>
      <c r="J16" s="238">
        <v>55.896086956521728</v>
      </c>
      <c r="K16" s="238">
        <v>45.582499999999996</v>
      </c>
      <c r="L16" s="238">
        <v>47.011818181818178</v>
      </c>
      <c r="M16" s="238">
        <v>47.343636363636371</v>
      </c>
    </row>
    <row r="17" spans="1:13" x14ac:dyDescent="0.2">
      <c r="A17" s="831" t="s">
        <v>347</v>
      </c>
      <c r="B17" s="833"/>
      <c r="C17" s="833"/>
      <c r="D17" s="833"/>
      <c r="E17" s="833"/>
      <c r="F17" s="833"/>
      <c r="G17" s="833"/>
      <c r="H17" s="833"/>
      <c r="I17" s="833"/>
      <c r="J17" s="833"/>
      <c r="K17" s="833"/>
      <c r="L17" s="833"/>
      <c r="M17" s="833"/>
    </row>
    <row r="18" spans="1:13" x14ac:dyDescent="0.2">
      <c r="A18" s="322" t="s">
        <v>348</v>
      </c>
      <c r="B18" s="238">
        <v>75.78947368421052</v>
      </c>
      <c r="C18" s="238">
        <v>59.290454545454551</v>
      </c>
      <c r="D18" s="238">
        <v>47.184999999999995</v>
      </c>
      <c r="E18" s="238">
        <v>50.584210526315793</v>
      </c>
      <c r="F18" s="238">
        <v>47.823636363636361</v>
      </c>
      <c r="G18" s="238">
        <v>54.452857142857134</v>
      </c>
      <c r="H18" s="238">
        <v>59.265000000000001</v>
      </c>
      <c r="I18" s="238">
        <v>59.819545454545441</v>
      </c>
      <c r="J18" s="238">
        <v>50.900909090909089</v>
      </c>
      <c r="K18" s="238">
        <v>42.867619047619051</v>
      </c>
      <c r="L18" s="238">
        <v>45.479523809523805</v>
      </c>
      <c r="M18" s="238">
        <v>46.223636363636359</v>
      </c>
    </row>
    <row r="19" spans="1:13" x14ac:dyDescent="0.2">
      <c r="A19" s="325" t="s">
        <v>349</v>
      </c>
      <c r="B19" s="323">
        <v>67.731499999999997</v>
      </c>
      <c r="C19" s="323">
        <v>49.640869565217379</v>
      </c>
      <c r="D19" s="323">
        <v>35.203181818181811</v>
      </c>
      <c r="E19" s="323">
        <v>45.082000000000001</v>
      </c>
      <c r="F19" s="323">
        <v>43.201818181818183</v>
      </c>
      <c r="G19" s="323">
        <v>47.036363636363632</v>
      </c>
      <c r="H19" s="323">
        <v>51.764285714285712</v>
      </c>
      <c r="I19" s="323">
        <v>51.044545454545464</v>
      </c>
      <c r="J19" s="323">
        <v>45.123478260869568</v>
      </c>
      <c r="K19" s="323">
        <v>34.859047619047622</v>
      </c>
      <c r="L19" s="323">
        <v>34.787727272727267</v>
      </c>
      <c r="M19" s="323">
        <v>35.280909090909091</v>
      </c>
    </row>
    <row r="20" spans="1:13" x14ac:dyDescent="0.2">
      <c r="A20" s="831" t="s">
        <v>350</v>
      </c>
      <c r="B20" s="833"/>
      <c r="C20" s="833"/>
      <c r="D20" s="833"/>
      <c r="E20" s="833"/>
      <c r="F20" s="833"/>
      <c r="G20" s="833"/>
      <c r="H20" s="833"/>
      <c r="I20" s="833"/>
      <c r="J20" s="833"/>
      <c r="K20" s="833"/>
      <c r="L20" s="833"/>
      <c r="M20" s="833"/>
    </row>
    <row r="21" spans="1:13" x14ac:dyDescent="0.2">
      <c r="A21" s="322" t="s">
        <v>351</v>
      </c>
      <c r="B21" s="238">
        <v>79.233499999999992</v>
      </c>
      <c r="C21" s="238">
        <v>62.87047619047619</v>
      </c>
      <c r="D21" s="238">
        <v>47.90857142857142</v>
      </c>
      <c r="E21" s="238">
        <v>58.817999999999998</v>
      </c>
      <c r="F21" s="238">
        <v>56.805909090909104</v>
      </c>
      <c r="G21" s="238">
        <v>59.599499999999999</v>
      </c>
      <c r="H21" s="238">
        <v>63.69263157894737</v>
      </c>
      <c r="I21" s="238">
        <v>61.043181818181822</v>
      </c>
      <c r="J21" s="238">
        <v>56.834347826086969</v>
      </c>
      <c r="K21" s="238">
        <v>46.807500000000012</v>
      </c>
      <c r="L21" s="238">
        <v>47.912727272727267</v>
      </c>
      <c r="M21" s="238">
        <v>48.87318181818182</v>
      </c>
    </row>
    <row r="22" spans="1:13" x14ac:dyDescent="0.2">
      <c r="A22" s="322" t="s">
        <v>352</v>
      </c>
      <c r="B22" s="247">
        <v>78.937999999999988</v>
      </c>
      <c r="C22" s="247">
        <v>62.231904761904765</v>
      </c>
      <c r="D22" s="247">
        <v>47.241904761904756</v>
      </c>
      <c r="E22" s="247">
        <v>57.903499999999987</v>
      </c>
      <c r="F22" s="247">
        <v>55.563181818181803</v>
      </c>
      <c r="G22" s="247">
        <v>59.227999999999987</v>
      </c>
      <c r="H22" s="247">
        <v>63.244736842105269</v>
      </c>
      <c r="I22" s="247">
        <v>60.485000000000014</v>
      </c>
      <c r="J22" s="247">
        <v>56.636956521739123</v>
      </c>
      <c r="K22" s="247">
        <v>46.010000000000005</v>
      </c>
      <c r="L22" s="247">
        <v>47.496818181818192</v>
      </c>
      <c r="M22" s="247">
        <v>48.384999999999998</v>
      </c>
    </row>
    <row r="23" spans="1:13" x14ac:dyDescent="0.2">
      <c r="A23" s="325" t="s">
        <v>353</v>
      </c>
      <c r="B23" s="323">
        <v>79.278999999999996</v>
      </c>
      <c r="C23" s="323">
        <v>62.719047619047615</v>
      </c>
      <c r="D23" s="323">
        <v>47.458095238095247</v>
      </c>
      <c r="E23" s="323">
        <v>57.957999999999991</v>
      </c>
      <c r="F23" s="323">
        <v>56.299090909090914</v>
      </c>
      <c r="G23" s="323">
        <v>59.452999999999996</v>
      </c>
      <c r="H23" s="323">
        <v>63.715263157894718</v>
      </c>
      <c r="I23" s="323">
        <v>60.534545454545452</v>
      </c>
      <c r="J23" s="323">
        <v>56.480000000000011</v>
      </c>
      <c r="K23" s="323">
        <v>46.330000000000005</v>
      </c>
      <c r="L23" s="323">
        <v>47.424999999999997</v>
      </c>
      <c r="M23" s="323">
        <v>48.363181818181822</v>
      </c>
    </row>
    <row r="24" spans="1:13" s="259" customFormat="1" ht="15" x14ac:dyDescent="0.25">
      <c r="A24" s="677" t="s">
        <v>354</v>
      </c>
      <c r="B24" s="678">
        <v>75.566000000000003</v>
      </c>
      <c r="C24" s="678">
        <v>59.512272727272716</v>
      </c>
      <c r="D24" s="678">
        <v>44.990909090909092</v>
      </c>
      <c r="E24" s="678">
        <v>54.061999999999991</v>
      </c>
      <c r="F24" s="678">
        <v>52.474090909090904</v>
      </c>
      <c r="G24" s="678">
        <v>57.083181818181835</v>
      </c>
      <c r="H24" s="678">
        <v>62.084285714285727</v>
      </c>
      <c r="I24" s="678">
        <v>60.135909090909102</v>
      </c>
      <c r="J24" s="678">
        <v>54.141739130434779</v>
      </c>
      <c r="K24" s="678">
        <v>45.460952380952385</v>
      </c>
      <c r="L24" s="678">
        <v>44.82</v>
      </c>
      <c r="M24" s="678">
        <v>45.022272727272728</v>
      </c>
    </row>
    <row r="25" spans="1:13" x14ac:dyDescent="0.2">
      <c r="A25" s="326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48" t="s">
        <v>335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N17" sqref="N17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7"/>
    <col min="16" max="16384" width="10.5" style="13"/>
  </cols>
  <sheetData>
    <row r="1" spans="1:15" ht="13.7" customHeight="1" x14ac:dyDescent="0.2">
      <c r="A1" s="225" t="s">
        <v>22</v>
      </c>
      <c r="B1" s="225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5" ht="13.7" customHeight="1" x14ac:dyDescent="0.2">
      <c r="A2" s="225"/>
      <c r="B2" s="225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30" t="s">
        <v>355</v>
      </c>
    </row>
    <row r="3" spans="1:15" ht="13.7" customHeight="1" x14ac:dyDescent="0.2">
      <c r="B3" s="236"/>
      <c r="C3" s="745">
        <v>2014</v>
      </c>
      <c r="D3" s="745" t="s">
        <v>607</v>
      </c>
      <c r="E3" s="745">
        <v>2015</v>
      </c>
      <c r="F3" s="745" t="s">
        <v>607</v>
      </c>
      <c r="G3" s="745" t="s">
        <v>607</v>
      </c>
      <c r="H3" s="745" t="s">
        <v>607</v>
      </c>
      <c r="I3" s="745" t="s">
        <v>607</v>
      </c>
      <c r="J3" s="745" t="s">
        <v>607</v>
      </c>
      <c r="K3" s="745" t="s">
        <v>607</v>
      </c>
      <c r="L3" s="745" t="s">
        <v>607</v>
      </c>
      <c r="M3" s="745" t="s">
        <v>607</v>
      </c>
      <c r="N3" s="745" t="s">
        <v>607</v>
      </c>
    </row>
    <row r="4" spans="1:15" ht="13.7" customHeight="1" x14ac:dyDescent="0.2">
      <c r="B4" s="236"/>
      <c r="C4" s="676">
        <v>41944</v>
      </c>
      <c r="D4" s="676">
        <v>41974</v>
      </c>
      <c r="E4" s="676">
        <v>42005</v>
      </c>
      <c r="F4" s="676">
        <v>42036</v>
      </c>
      <c r="G4" s="676">
        <v>42064</v>
      </c>
      <c r="H4" s="676">
        <v>42095</v>
      </c>
      <c r="I4" s="676">
        <v>42125</v>
      </c>
      <c r="J4" s="676">
        <v>42156</v>
      </c>
      <c r="K4" s="676">
        <v>42186</v>
      </c>
      <c r="L4" s="676">
        <v>42217</v>
      </c>
      <c r="M4" s="676">
        <v>42248</v>
      </c>
      <c r="N4" s="676">
        <v>42278</v>
      </c>
    </row>
    <row r="5" spans="1:15" ht="13.7" customHeight="1" x14ac:dyDescent="0.2">
      <c r="A5" s="880" t="s">
        <v>569</v>
      </c>
      <c r="B5" s="327" t="s">
        <v>356</v>
      </c>
      <c r="C5" s="751">
        <v>731.41250000000002</v>
      </c>
      <c r="D5" s="752">
        <v>586.26190476190482</v>
      </c>
      <c r="E5" s="752">
        <v>465.41666666666669</v>
      </c>
      <c r="F5" s="752">
        <v>560.91250000000002</v>
      </c>
      <c r="G5" s="752">
        <v>595.5</v>
      </c>
      <c r="H5" s="752">
        <v>614.32500000000005</v>
      </c>
      <c r="I5" s="752">
        <v>659.03947368421052</v>
      </c>
      <c r="J5" s="752">
        <v>681.01136363636363</v>
      </c>
      <c r="K5" s="752">
        <v>661.72826086956525</v>
      </c>
      <c r="L5" s="752">
        <v>523.70238095238096</v>
      </c>
      <c r="M5" s="752">
        <v>503.76136363636363</v>
      </c>
      <c r="N5" s="752">
        <v>473.29545454545456</v>
      </c>
    </row>
    <row r="6" spans="1:15" ht="13.7" customHeight="1" x14ac:dyDescent="0.2">
      <c r="A6" s="881"/>
      <c r="B6" s="328" t="s">
        <v>357</v>
      </c>
      <c r="C6" s="753">
        <v>736.5625</v>
      </c>
      <c r="D6" s="754">
        <v>567.07142857142856</v>
      </c>
      <c r="E6" s="754">
        <v>457.42857142857144</v>
      </c>
      <c r="F6" s="754">
        <v>548.42499999999995</v>
      </c>
      <c r="G6" s="754">
        <v>588.86363636363637</v>
      </c>
      <c r="H6" s="754">
        <v>613.83749999999998</v>
      </c>
      <c r="I6" s="754">
        <v>653.42105263157896</v>
      </c>
      <c r="J6" s="754">
        <v>681.4545454545455</v>
      </c>
      <c r="K6" s="754">
        <v>676.53260869565213</v>
      </c>
      <c r="L6" s="754">
        <v>572.79999999999995</v>
      </c>
      <c r="M6" s="754">
        <v>514.5</v>
      </c>
      <c r="N6" s="754">
        <v>465.45454545454544</v>
      </c>
    </row>
    <row r="7" spans="1:15" ht="13.7" customHeight="1" x14ac:dyDescent="0.2">
      <c r="A7" s="882" t="s">
        <v>623</v>
      </c>
      <c r="B7" s="327" t="s">
        <v>356</v>
      </c>
      <c r="C7" s="755">
        <v>750.16250000000002</v>
      </c>
      <c r="D7" s="756">
        <v>608.70238095238096</v>
      </c>
      <c r="E7" s="756">
        <v>496.84523809523807</v>
      </c>
      <c r="F7" s="756">
        <v>579.21249999999998</v>
      </c>
      <c r="G7" s="756">
        <v>542.5</v>
      </c>
      <c r="H7" s="756">
        <v>553.9375</v>
      </c>
      <c r="I7" s="756">
        <v>596.77631578947364</v>
      </c>
      <c r="J7" s="756">
        <v>578.15909090909088</v>
      </c>
      <c r="K7" s="756">
        <v>507.98913043478262</v>
      </c>
      <c r="L7" s="756">
        <v>456.57499999999999</v>
      </c>
      <c r="M7" s="756">
        <v>463.44318181818181</v>
      </c>
      <c r="N7" s="756">
        <v>454.11363636363637</v>
      </c>
    </row>
    <row r="8" spans="1:15" ht="13.7" customHeight="1" x14ac:dyDescent="0.2">
      <c r="A8" s="883"/>
      <c r="B8" s="328" t="s">
        <v>357</v>
      </c>
      <c r="C8" s="753">
        <v>763.86249999999995</v>
      </c>
      <c r="D8" s="754">
        <v>622.95238095238096</v>
      </c>
      <c r="E8" s="754">
        <v>518.73809523809518</v>
      </c>
      <c r="F8" s="754">
        <v>593.04999999999995</v>
      </c>
      <c r="G8" s="754">
        <v>554.72727272727275</v>
      </c>
      <c r="H8" s="754">
        <v>574.76250000000005</v>
      </c>
      <c r="I8" s="754">
        <v>608.51315789473688</v>
      </c>
      <c r="J8" s="754">
        <v>593.9545454545455</v>
      </c>
      <c r="K8" s="754">
        <v>524.21739130434787</v>
      </c>
      <c r="L8" s="754">
        <v>465.78750000000002</v>
      </c>
      <c r="M8" s="754">
        <v>474.70454545454544</v>
      </c>
      <c r="N8" s="754">
        <v>462.28409090909093</v>
      </c>
    </row>
    <row r="9" spans="1:15" ht="13.7" customHeight="1" x14ac:dyDescent="0.2">
      <c r="A9" s="882" t="s">
        <v>570</v>
      </c>
      <c r="B9" s="327" t="s">
        <v>356</v>
      </c>
      <c r="C9" s="751">
        <v>721.23749999999995</v>
      </c>
      <c r="D9" s="752">
        <v>576.64285714285711</v>
      </c>
      <c r="E9" s="752">
        <v>469.71428571428572</v>
      </c>
      <c r="F9" s="752">
        <v>557.71249999999998</v>
      </c>
      <c r="G9" s="752">
        <v>533.5</v>
      </c>
      <c r="H9" s="752">
        <v>554.42499999999995</v>
      </c>
      <c r="I9" s="752">
        <v>598.84210526315792</v>
      </c>
      <c r="J9" s="752">
        <v>573.39772727272725</v>
      </c>
      <c r="K9" s="752">
        <v>512.195652173913</v>
      </c>
      <c r="L9" s="752">
        <v>463.65476190476193</v>
      </c>
      <c r="M9" s="752">
        <v>466.89772727272725</v>
      </c>
      <c r="N9" s="752">
        <v>448.40909090909093</v>
      </c>
    </row>
    <row r="10" spans="1:15" ht="13.7" customHeight="1" x14ac:dyDescent="0.2">
      <c r="A10" s="883"/>
      <c r="B10" s="328" t="s">
        <v>357</v>
      </c>
      <c r="C10" s="753">
        <v>744.65</v>
      </c>
      <c r="D10" s="754">
        <v>603.35714285714289</v>
      </c>
      <c r="E10" s="754">
        <v>500.3633333333334</v>
      </c>
      <c r="F10" s="754">
        <v>585.29999999999995</v>
      </c>
      <c r="G10" s="754">
        <v>555.60818181818183</v>
      </c>
      <c r="H10" s="754">
        <v>571.65699999999993</v>
      </c>
      <c r="I10" s="754">
        <v>608.50789473684199</v>
      </c>
      <c r="J10" s="754">
        <v>590.11545454545444</v>
      </c>
      <c r="K10" s="754">
        <v>526.88043478260875</v>
      </c>
      <c r="L10" s="754">
        <v>467.35</v>
      </c>
      <c r="M10" s="754">
        <v>475.34090909090907</v>
      </c>
      <c r="N10" s="754">
        <v>462.45454545454544</v>
      </c>
    </row>
    <row r="11" spans="1:15" ht="13.7" customHeight="1" x14ac:dyDescent="0.2">
      <c r="A11" s="880" t="s">
        <v>358</v>
      </c>
      <c r="B11" s="327" t="s">
        <v>356</v>
      </c>
      <c r="C11" s="751">
        <v>425.38749999999999</v>
      </c>
      <c r="D11" s="752">
        <v>326.21428571428572</v>
      </c>
      <c r="E11" s="752">
        <v>261.9404761904762</v>
      </c>
      <c r="F11" s="752">
        <v>292.6875</v>
      </c>
      <c r="G11" s="752">
        <v>312.65909090909093</v>
      </c>
      <c r="H11" s="752">
        <v>327.125</v>
      </c>
      <c r="I11" s="752">
        <v>349.63157894736844</v>
      </c>
      <c r="J11" s="752">
        <v>334.47727272727275</v>
      </c>
      <c r="K11" s="752">
        <v>291.39695652173913</v>
      </c>
      <c r="L11" s="752">
        <v>234.0952380952381</v>
      </c>
      <c r="M11" s="752">
        <v>219.47772727272729</v>
      </c>
      <c r="N11" s="752">
        <v>233.22727272727272</v>
      </c>
    </row>
    <row r="12" spans="1:15" ht="13.7" customHeight="1" x14ac:dyDescent="0.2">
      <c r="A12" s="881"/>
      <c r="B12" s="328" t="s">
        <v>357</v>
      </c>
      <c r="C12" s="753">
        <v>417.625</v>
      </c>
      <c r="D12" s="754">
        <v>319.45238095238096</v>
      </c>
      <c r="E12" s="754">
        <v>253.78571428571428</v>
      </c>
      <c r="F12" s="754">
        <v>283.38749999999999</v>
      </c>
      <c r="G12" s="754">
        <v>304.84090909090907</v>
      </c>
      <c r="H12" s="754">
        <v>320.83749999999998</v>
      </c>
      <c r="I12" s="754">
        <v>343.11842105263156</v>
      </c>
      <c r="J12" s="754">
        <v>326.92045454545456</v>
      </c>
      <c r="K12" s="754">
        <v>283.3478260869565</v>
      </c>
      <c r="L12" s="754">
        <v>225.1875</v>
      </c>
      <c r="M12" s="754">
        <v>211.95454545454547</v>
      </c>
      <c r="N12" s="754">
        <v>225.35227272727272</v>
      </c>
    </row>
    <row r="13" spans="1:15" ht="13.7" customHeight="1" x14ac:dyDescent="0.2">
      <c r="B13" s="326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48" t="s">
        <v>335</v>
      </c>
    </row>
    <row r="14" spans="1:15" ht="13.7" customHeight="1" x14ac:dyDescent="0.2">
      <c r="A14" s="326"/>
      <c r="N14" s="227"/>
      <c r="O14" s="13"/>
    </row>
    <row r="15" spans="1:15" ht="13.7" customHeight="1" x14ac:dyDescent="0.2">
      <c r="A15" s="326"/>
      <c r="N15" s="227"/>
      <c r="O15" s="13"/>
    </row>
    <row r="18" spans="13:15" ht="13.7" customHeight="1" x14ac:dyDescent="0.2">
      <c r="N18" s="227"/>
      <c r="O18" s="13"/>
    </row>
    <row r="19" spans="13:15" ht="13.7" customHeight="1" x14ac:dyDescent="0.2">
      <c r="M19" s="227"/>
      <c r="O19" s="13"/>
    </row>
    <row r="20" spans="13:15" ht="13.7" customHeight="1" x14ac:dyDescent="0.2">
      <c r="M20" s="227"/>
      <c r="O20" s="13"/>
    </row>
    <row r="21" spans="13:15" ht="13.7" customHeight="1" x14ac:dyDescent="0.2">
      <c r="M21" s="227"/>
      <c r="O21" s="13"/>
    </row>
    <row r="22" spans="13:15" ht="13.7" customHeight="1" x14ac:dyDescent="0.2">
      <c r="M22" s="227"/>
      <c r="O22" s="13"/>
    </row>
    <row r="23" spans="13:15" ht="13.7" customHeight="1" x14ac:dyDescent="0.2">
      <c r="M23" s="227"/>
      <c r="O23" s="13"/>
    </row>
    <row r="24" spans="13:15" ht="13.7" customHeight="1" x14ac:dyDescent="0.2">
      <c r="M24" s="227"/>
      <c r="O24" s="13"/>
    </row>
    <row r="25" spans="13:15" ht="13.7" customHeight="1" x14ac:dyDescent="0.2">
      <c r="M25" s="227"/>
      <c r="O25" s="13"/>
    </row>
    <row r="26" spans="13:15" ht="13.7" customHeight="1" x14ac:dyDescent="0.2">
      <c r="M26" s="227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G17" sqref="G17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359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547</v>
      </c>
    </row>
    <row r="3" spans="1:8" x14ac:dyDescent="0.2">
      <c r="A3" s="63"/>
      <c r="B3" s="858">
        <f>INDICE!A3</f>
        <v>42278</v>
      </c>
      <c r="C3" s="876">
        <v>41671</v>
      </c>
      <c r="D3" s="876" t="s">
        <v>120</v>
      </c>
      <c r="E3" s="876"/>
      <c r="F3" s="876" t="s">
        <v>121</v>
      </c>
      <c r="G3" s="876"/>
      <c r="H3" s="876"/>
    </row>
    <row r="4" spans="1:8" ht="25.5" x14ac:dyDescent="0.2">
      <c r="A4" s="75"/>
      <c r="B4" s="261" t="s">
        <v>55</v>
      </c>
      <c r="C4" s="262" t="s">
        <v>526</v>
      </c>
      <c r="D4" s="261" t="s">
        <v>55</v>
      </c>
      <c r="E4" s="262" t="s">
        <v>526</v>
      </c>
      <c r="F4" s="261" t="s">
        <v>55</v>
      </c>
      <c r="G4" s="263" t="s">
        <v>526</v>
      </c>
      <c r="H4" s="262" t="s">
        <v>110</v>
      </c>
    </row>
    <row r="5" spans="1:8" x14ac:dyDescent="0.2">
      <c r="A5" s="65" t="s">
        <v>360</v>
      </c>
      <c r="B5" s="265">
        <v>18280.046999999999</v>
      </c>
      <c r="C5" s="264">
        <v>4.4552984471056991</v>
      </c>
      <c r="D5" s="265">
        <v>197870.68700000001</v>
      </c>
      <c r="E5" s="264">
        <v>1.7162296170497748</v>
      </c>
      <c r="F5" s="265">
        <v>242679.15599999999</v>
      </c>
      <c r="G5" s="264">
        <v>-1.5389122306745364</v>
      </c>
      <c r="H5" s="264">
        <v>77.808496266546641</v>
      </c>
    </row>
    <row r="6" spans="1:8" x14ac:dyDescent="0.2">
      <c r="A6" s="65" t="s">
        <v>361</v>
      </c>
      <c r="B6" s="66">
        <v>5281.2759999999998</v>
      </c>
      <c r="C6" s="267">
        <v>2.5172184403327975</v>
      </c>
      <c r="D6" s="66">
        <v>49827.029000000002</v>
      </c>
      <c r="E6" s="67">
        <v>19.345299664503067</v>
      </c>
      <c r="F6" s="66">
        <v>59503.868000000002</v>
      </c>
      <c r="G6" s="67">
        <v>12.862006961179548</v>
      </c>
      <c r="H6" s="67">
        <v>19.078303087237884</v>
      </c>
    </row>
    <row r="7" spans="1:8" x14ac:dyDescent="0.2">
      <c r="A7" s="65" t="s">
        <v>362</v>
      </c>
      <c r="B7" s="266">
        <v>820.529</v>
      </c>
      <c r="C7" s="267">
        <v>-18.951213416977073</v>
      </c>
      <c r="D7" s="266">
        <v>7877.4440000000004</v>
      </c>
      <c r="E7" s="267">
        <v>-13.569844784491417</v>
      </c>
      <c r="F7" s="266">
        <v>9709.8510000000006</v>
      </c>
      <c r="G7" s="267">
        <v>-12.373281111459558</v>
      </c>
      <c r="H7" s="267">
        <v>3.1132006462154678</v>
      </c>
    </row>
    <row r="8" spans="1:8" x14ac:dyDescent="0.2">
      <c r="A8" s="332" t="s">
        <v>197</v>
      </c>
      <c r="B8" s="333">
        <v>24381.851999999999</v>
      </c>
      <c r="C8" s="334">
        <v>3.0320302166018389</v>
      </c>
      <c r="D8" s="333">
        <v>255575.16</v>
      </c>
      <c r="E8" s="334">
        <v>4.147796533520137</v>
      </c>
      <c r="F8" s="333">
        <v>311892.875</v>
      </c>
      <c r="G8" s="334">
        <v>0.52119123910249576</v>
      </c>
      <c r="H8" s="335">
        <v>100</v>
      </c>
    </row>
    <row r="9" spans="1:8" x14ac:dyDescent="0.2">
      <c r="A9" s="336" t="s">
        <v>597</v>
      </c>
      <c r="B9" s="622">
        <v>8039.0039999999999</v>
      </c>
      <c r="C9" s="273">
        <v>-3.7160392302748528</v>
      </c>
      <c r="D9" s="622">
        <v>77821.035000000003</v>
      </c>
      <c r="E9" s="273">
        <v>-6.977005911029412</v>
      </c>
      <c r="F9" s="622">
        <v>94618.967999999993</v>
      </c>
      <c r="G9" s="274">
        <v>-7.2235163712127015</v>
      </c>
      <c r="H9" s="274">
        <v>30.33700850011402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239</v>
      </c>
    </row>
    <row r="11" spans="1:8" x14ac:dyDescent="0.2">
      <c r="A11" s="275" t="s">
        <v>561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598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6" t="s">
        <v>654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G17" sqref="G17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363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547</v>
      </c>
    </row>
    <row r="3" spans="1:8" ht="14.1" customHeight="1" x14ac:dyDescent="0.2">
      <c r="A3" s="63"/>
      <c r="B3" s="858">
        <f>INDICE!A3</f>
        <v>42278</v>
      </c>
      <c r="C3" s="858">
        <v>41671</v>
      </c>
      <c r="D3" s="876" t="s">
        <v>120</v>
      </c>
      <c r="E3" s="876"/>
      <c r="F3" s="876" t="s">
        <v>121</v>
      </c>
      <c r="G3" s="876"/>
      <c r="H3" s="260"/>
    </row>
    <row r="4" spans="1:8" ht="25.5" x14ac:dyDescent="0.2">
      <c r="A4" s="75"/>
      <c r="B4" s="261" t="s">
        <v>55</v>
      </c>
      <c r="C4" s="262" t="s">
        <v>526</v>
      </c>
      <c r="D4" s="261" t="s">
        <v>55</v>
      </c>
      <c r="E4" s="262" t="s">
        <v>526</v>
      </c>
      <c r="F4" s="261" t="s">
        <v>55</v>
      </c>
      <c r="G4" s="263" t="s">
        <v>526</v>
      </c>
      <c r="H4" s="262" t="s">
        <v>110</v>
      </c>
    </row>
    <row r="5" spans="1:8" x14ac:dyDescent="0.2">
      <c r="A5" s="65" t="s">
        <v>574</v>
      </c>
      <c r="B5" s="265">
        <v>10622.352999999999</v>
      </c>
      <c r="C5" s="264">
        <v>11.146055419252175</v>
      </c>
      <c r="D5" s="265">
        <v>97672.065000000002</v>
      </c>
      <c r="E5" s="264">
        <v>7.2684896594187087</v>
      </c>
      <c r="F5" s="265">
        <v>117019.137</v>
      </c>
      <c r="G5" s="264">
        <v>3.4278936586186672</v>
      </c>
      <c r="H5" s="264">
        <v>37.519015783864894</v>
      </c>
    </row>
    <row r="6" spans="1:8" x14ac:dyDescent="0.2">
      <c r="A6" s="65" t="s">
        <v>573</v>
      </c>
      <c r="B6" s="66">
        <v>9755.3310000000001</v>
      </c>
      <c r="C6" s="267">
        <v>-4.9058438956887107</v>
      </c>
      <c r="D6" s="66">
        <v>97771.145000000004</v>
      </c>
      <c r="E6" s="67">
        <v>-2.0961041705279437</v>
      </c>
      <c r="F6" s="66">
        <v>117230.24099999999</v>
      </c>
      <c r="G6" s="67">
        <v>-3.9356664470950107</v>
      </c>
      <c r="H6" s="67">
        <v>37.586700561851565</v>
      </c>
    </row>
    <row r="7" spans="1:8" x14ac:dyDescent="0.2">
      <c r="A7" s="65" t="s">
        <v>572</v>
      </c>
      <c r="B7" s="266">
        <v>3183.6390000000001</v>
      </c>
      <c r="C7" s="267">
        <v>12.248615155492891</v>
      </c>
      <c r="D7" s="266">
        <v>52254.506000000001</v>
      </c>
      <c r="E7" s="267">
        <v>15.189007317960353</v>
      </c>
      <c r="F7" s="266">
        <v>67933.645999999993</v>
      </c>
      <c r="G7" s="267">
        <v>6.111547131413527</v>
      </c>
      <c r="H7" s="267">
        <v>21.781083008068073</v>
      </c>
    </row>
    <row r="8" spans="1:8" x14ac:dyDescent="0.2">
      <c r="A8" s="679" t="s">
        <v>364</v>
      </c>
      <c r="B8" s="266">
        <v>820.529</v>
      </c>
      <c r="C8" s="267">
        <v>-18.951213416977073</v>
      </c>
      <c r="D8" s="266">
        <v>7877.4440000000004</v>
      </c>
      <c r="E8" s="267">
        <v>-13.569844784491417</v>
      </c>
      <c r="F8" s="266">
        <v>9709.8510000000006</v>
      </c>
      <c r="G8" s="267">
        <v>-12.373281111459558</v>
      </c>
      <c r="H8" s="267">
        <v>3.1132006462154678</v>
      </c>
    </row>
    <row r="9" spans="1:8" x14ac:dyDescent="0.2">
      <c r="A9" s="332" t="s">
        <v>197</v>
      </c>
      <c r="B9" s="333">
        <v>24381.851999999999</v>
      </c>
      <c r="C9" s="334">
        <v>3.0320302166018389</v>
      </c>
      <c r="D9" s="333">
        <v>255575.16</v>
      </c>
      <c r="E9" s="334">
        <v>4.147796533520137</v>
      </c>
      <c r="F9" s="333">
        <v>311892.875</v>
      </c>
      <c r="G9" s="334">
        <v>0.52119123910249576</v>
      </c>
      <c r="H9" s="335">
        <v>100</v>
      </c>
    </row>
    <row r="10" spans="1:8" x14ac:dyDescent="0.2">
      <c r="A10" s="275"/>
      <c r="B10" s="65"/>
      <c r="C10" s="65"/>
      <c r="D10" s="65"/>
      <c r="E10" s="65"/>
      <c r="F10" s="65"/>
      <c r="G10" s="134"/>
      <c r="H10" s="71" t="s">
        <v>239</v>
      </c>
    </row>
    <row r="11" spans="1:8" x14ac:dyDescent="0.2">
      <c r="A11" s="275" t="s">
        <v>561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571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6" t="s">
        <v>654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363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F24" sqref="F24"/>
    </sheetView>
  </sheetViews>
  <sheetFormatPr baseColWidth="10" defaultRowHeight="14.25" x14ac:dyDescent="0.2"/>
  <sheetData>
    <row r="1" spans="1:4" x14ac:dyDescent="0.2">
      <c r="A1" s="225" t="s">
        <v>575</v>
      </c>
      <c r="B1" s="225"/>
      <c r="C1" s="225"/>
      <c r="D1" s="225"/>
    </row>
    <row r="2" spans="1:4" x14ac:dyDescent="0.2">
      <c r="A2" s="228"/>
      <c r="B2" s="228"/>
      <c r="C2" s="228"/>
      <c r="D2" s="228"/>
    </row>
    <row r="3" spans="1:4" x14ac:dyDescent="0.2">
      <c r="A3" s="231"/>
      <c r="B3" s="884">
        <v>2013</v>
      </c>
      <c r="C3" s="884">
        <v>2014</v>
      </c>
      <c r="D3" s="884">
        <v>2015</v>
      </c>
    </row>
    <row r="4" spans="1:4" x14ac:dyDescent="0.2">
      <c r="A4" s="236"/>
      <c r="B4" s="885"/>
      <c r="C4" s="885"/>
      <c r="D4" s="885"/>
    </row>
    <row r="5" spans="1:4" x14ac:dyDescent="0.2">
      <c r="A5" s="276" t="s">
        <v>365</v>
      </c>
      <c r="B5" s="324">
        <v>-4.0535722731549946</v>
      </c>
      <c r="C5" s="324">
        <v>-8.2394935801996159</v>
      </c>
      <c r="D5" s="324">
        <v>-8.1695927962735908</v>
      </c>
    </row>
    <row r="6" spans="1:4" x14ac:dyDescent="0.2">
      <c r="A6" s="236" t="s">
        <v>135</v>
      </c>
      <c r="B6" s="238">
        <v>-7.088077792977046</v>
      </c>
      <c r="C6" s="238">
        <v>-7.4942658642633511</v>
      </c>
      <c r="D6" s="238">
        <v>-6.2468834797056099</v>
      </c>
    </row>
    <row r="7" spans="1:4" x14ac:dyDescent="0.2">
      <c r="A7" s="236" t="s">
        <v>136</v>
      </c>
      <c r="B7" s="238">
        <v>-6.83287887708196</v>
      </c>
      <c r="C7" s="238">
        <v>-8.2500247118808669</v>
      </c>
      <c r="D7" s="238">
        <v>-4.582375595019168</v>
      </c>
    </row>
    <row r="8" spans="1:4" x14ac:dyDescent="0.2">
      <c r="A8" s="236" t="s">
        <v>137</v>
      </c>
      <c r="B8" s="238">
        <v>-7.5798540360641251</v>
      </c>
      <c r="C8" s="238">
        <v>-9.0307175485983393</v>
      </c>
      <c r="D8" s="238">
        <v>-2.9027540450750631</v>
      </c>
    </row>
    <row r="9" spans="1:4" x14ac:dyDescent="0.2">
      <c r="A9" s="236" t="s">
        <v>138</v>
      </c>
      <c r="B9" s="238">
        <v>-7.2617509097959223</v>
      </c>
      <c r="C9" s="238">
        <v>-9.8574438251813863</v>
      </c>
      <c r="D9" s="238">
        <v>-1.6234416614497409</v>
      </c>
    </row>
    <row r="10" spans="1:4" x14ac:dyDescent="0.2">
      <c r="A10" s="236" t="s">
        <v>139</v>
      </c>
      <c r="B10" s="238">
        <v>-7.0759216342685134</v>
      </c>
      <c r="C10" s="238">
        <v>-9.1764300709172826</v>
      </c>
      <c r="D10" s="238">
        <v>-1.5473209011831797</v>
      </c>
    </row>
    <row r="11" spans="1:4" x14ac:dyDescent="0.2">
      <c r="A11" s="236" t="s">
        <v>140</v>
      </c>
      <c r="B11" s="238">
        <v>-7.242658414706785</v>
      </c>
      <c r="C11" s="238">
        <v>-9.1767303244743808</v>
      </c>
      <c r="D11" s="238">
        <v>-4.8861563932165571E-2</v>
      </c>
    </row>
    <row r="12" spans="1:4" x14ac:dyDescent="0.2">
      <c r="A12" s="236" t="s">
        <v>141</v>
      </c>
      <c r="B12" s="238">
        <v>-7.5759015210375411</v>
      </c>
      <c r="C12" s="238">
        <v>-8.3602371983943442</v>
      </c>
      <c r="D12" s="238">
        <v>-1.274256309379917E-2</v>
      </c>
    </row>
    <row r="13" spans="1:4" x14ac:dyDescent="0.2">
      <c r="A13" s="236" t="s">
        <v>142</v>
      </c>
      <c r="B13" s="238">
        <v>-7.0274744528575654</v>
      </c>
      <c r="C13" s="238">
        <v>-7.9763426192536206</v>
      </c>
      <c r="D13" s="238">
        <v>-0.57411301085646982</v>
      </c>
    </row>
    <row r="14" spans="1:4" x14ac:dyDescent="0.2">
      <c r="A14" s="236" t="s">
        <v>143</v>
      </c>
      <c r="B14" s="238">
        <v>-7.9041639707250591</v>
      </c>
      <c r="C14" s="238">
        <v>-7.9787077817949967</v>
      </c>
      <c r="D14" s="238">
        <v>0.52119123910249576</v>
      </c>
    </row>
    <row r="15" spans="1:4" x14ac:dyDescent="0.2">
      <c r="A15" s="236" t="s">
        <v>144</v>
      </c>
      <c r="B15" s="238">
        <v>-8.5881033603635313</v>
      </c>
      <c r="C15" s="238">
        <v>-8.3718978827383701</v>
      </c>
      <c r="D15" s="238" t="s">
        <v>607</v>
      </c>
    </row>
    <row r="16" spans="1:4" x14ac:dyDescent="0.2">
      <c r="A16" s="321" t="s">
        <v>145</v>
      </c>
      <c r="B16" s="323">
        <v>-8.1495570115831768</v>
      </c>
      <c r="C16" s="323">
        <v>-10.090744468096512</v>
      </c>
      <c r="D16" s="323" t="s">
        <v>607</v>
      </c>
    </row>
    <row r="17" spans="4:4" x14ac:dyDescent="0.2">
      <c r="D17" s="71" t="s">
        <v>239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>
      <selection activeCell="F15" sqref="F15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51" t="s">
        <v>646</v>
      </c>
      <c r="C3" s="848" t="s">
        <v>490</v>
      </c>
      <c r="D3" s="851" t="s">
        <v>610</v>
      </c>
      <c r="E3" s="848" t="s">
        <v>490</v>
      </c>
      <c r="F3" s="853" t="s">
        <v>649</v>
      </c>
    </row>
    <row r="4" spans="1:6" x14ac:dyDescent="0.2">
      <c r="A4" s="75"/>
      <c r="B4" s="852"/>
      <c r="C4" s="849"/>
      <c r="D4" s="852"/>
      <c r="E4" s="849"/>
      <c r="F4" s="854"/>
    </row>
    <row r="5" spans="1:6" x14ac:dyDescent="0.2">
      <c r="A5" s="65" t="s">
        <v>112</v>
      </c>
      <c r="B5" s="66">
        <v>1546.4727156385634</v>
      </c>
      <c r="C5" s="67">
        <v>1.8515080101634531</v>
      </c>
      <c r="D5" s="66">
        <v>1752.4124273999998</v>
      </c>
      <c r="E5" s="67">
        <v>2.041126078787062</v>
      </c>
      <c r="F5" s="67">
        <v>-11.751783344003265</v>
      </c>
    </row>
    <row r="6" spans="1:6" x14ac:dyDescent="0.2">
      <c r="A6" s="65" t="s">
        <v>124</v>
      </c>
      <c r="B6" s="66">
        <v>42413.3226488199</v>
      </c>
      <c r="C6" s="67">
        <v>50.779173682033786</v>
      </c>
      <c r="D6" s="66">
        <v>43602.659159999996</v>
      </c>
      <c r="E6" s="67">
        <v>50.786289417031774</v>
      </c>
      <c r="F6" s="67">
        <v>-2.7276696744935314</v>
      </c>
    </row>
    <row r="7" spans="1:6" x14ac:dyDescent="0.2">
      <c r="A7" s="65" t="s">
        <v>125</v>
      </c>
      <c r="B7" s="66">
        <v>14695.020641340096</v>
      </c>
      <c r="C7" s="67">
        <v>17.593552186094584</v>
      </c>
      <c r="D7" s="66">
        <v>15254.333855999999</v>
      </c>
      <c r="E7" s="67">
        <v>17.767517600980241</v>
      </c>
      <c r="F7" s="67">
        <v>-3.6665856401189787</v>
      </c>
    </row>
    <row r="8" spans="1:6" x14ac:dyDescent="0.2">
      <c r="A8" s="65" t="s">
        <v>126</v>
      </c>
      <c r="B8" s="66">
        <v>19576.005946571258</v>
      </c>
      <c r="C8" s="67">
        <v>23.437291489567521</v>
      </c>
      <c r="D8" s="66">
        <v>19952.774000000001</v>
      </c>
      <c r="E8" s="67">
        <v>23.240035689525747</v>
      </c>
      <c r="F8" s="67">
        <v>-1.8882991078270259</v>
      </c>
    </row>
    <row r="9" spans="1:6" x14ac:dyDescent="0.2">
      <c r="A9" s="65" t="s">
        <v>127</v>
      </c>
      <c r="B9" s="66">
        <v>5294.2131622251727</v>
      </c>
      <c r="C9" s="67">
        <v>6.3384746321406489</v>
      </c>
      <c r="D9" s="66">
        <v>5292.9985200000001</v>
      </c>
      <c r="E9" s="67">
        <v>6.1650312136751992</v>
      </c>
      <c r="F9" s="67">
        <v>2.2948093043725446E-2</v>
      </c>
    </row>
    <row r="10" spans="1:6" x14ac:dyDescent="0.2">
      <c r="A10" s="68" t="s">
        <v>119</v>
      </c>
      <c r="B10" s="69">
        <v>83525.035114594997</v>
      </c>
      <c r="C10" s="70">
        <v>100</v>
      </c>
      <c r="D10" s="69">
        <v>85855.177963399983</v>
      </c>
      <c r="E10" s="70">
        <v>100</v>
      </c>
      <c r="F10" s="70">
        <v>-2.7140388082339362</v>
      </c>
    </row>
    <row r="11" spans="1:6" x14ac:dyDescent="0.2">
      <c r="A11" s="58"/>
      <c r="B11" s="65"/>
      <c r="C11" s="65"/>
      <c r="D11" s="65"/>
      <c r="E11" s="65"/>
      <c r="F11" s="71" t="s">
        <v>611</v>
      </c>
    </row>
    <row r="12" spans="1:6" x14ac:dyDescent="0.2">
      <c r="A12" s="397"/>
      <c r="B12" s="397"/>
      <c r="C12" s="397"/>
      <c r="D12" s="397"/>
      <c r="E12" s="397"/>
      <c r="F12" s="397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K28" sqref="K28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86" t="s">
        <v>577</v>
      </c>
      <c r="B1" s="886"/>
      <c r="C1" s="886"/>
      <c r="D1" s="886"/>
      <c r="E1" s="886"/>
      <c r="F1" s="886"/>
      <c r="G1" s="227"/>
      <c r="H1" s="227"/>
      <c r="I1" s="227"/>
      <c r="J1" s="227"/>
      <c r="K1" s="227"/>
      <c r="L1" s="1"/>
    </row>
    <row r="2" spans="1:12" x14ac:dyDescent="0.2">
      <c r="A2" s="887"/>
      <c r="B2" s="887"/>
      <c r="C2" s="887"/>
      <c r="D2" s="887"/>
      <c r="E2" s="887"/>
      <c r="F2" s="887"/>
      <c r="G2" s="227"/>
      <c r="H2" s="227"/>
      <c r="I2" s="227"/>
      <c r="J2" s="227"/>
      <c r="K2" s="62"/>
      <c r="L2" s="62" t="s">
        <v>547</v>
      </c>
    </row>
    <row r="3" spans="1:12" x14ac:dyDescent="0.2">
      <c r="A3" s="337"/>
      <c r="B3" s="888">
        <f>INDICE!A3</f>
        <v>42278</v>
      </c>
      <c r="C3" s="889">
        <v>41671</v>
      </c>
      <c r="D3" s="889">
        <v>41671</v>
      </c>
      <c r="E3" s="889">
        <v>41671</v>
      </c>
      <c r="F3" s="890">
        <v>41671</v>
      </c>
      <c r="G3" s="891" t="s">
        <v>121</v>
      </c>
      <c r="H3" s="889"/>
      <c r="I3" s="889"/>
      <c r="J3" s="889"/>
      <c r="K3" s="889"/>
      <c r="L3" s="892" t="s">
        <v>110</v>
      </c>
    </row>
    <row r="4" spans="1:12" x14ac:dyDescent="0.2">
      <c r="A4" s="338"/>
      <c r="B4" s="339" t="s">
        <v>366</v>
      </c>
      <c r="C4" s="339" t="s">
        <v>367</v>
      </c>
      <c r="D4" s="340" t="s">
        <v>368</v>
      </c>
      <c r="E4" s="340" t="s">
        <v>369</v>
      </c>
      <c r="F4" s="341" t="s">
        <v>197</v>
      </c>
      <c r="G4" s="342" t="s">
        <v>366</v>
      </c>
      <c r="H4" s="233" t="s">
        <v>367</v>
      </c>
      <c r="I4" s="343" t="s">
        <v>368</v>
      </c>
      <c r="J4" s="343" t="s">
        <v>369</v>
      </c>
      <c r="K4" s="343" t="s">
        <v>197</v>
      </c>
      <c r="L4" s="893"/>
    </row>
    <row r="5" spans="1:12" x14ac:dyDescent="0.2">
      <c r="A5" s="344" t="s">
        <v>161</v>
      </c>
      <c r="B5" s="447">
        <v>2896.105</v>
      </c>
      <c r="C5" s="447">
        <v>595.072</v>
      </c>
      <c r="D5" s="447">
        <v>153.411</v>
      </c>
      <c r="E5" s="447">
        <v>247.37700000000001</v>
      </c>
      <c r="F5" s="345">
        <v>3891.9650000000001</v>
      </c>
      <c r="G5" s="447">
        <v>30713.918000000001</v>
      </c>
      <c r="H5" s="447">
        <v>6222.0469999999996</v>
      </c>
      <c r="I5" s="447">
        <v>2420.4740000000002</v>
      </c>
      <c r="J5" s="447">
        <v>2991.5990000000002</v>
      </c>
      <c r="K5" s="346">
        <v>42348.038000000008</v>
      </c>
      <c r="L5" s="680">
        <v>13.577738133765882</v>
      </c>
    </row>
    <row r="6" spans="1:12" x14ac:dyDescent="0.2">
      <c r="A6" s="347" t="s">
        <v>162</v>
      </c>
      <c r="B6" s="447">
        <v>408.72399999999999</v>
      </c>
      <c r="C6" s="447">
        <v>518.15599999999995</v>
      </c>
      <c r="D6" s="447">
        <v>113.992</v>
      </c>
      <c r="E6" s="447">
        <v>50.768000000000001</v>
      </c>
      <c r="F6" s="348">
        <v>1091.6399999999999</v>
      </c>
      <c r="G6" s="447">
        <v>4841.5129999999999</v>
      </c>
      <c r="H6" s="447">
        <v>6623.9889999999996</v>
      </c>
      <c r="I6" s="447">
        <v>2946.78</v>
      </c>
      <c r="J6" s="447">
        <v>489.02</v>
      </c>
      <c r="K6" s="277">
        <v>14901.302000000001</v>
      </c>
      <c r="L6" s="681">
        <v>4.777694220642803</v>
      </c>
    </row>
    <row r="7" spans="1:12" x14ac:dyDescent="0.2">
      <c r="A7" s="347" t="s">
        <v>163</v>
      </c>
      <c r="B7" s="447">
        <v>65.926000000000002</v>
      </c>
      <c r="C7" s="447">
        <v>244.786</v>
      </c>
      <c r="D7" s="447">
        <v>97.747</v>
      </c>
      <c r="E7" s="447">
        <v>106.587</v>
      </c>
      <c r="F7" s="348">
        <v>515.04600000000005</v>
      </c>
      <c r="G7" s="447">
        <v>850.59100000000001</v>
      </c>
      <c r="H7" s="447">
        <v>3628.9470000000001</v>
      </c>
      <c r="I7" s="447">
        <v>2004.3710000000001</v>
      </c>
      <c r="J7" s="447">
        <v>1222.3679999999999</v>
      </c>
      <c r="K7" s="277">
        <v>7706.277</v>
      </c>
      <c r="L7" s="681">
        <v>2.4708065835839412</v>
      </c>
    </row>
    <row r="8" spans="1:12" x14ac:dyDescent="0.2">
      <c r="A8" s="347" t="s">
        <v>164</v>
      </c>
      <c r="B8" s="447">
        <v>503.60399999999998</v>
      </c>
      <c r="C8" s="447">
        <v>0.57499999999999996</v>
      </c>
      <c r="D8" s="447">
        <v>42.182000000000002</v>
      </c>
      <c r="E8" s="447">
        <v>0.92100000000000004</v>
      </c>
      <c r="F8" s="348">
        <v>547.28200000000004</v>
      </c>
      <c r="G8" s="447">
        <v>4310.9960000000001</v>
      </c>
      <c r="H8" s="447">
        <v>6.5860000000000003</v>
      </c>
      <c r="I8" s="447">
        <v>771.84199999999998</v>
      </c>
      <c r="J8" s="447">
        <v>67.144000000000005</v>
      </c>
      <c r="K8" s="277">
        <v>5156.5680000000002</v>
      </c>
      <c r="L8" s="681">
        <v>1.653312249624336</v>
      </c>
    </row>
    <row r="9" spans="1:12" x14ac:dyDescent="0.2">
      <c r="A9" s="347" t="s">
        <v>166</v>
      </c>
      <c r="B9" s="447">
        <v>148.809</v>
      </c>
      <c r="C9" s="447">
        <v>154.351</v>
      </c>
      <c r="D9" s="447">
        <v>52.759</v>
      </c>
      <c r="E9" s="447">
        <v>1.988</v>
      </c>
      <c r="F9" s="348">
        <v>357.90699999999998</v>
      </c>
      <c r="G9" s="447">
        <v>1906.828</v>
      </c>
      <c r="H9" s="447">
        <v>1778.21</v>
      </c>
      <c r="I9" s="447">
        <v>1000.998</v>
      </c>
      <c r="J9" s="447">
        <v>19.343</v>
      </c>
      <c r="K9" s="277">
        <v>4705.3789999999999</v>
      </c>
      <c r="L9" s="681">
        <v>1.5086508584440479</v>
      </c>
    </row>
    <row r="10" spans="1:12" x14ac:dyDescent="0.2">
      <c r="A10" s="347" t="s">
        <v>167</v>
      </c>
      <c r="B10" s="447">
        <v>172.452</v>
      </c>
      <c r="C10" s="447">
        <v>651.90800000000002</v>
      </c>
      <c r="D10" s="447">
        <v>271.40300000000002</v>
      </c>
      <c r="E10" s="447">
        <v>48.491999999999997</v>
      </c>
      <c r="F10" s="348">
        <v>1144.2549999999999</v>
      </c>
      <c r="G10" s="447">
        <v>2390.8470000000002</v>
      </c>
      <c r="H10" s="447">
        <v>8982.143</v>
      </c>
      <c r="I10" s="447">
        <v>6470.3559999999998</v>
      </c>
      <c r="J10" s="447">
        <v>538.90599999999995</v>
      </c>
      <c r="K10" s="277">
        <v>18382.251999999997</v>
      </c>
      <c r="L10" s="681">
        <v>5.8937654671249247</v>
      </c>
    </row>
    <row r="11" spans="1:12" x14ac:dyDescent="0.2">
      <c r="A11" s="347" t="s">
        <v>614</v>
      </c>
      <c r="B11" s="447">
        <v>802.149</v>
      </c>
      <c r="C11" s="447">
        <v>343.98200000000003</v>
      </c>
      <c r="D11" s="447">
        <v>106.996</v>
      </c>
      <c r="E11" s="447">
        <v>34.871000000000002</v>
      </c>
      <c r="F11" s="348">
        <v>1287.9980000000003</v>
      </c>
      <c r="G11" s="447">
        <v>10265.156999999999</v>
      </c>
      <c r="H11" s="447">
        <v>3550.991</v>
      </c>
      <c r="I11" s="447">
        <v>2527.3420000000001</v>
      </c>
      <c r="J11" s="447">
        <v>368.125</v>
      </c>
      <c r="K11" s="277">
        <v>16711.614999999998</v>
      </c>
      <c r="L11" s="681">
        <v>5.3581214851633465</v>
      </c>
    </row>
    <row r="12" spans="1:12" x14ac:dyDescent="0.2">
      <c r="A12" s="347" t="s">
        <v>168</v>
      </c>
      <c r="B12" s="447">
        <v>1181.788</v>
      </c>
      <c r="C12" s="447">
        <v>2933.951</v>
      </c>
      <c r="D12" s="447">
        <v>833.99400000000003</v>
      </c>
      <c r="E12" s="447">
        <v>98.984999999999999</v>
      </c>
      <c r="F12" s="348">
        <v>5048.7179999999989</v>
      </c>
      <c r="G12" s="447">
        <v>15209.567999999999</v>
      </c>
      <c r="H12" s="447">
        <v>33505.415999999997</v>
      </c>
      <c r="I12" s="447">
        <v>17014.5</v>
      </c>
      <c r="J12" s="447">
        <v>1125.558</v>
      </c>
      <c r="K12" s="277">
        <v>66855.042000000001</v>
      </c>
      <c r="L12" s="681">
        <v>21.435237523823879</v>
      </c>
    </row>
    <row r="13" spans="1:12" x14ac:dyDescent="0.2">
      <c r="A13" s="347" t="s">
        <v>370</v>
      </c>
      <c r="B13" s="447">
        <v>1389.75</v>
      </c>
      <c r="C13" s="447">
        <v>1693.5540000000001</v>
      </c>
      <c r="D13" s="447">
        <v>192.35400000000001</v>
      </c>
      <c r="E13" s="447">
        <v>53.070999999999998</v>
      </c>
      <c r="F13" s="348">
        <v>3328.7289999999998</v>
      </c>
      <c r="G13" s="447">
        <v>13063.454</v>
      </c>
      <c r="H13" s="447">
        <v>19139.953000000001</v>
      </c>
      <c r="I13" s="447">
        <v>3463.9720000000002</v>
      </c>
      <c r="J13" s="447">
        <v>641.19799999999998</v>
      </c>
      <c r="K13" s="277">
        <v>36308.576999999997</v>
      </c>
      <c r="L13" s="681">
        <v>11.641350433181218</v>
      </c>
    </row>
    <row r="14" spans="1:12" x14ac:dyDescent="0.2">
      <c r="A14" s="347" t="s">
        <v>171</v>
      </c>
      <c r="B14" s="447" t="s">
        <v>150</v>
      </c>
      <c r="C14" s="447">
        <v>126.90300000000001</v>
      </c>
      <c r="D14" s="447">
        <v>31.817</v>
      </c>
      <c r="E14" s="447">
        <v>36.116999999999997</v>
      </c>
      <c r="F14" s="348">
        <v>194.83699999999999</v>
      </c>
      <c r="G14" s="447" t="s">
        <v>150</v>
      </c>
      <c r="H14" s="447">
        <v>1553.7260000000001</v>
      </c>
      <c r="I14" s="447">
        <v>568.32000000000005</v>
      </c>
      <c r="J14" s="447">
        <v>432.65800000000002</v>
      </c>
      <c r="K14" s="277">
        <v>2554.7040000000002</v>
      </c>
      <c r="L14" s="681">
        <v>0.81909584385666778</v>
      </c>
    </row>
    <row r="15" spans="1:12" x14ac:dyDescent="0.2">
      <c r="A15" s="347" t="s">
        <v>172</v>
      </c>
      <c r="B15" s="447">
        <v>296.98779500000006</v>
      </c>
      <c r="C15" s="447">
        <v>598.51099999999997</v>
      </c>
      <c r="D15" s="447">
        <v>119.059</v>
      </c>
      <c r="E15" s="447">
        <v>56.212000000000003</v>
      </c>
      <c r="F15" s="348">
        <v>1070.7697949999999</v>
      </c>
      <c r="G15" s="447">
        <v>3515.2148859999998</v>
      </c>
      <c r="H15" s="447">
        <v>6923.1719999999996</v>
      </c>
      <c r="I15" s="447">
        <v>2014.7180000000001</v>
      </c>
      <c r="J15" s="447">
        <v>798.71400000000006</v>
      </c>
      <c r="K15" s="277">
        <v>13251.818886000001</v>
      </c>
      <c r="L15" s="681">
        <v>4.2488326526532614</v>
      </c>
    </row>
    <row r="16" spans="1:12" x14ac:dyDescent="0.2">
      <c r="A16" s="347" t="s">
        <v>173</v>
      </c>
      <c r="B16" s="447">
        <v>53.634</v>
      </c>
      <c r="C16" s="447">
        <v>49.834000000000003</v>
      </c>
      <c r="D16" s="447">
        <v>46.877000000000002</v>
      </c>
      <c r="E16" s="447">
        <v>3.4449999999999998</v>
      </c>
      <c r="F16" s="348">
        <v>153.79</v>
      </c>
      <c r="G16" s="447">
        <v>1020.7329999999999</v>
      </c>
      <c r="H16" s="447">
        <v>609.35400000000004</v>
      </c>
      <c r="I16" s="447">
        <v>1061.0519999999999</v>
      </c>
      <c r="J16" s="447">
        <v>42.14</v>
      </c>
      <c r="K16" s="277">
        <v>2733.279</v>
      </c>
      <c r="L16" s="681">
        <v>0.87635102501139428</v>
      </c>
    </row>
    <row r="17" spans="1:12" x14ac:dyDescent="0.2">
      <c r="A17" s="347" t="s">
        <v>174</v>
      </c>
      <c r="B17" s="447">
        <v>141.71899999999999</v>
      </c>
      <c r="C17" s="447">
        <v>230.38900000000001</v>
      </c>
      <c r="D17" s="447">
        <v>748.29200000000003</v>
      </c>
      <c r="E17" s="447">
        <v>13.464</v>
      </c>
      <c r="F17" s="348">
        <v>1133.864</v>
      </c>
      <c r="G17" s="447">
        <v>1739.029</v>
      </c>
      <c r="H17" s="447">
        <v>2972.116</v>
      </c>
      <c r="I17" s="447">
        <v>17890.531999999999</v>
      </c>
      <c r="J17" s="447">
        <v>133.999</v>
      </c>
      <c r="K17" s="277">
        <v>22735.675999999999</v>
      </c>
      <c r="L17" s="681">
        <v>7.2895715976769857</v>
      </c>
    </row>
    <row r="18" spans="1:12" x14ac:dyDescent="0.2">
      <c r="A18" s="347" t="s">
        <v>176</v>
      </c>
      <c r="B18" s="447">
        <v>1739.441</v>
      </c>
      <c r="C18" s="447">
        <v>66.158000000000001</v>
      </c>
      <c r="D18" s="447">
        <v>31.771000000000001</v>
      </c>
      <c r="E18" s="447">
        <v>49.445999999999998</v>
      </c>
      <c r="F18" s="348">
        <v>1886.8159999999998</v>
      </c>
      <c r="G18" s="447">
        <v>19038.126</v>
      </c>
      <c r="H18" s="447">
        <v>1062.761</v>
      </c>
      <c r="I18" s="447">
        <v>584.03300000000002</v>
      </c>
      <c r="J18" s="447">
        <v>613.327</v>
      </c>
      <c r="K18" s="277">
        <v>21298.246999999999</v>
      </c>
      <c r="L18" s="681">
        <v>6.8286993714859872</v>
      </c>
    </row>
    <row r="19" spans="1:12" x14ac:dyDescent="0.2">
      <c r="A19" s="347" t="s">
        <v>177</v>
      </c>
      <c r="B19" s="447">
        <v>118.129</v>
      </c>
      <c r="C19" s="447">
        <v>398.541</v>
      </c>
      <c r="D19" s="447">
        <v>107.1</v>
      </c>
      <c r="E19" s="447">
        <v>14.305</v>
      </c>
      <c r="F19" s="348">
        <v>638.07499999999993</v>
      </c>
      <c r="G19" s="447">
        <v>1466.5889999999999</v>
      </c>
      <c r="H19" s="447">
        <v>4539.6080000000002</v>
      </c>
      <c r="I19" s="447">
        <v>2202.6170000000002</v>
      </c>
      <c r="J19" s="447">
        <v>130.85499999999999</v>
      </c>
      <c r="K19" s="277">
        <v>8339.6689999999999</v>
      </c>
      <c r="L19" s="681">
        <v>2.6738863747190642</v>
      </c>
    </row>
    <row r="20" spans="1:12" x14ac:dyDescent="0.2">
      <c r="A20" s="347" t="s">
        <v>178</v>
      </c>
      <c r="B20" s="447">
        <v>703.13199999999995</v>
      </c>
      <c r="C20" s="447">
        <v>1148.8420000000001</v>
      </c>
      <c r="D20" s="447">
        <v>233.68700000000001</v>
      </c>
      <c r="E20" s="447">
        <v>4.4829999999999997</v>
      </c>
      <c r="F20" s="348">
        <v>2090.1440000000002</v>
      </c>
      <c r="G20" s="447">
        <v>6686.5730000000003</v>
      </c>
      <c r="H20" s="447">
        <v>16131.513000000001</v>
      </c>
      <c r="I20" s="447">
        <v>4991.7510000000002</v>
      </c>
      <c r="J20" s="447">
        <v>94.89</v>
      </c>
      <c r="K20" s="277">
        <v>27904.727000000003</v>
      </c>
      <c r="L20" s="681">
        <v>8.9468861792422683</v>
      </c>
    </row>
    <row r="21" spans="1:12" ht="15" x14ac:dyDescent="0.25">
      <c r="A21" s="349" t="s">
        <v>119</v>
      </c>
      <c r="B21" s="683">
        <v>10622.349795000002</v>
      </c>
      <c r="C21" s="683">
        <v>9755.512999999999</v>
      </c>
      <c r="D21" s="683">
        <v>3183.4410000000003</v>
      </c>
      <c r="E21" s="683">
        <v>820.53199999999993</v>
      </c>
      <c r="F21" s="684">
        <v>24381.835794999999</v>
      </c>
      <c r="G21" s="685">
        <v>117019.13688599999</v>
      </c>
      <c r="H21" s="683">
        <v>117230.53200000001</v>
      </c>
      <c r="I21" s="683">
        <v>67933.65800000001</v>
      </c>
      <c r="J21" s="683">
        <v>9709.8439999999991</v>
      </c>
      <c r="K21" s="683">
        <v>311893.17088599998</v>
      </c>
      <c r="L21" s="682">
        <v>100</v>
      </c>
    </row>
    <row r="22" spans="1:12" x14ac:dyDescent="0.2">
      <c r="A22" s="236"/>
      <c r="B22" s="236"/>
      <c r="C22" s="236"/>
      <c r="D22" s="236"/>
      <c r="E22" s="236"/>
      <c r="F22" s="236"/>
      <c r="G22" s="236"/>
      <c r="H22" s="236"/>
      <c r="I22" s="236"/>
      <c r="J22" s="236"/>
      <c r="L22" s="248" t="s">
        <v>239</v>
      </c>
    </row>
    <row r="23" spans="1:12" x14ac:dyDescent="0.2">
      <c r="A23" s="326" t="s">
        <v>576</v>
      </c>
      <c r="B23" s="326"/>
      <c r="C23" s="350"/>
      <c r="D23" s="350"/>
      <c r="E23" s="350"/>
      <c r="F23" s="350"/>
      <c r="G23" s="227"/>
      <c r="H23" s="227"/>
      <c r="I23" s="227"/>
      <c r="J23" s="227"/>
      <c r="K23" s="227"/>
      <c r="L23" s="1"/>
    </row>
    <row r="24" spans="1:12" x14ac:dyDescent="0.2">
      <c r="A24" s="326" t="s">
        <v>240</v>
      </c>
      <c r="B24" s="326"/>
      <c r="C24" s="326"/>
      <c r="D24" s="326"/>
      <c r="E24" s="326"/>
      <c r="F24" s="351"/>
      <c r="G24" s="227"/>
      <c r="H24" s="227"/>
      <c r="I24" s="227"/>
      <c r="J24" s="227"/>
      <c r="K24" s="227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8"/>
  <sheetViews>
    <sheetView workbookViewId="0">
      <selection activeCell="I16" sqref="I16"/>
    </sheetView>
  </sheetViews>
  <sheetFormatPr baseColWidth="10" defaultRowHeight="14.25" x14ac:dyDescent="0.2"/>
  <cols>
    <col min="1" max="1" width="5.625" customWidth="1"/>
    <col min="2" max="2" width="15" customWidth="1"/>
    <col min="3" max="3" width="9.875" customWidth="1"/>
    <col min="4" max="4" width="7.375" customWidth="1"/>
    <col min="5" max="5" width="8" customWidth="1"/>
    <col min="6" max="6" width="7.375" customWidth="1"/>
    <col min="7" max="7" width="9.375" customWidth="1"/>
    <col min="8" max="8" width="7.75" customWidth="1"/>
    <col min="9" max="9" width="9.875" customWidth="1"/>
  </cols>
  <sheetData>
    <row r="1" spans="1:10" x14ac:dyDescent="0.2">
      <c r="A1" s="225" t="s">
        <v>578</v>
      </c>
      <c r="B1" s="225"/>
      <c r="C1" s="225"/>
      <c r="D1" s="225"/>
      <c r="E1" s="225"/>
      <c r="F1" s="225"/>
      <c r="G1" s="225"/>
      <c r="H1" s="1"/>
      <c r="I1" s="1"/>
    </row>
    <row r="2" spans="1:10" x14ac:dyDescent="0.2">
      <c r="A2" s="228"/>
      <c r="B2" s="228"/>
      <c r="C2" s="228"/>
      <c r="D2" s="228"/>
      <c r="E2" s="228"/>
      <c r="F2" s="228"/>
      <c r="G2" s="228"/>
      <c r="H2" s="1"/>
      <c r="I2" s="62" t="s">
        <v>547</v>
      </c>
      <c r="J2" s="62"/>
    </row>
    <row r="3" spans="1:10" x14ac:dyDescent="0.2">
      <c r="A3" s="872" t="s">
        <v>528</v>
      </c>
      <c r="B3" s="872" t="s">
        <v>529</v>
      </c>
      <c r="C3" s="858">
        <f>INDICE!A3</f>
        <v>42278</v>
      </c>
      <c r="D3" s="858">
        <v>41671</v>
      </c>
      <c r="E3" s="876" t="s">
        <v>120</v>
      </c>
      <c r="F3" s="876"/>
      <c r="G3" s="876" t="s">
        <v>121</v>
      </c>
      <c r="H3" s="876"/>
      <c r="I3" s="876"/>
      <c r="J3" s="248"/>
    </row>
    <row r="4" spans="1:10" x14ac:dyDescent="0.2">
      <c r="A4" s="873"/>
      <c r="B4" s="873"/>
      <c r="C4" s="261" t="s">
        <v>55</v>
      </c>
      <c r="D4" s="262" t="s">
        <v>491</v>
      </c>
      <c r="E4" s="261" t="s">
        <v>55</v>
      </c>
      <c r="F4" s="262" t="s">
        <v>491</v>
      </c>
      <c r="G4" s="261" t="s">
        <v>55</v>
      </c>
      <c r="H4" s="263" t="s">
        <v>491</v>
      </c>
      <c r="I4" s="262" t="s">
        <v>551</v>
      </c>
      <c r="J4" s="11"/>
    </row>
    <row r="5" spans="1:10" x14ac:dyDescent="0.2">
      <c r="A5" s="1"/>
      <c r="B5" s="200" t="s">
        <v>371</v>
      </c>
      <c r="C5" s="739">
        <v>0</v>
      </c>
      <c r="D5" s="187" t="s">
        <v>150</v>
      </c>
      <c r="E5" s="742">
        <v>9019.6296599999987</v>
      </c>
      <c r="F5" s="187">
        <v>-14.385810928304931</v>
      </c>
      <c r="G5" s="742">
        <v>12455.907730000001</v>
      </c>
      <c r="H5" s="187">
        <v>-9.5134602895865434</v>
      </c>
      <c r="I5" s="631">
        <v>3.4667390933203071</v>
      </c>
      <c r="J5" s="1"/>
    </row>
    <row r="6" spans="1:10" x14ac:dyDescent="0.2">
      <c r="A6" s="1"/>
      <c r="B6" s="200" t="s">
        <v>550</v>
      </c>
      <c r="C6" s="739">
        <v>848.39413999999999</v>
      </c>
      <c r="D6" s="187">
        <v>-51.598639960311068</v>
      </c>
      <c r="E6" s="742">
        <v>11031.66992</v>
      </c>
      <c r="F6" s="187">
        <v>-42.398484300461675</v>
      </c>
      <c r="G6" s="742">
        <v>14437.331990000002</v>
      </c>
      <c r="H6" s="187">
        <v>-36.1206657062557</v>
      </c>
      <c r="I6" s="628">
        <v>4.0182108199493607</v>
      </c>
      <c r="J6" s="1"/>
    </row>
    <row r="7" spans="1:10" x14ac:dyDescent="0.2">
      <c r="A7" s="191" t="s">
        <v>535</v>
      </c>
      <c r="B7" s="191"/>
      <c r="C7" s="740">
        <v>848.39413999999999</v>
      </c>
      <c r="D7" s="196">
        <v>-51.598639960311068</v>
      </c>
      <c r="E7" s="740">
        <v>20051.299579999999</v>
      </c>
      <c r="F7" s="196">
        <v>-32.457426621237495</v>
      </c>
      <c r="G7" s="740">
        <v>26893.239720000001</v>
      </c>
      <c r="H7" s="356">
        <v>-26.049260687806708</v>
      </c>
      <c r="I7" s="196">
        <v>7.4849499132696673</v>
      </c>
      <c r="J7" s="1"/>
    </row>
    <row r="8" spans="1:10" x14ac:dyDescent="0.2">
      <c r="A8" s="1"/>
      <c r="B8" s="200" t="s">
        <v>253</v>
      </c>
      <c r="C8" s="739">
        <v>0</v>
      </c>
      <c r="D8" s="187" t="s">
        <v>150</v>
      </c>
      <c r="E8" s="742">
        <v>0</v>
      </c>
      <c r="F8" s="187">
        <v>-100</v>
      </c>
      <c r="G8" s="742">
        <v>0</v>
      </c>
      <c r="H8" s="187">
        <v>-100</v>
      </c>
      <c r="I8" s="804">
        <v>0</v>
      </c>
      <c r="J8" s="1"/>
    </row>
    <row r="9" spans="1:10" x14ac:dyDescent="0.2">
      <c r="A9" s="1"/>
      <c r="B9" s="200" t="s">
        <v>254</v>
      </c>
      <c r="C9" s="739">
        <v>815.39774</v>
      </c>
      <c r="D9" s="187">
        <v>-42.734541784397464</v>
      </c>
      <c r="E9" s="742">
        <v>10925.269670000001</v>
      </c>
      <c r="F9" s="187">
        <v>-19.080666795051041</v>
      </c>
      <c r="G9" s="742">
        <v>13642.972800000001</v>
      </c>
      <c r="H9" s="187">
        <v>-18.245885936227697</v>
      </c>
      <c r="I9" s="631">
        <v>3.7971240779948854</v>
      </c>
      <c r="J9" s="1"/>
    </row>
    <row r="10" spans="1:10" s="693" customFormat="1" x14ac:dyDescent="0.2">
      <c r="A10" s="689"/>
      <c r="B10" s="690" t="s">
        <v>372</v>
      </c>
      <c r="C10" s="741">
        <v>815.39774</v>
      </c>
      <c r="D10" s="650">
        <v>-42.682106793681513</v>
      </c>
      <c r="E10" s="743">
        <v>10925.269670000001</v>
      </c>
      <c r="F10" s="650">
        <v>-19.072859113943871</v>
      </c>
      <c r="G10" s="743">
        <v>13642.972800000001</v>
      </c>
      <c r="H10" s="650">
        <v>-14.83369185467841</v>
      </c>
      <c r="I10" s="692">
        <v>3.7971240779948854</v>
      </c>
      <c r="J10" s="689"/>
    </row>
    <row r="11" spans="1:10" s="693" customFormat="1" x14ac:dyDescent="0.2">
      <c r="A11" s="689"/>
      <c r="B11" s="690" t="s">
        <v>369</v>
      </c>
      <c r="C11" s="741">
        <v>0</v>
      </c>
      <c r="D11" s="650">
        <v>-100</v>
      </c>
      <c r="E11" s="743">
        <v>0</v>
      </c>
      <c r="F11" s="778">
        <v>-100</v>
      </c>
      <c r="G11" s="743">
        <v>0</v>
      </c>
      <c r="H11" s="778">
        <v>-100</v>
      </c>
      <c r="I11" s="804">
        <v>0</v>
      </c>
      <c r="J11" s="689"/>
    </row>
    <row r="12" spans="1:10" x14ac:dyDescent="0.2">
      <c r="A12" s="1"/>
      <c r="B12" s="639" t="s">
        <v>256</v>
      </c>
      <c r="C12" s="739">
        <v>0</v>
      </c>
      <c r="D12" s="187" t="s">
        <v>150</v>
      </c>
      <c r="E12" s="742">
        <v>0</v>
      </c>
      <c r="F12" s="201">
        <v>-100</v>
      </c>
      <c r="G12" s="742">
        <v>0</v>
      </c>
      <c r="H12" s="357">
        <v>-100</v>
      </c>
      <c r="I12" s="804">
        <v>0</v>
      </c>
      <c r="J12" s="1"/>
    </row>
    <row r="13" spans="1:10" x14ac:dyDescent="0.2">
      <c r="A13" s="1"/>
      <c r="B13" s="200" t="s">
        <v>221</v>
      </c>
      <c r="C13" s="739">
        <v>2346.3617400000003</v>
      </c>
      <c r="D13" s="187">
        <v>-41.356460385785503</v>
      </c>
      <c r="E13" s="742">
        <v>26501.634989999995</v>
      </c>
      <c r="F13" s="187">
        <v>-31.045148423736553</v>
      </c>
      <c r="G13" s="742">
        <v>35078.645459999992</v>
      </c>
      <c r="H13" s="187">
        <v>-24.663247319992301</v>
      </c>
      <c r="I13" s="631">
        <v>9.7631191714764647</v>
      </c>
      <c r="J13" s="1"/>
    </row>
    <row r="14" spans="1:10" s="693" customFormat="1" x14ac:dyDescent="0.2">
      <c r="A14" s="689"/>
      <c r="B14" s="690" t="s">
        <v>372</v>
      </c>
      <c r="C14" s="741">
        <v>1436.76658</v>
      </c>
      <c r="D14" s="650">
        <v>-53.647808138137286</v>
      </c>
      <c r="E14" s="743">
        <v>18499.522339999996</v>
      </c>
      <c r="F14" s="650">
        <v>-29.648960074822838</v>
      </c>
      <c r="G14" s="743">
        <v>25152.14575</v>
      </c>
      <c r="H14" s="650">
        <v>-22.735574133937956</v>
      </c>
      <c r="I14" s="692">
        <v>7.0003671223739241</v>
      </c>
      <c r="J14" s="689"/>
    </row>
    <row r="15" spans="1:10" s="693" customFormat="1" x14ac:dyDescent="0.2">
      <c r="A15" s="689"/>
      <c r="B15" s="690" t="s">
        <v>369</v>
      </c>
      <c r="C15" s="741">
        <v>909.59516000000008</v>
      </c>
      <c r="D15" s="187">
        <v>0.91094355495924517</v>
      </c>
      <c r="E15" s="743">
        <v>8002.11265</v>
      </c>
      <c r="F15" s="650">
        <v>-34.070055595957108</v>
      </c>
      <c r="G15" s="743">
        <v>9926.4997100000001</v>
      </c>
      <c r="H15" s="650">
        <v>-29.142626057186749</v>
      </c>
      <c r="I15" s="692">
        <v>2.7627520491025419</v>
      </c>
      <c r="J15" s="689"/>
    </row>
    <row r="16" spans="1:10" x14ac:dyDescent="0.2">
      <c r="A16" s="1"/>
      <c r="B16" s="200" t="s">
        <v>621</v>
      </c>
      <c r="C16" s="739">
        <v>4.8509700000000002</v>
      </c>
      <c r="D16" s="187" t="s">
        <v>150</v>
      </c>
      <c r="E16" s="742">
        <v>4.8509700000000002</v>
      </c>
      <c r="F16" s="187">
        <v>-96.91704453388806</v>
      </c>
      <c r="G16" s="742">
        <v>4.8509700000000002</v>
      </c>
      <c r="H16" s="187">
        <v>-97.334548243244328</v>
      </c>
      <c r="I16" s="827">
        <v>1.3501261974685494E-3</v>
      </c>
      <c r="J16" s="1"/>
    </row>
    <row r="17" spans="1:10" x14ac:dyDescent="0.2">
      <c r="A17" s="191" t="s">
        <v>519</v>
      </c>
      <c r="B17" s="191"/>
      <c r="C17" s="740">
        <v>3166.6104500000006</v>
      </c>
      <c r="D17" s="196">
        <v>-41.628746982994421</v>
      </c>
      <c r="E17" s="740">
        <v>37431.755629999992</v>
      </c>
      <c r="F17" s="196">
        <v>-31.736176216171291</v>
      </c>
      <c r="G17" s="740">
        <v>48726.469229999988</v>
      </c>
      <c r="H17" s="356">
        <v>-26.366283772379962</v>
      </c>
      <c r="I17" s="196">
        <v>13.561593375668815</v>
      </c>
      <c r="J17" s="1"/>
    </row>
    <row r="18" spans="1:10" x14ac:dyDescent="0.2">
      <c r="A18" s="1"/>
      <c r="B18" s="200" t="s">
        <v>226</v>
      </c>
      <c r="C18" s="739">
        <v>0</v>
      </c>
      <c r="D18" s="201" t="s">
        <v>150</v>
      </c>
      <c r="E18" s="742">
        <v>963.51452000000006</v>
      </c>
      <c r="F18" s="201" t="s">
        <v>150</v>
      </c>
      <c r="G18" s="742">
        <v>2796.2634800000001</v>
      </c>
      <c r="H18" s="201" t="s">
        <v>150</v>
      </c>
      <c r="I18" s="632">
        <v>0.77825848837914335</v>
      </c>
      <c r="J18" s="1"/>
    </row>
    <row r="19" spans="1:10" x14ac:dyDescent="0.2">
      <c r="A19" s="1"/>
      <c r="B19" s="200" t="s">
        <v>373</v>
      </c>
      <c r="C19" s="739">
        <v>1773.7987900000001</v>
      </c>
      <c r="D19" s="187">
        <v>-56.608555719366372</v>
      </c>
      <c r="E19" s="742">
        <v>27012.973910000004</v>
      </c>
      <c r="F19" s="187">
        <v>-9.0984141361921065</v>
      </c>
      <c r="G19" s="742">
        <v>32335.588650000005</v>
      </c>
      <c r="H19" s="187">
        <v>-10.230693642248474</v>
      </c>
      <c r="I19" s="632">
        <v>8.9996692098552842</v>
      </c>
      <c r="J19" s="1"/>
    </row>
    <row r="20" spans="1:10" x14ac:dyDescent="0.2">
      <c r="A20" s="191" t="s">
        <v>394</v>
      </c>
      <c r="B20" s="191"/>
      <c r="C20" s="740">
        <v>1773.7987900000001</v>
      </c>
      <c r="D20" s="196">
        <v>-56.608555719366372</v>
      </c>
      <c r="E20" s="740">
        <v>27976.488430000005</v>
      </c>
      <c r="F20" s="196">
        <v>-5.8560833153570755</v>
      </c>
      <c r="G20" s="740">
        <v>35131.852129999999</v>
      </c>
      <c r="H20" s="356">
        <v>-2.4677722459462594</v>
      </c>
      <c r="I20" s="196">
        <v>9.7779276982344268</v>
      </c>
      <c r="J20" s="1"/>
    </row>
    <row r="21" spans="1:10" x14ac:dyDescent="0.2">
      <c r="A21" s="1"/>
      <c r="B21" s="200" t="s">
        <v>228</v>
      </c>
      <c r="C21" s="739">
        <v>18406.869269999999</v>
      </c>
      <c r="D21" s="187">
        <v>-9.6098070144084335</v>
      </c>
      <c r="E21" s="742">
        <v>174355.50119000004</v>
      </c>
      <c r="F21" s="187">
        <v>-3.5664402378439797</v>
      </c>
      <c r="G21" s="742">
        <v>205420.89717000001</v>
      </c>
      <c r="H21" s="187">
        <v>-5.295197989727412</v>
      </c>
      <c r="I21" s="633">
        <v>57.172923101299325</v>
      </c>
      <c r="J21" s="1"/>
    </row>
    <row r="22" spans="1:10" s="693" customFormat="1" x14ac:dyDescent="0.2">
      <c r="A22" s="689"/>
      <c r="B22" s="690" t="s">
        <v>372</v>
      </c>
      <c r="C22" s="741">
        <v>16570.52362</v>
      </c>
      <c r="D22" s="650">
        <v>20.109146176055365</v>
      </c>
      <c r="E22" s="743">
        <v>142347.30375999998</v>
      </c>
      <c r="F22" s="650">
        <v>9.9345827068573254</v>
      </c>
      <c r="G22" s="743">
        <v>167419.81291000004</v>
      </c>
      <c r="H22" s="650">
        <v>5.5898154125940218</v>
      </c>
      <c r="I22" s="694">
        <v>46.596428216433885</v>
      </c>
      <c r="J22" s="689"/>
    </row>
    <row r="23" spans="1:10" s="693" customFormat="1" x14ac:dyDescent="0.2">
      <c r="A23" s="689"/>
      <c r="B23" s="690" t="s">
        <v>369</v>
      </c>
      <c r="C23" s="741">
        <v>1836.34565</v>
      </c>
      <c r="D23" s="650">
        <v>-72.039187133613495</v>
      </c>
      <c r="E23" s="743">
        <v>32008.19743</v>
      </c>
      <c r="F23" s="650">
        <v>-37.630308641731411</v>
      </c>
      <c r="G23" s="743">
        <v>38001.084259999996</v>
      </c>
      <c r="H23" s="650">
        <v>-34.873607797146839</v>
      </c>
      <c r="I23" s="694">
        <v>10.576494884865447</v>
      </c>
      <c r="J23" s="689"/>
    </row>
    <row r="24" spans="1:10" x14ac:dyDescent="0.2">
      <c r="A24" s="1"/>
      <c r="B24" s="407" t="s">
        <v>235</v>
      </c>
      <c r="C24" s="739">
        <v>5666.113510000001</v>
      </c>
      <c r="D24" s="201">
        <v>28.232590583828298</v>
      </c>
      <c r="E24" s="742">
        <v>36424.644260000001</v>
      </c>
      <c r="F24" s="201">
        <v>40.777318291024521</v>
      </c>
      <c r="G24" s="742">
        <v>43125.065869999999</v>
      </c>
      <c r="H24" s="187">
        <v>30.514015085299206</v>
      </c>
      <c r="I24" s="633">
        <v>12.002605911527759</v>
      </c>
      <c r="J24" s="1"/>
    </row>
    <row r="25" spans="1:10" x14ac:dyDescent="0.2">
      <c r="A25" s="191" t="s">
        <v>520</v>
      </c>
      <c r="B25" s="191"/>
      <c r="C25" s="252">
        <v>24072.982780000002</v>
      </c>
      <c r="D25" s="196">
        <v>-2.8626328334926123</v>
      </c>
      <c r="E25" s="740">
        <v>210780.14545000001</v>
      </c>
      <c r="F25" s="196">
        <v>1.9849467792885318</v>
      </c>
      <c r="G25" s="740">
        <v>248545.96304000003</v>
      </c>
      <c r="H25" s="196">
        <v>-0.56133172993151048</v>
      </c>
      <c r="I25" s="196">
        <v>69.175529012827099</v>
      </c>
      <c r="J25" s="1"/>
    </row>
    <row r="26" spans="1:10" x14ac:dyDescent="0.2">
      <c r="A26" s="204" t="s">
        <v>119</v>
      </c>
      <c r="B26" s="204"/>
      <c r="C26" s="255">
        <v>29861.786159999996</v>
      </c>
      <c r="D26" s="206">
        <v>-17.161257057127006</v>
      </c>
      <c r="E26" s="255">
        <v>296239.68909000006</v>
      </c>
      <c r="F26" s="206">
        <v>-7.689132025361765</v>
      </c>
      <c r="G26" s="255">
        <v>359297.52412000002</v>
      </c>
      <c r="H26" s="634">
        <v>-7.5191815629639276</v>
      </c>
      <c r="I26" s="634">
        <v>100</v>
      </c>
      <c r="J26" s="1"/>
    </row>
    <row r="27" spans="1:10" x14ac:dyDescent="0.2">
      <c r="A27" s="359"/>
      <c r="B27" s="359" t="s">
        <v>374</v>
      </c>
      <c r="C27" s="256">
        <v>18827.538909999996</v>
      </c>
      <c r="D27" s="217">
        <v>2.7789183410349727</v>
      </c>
      <c r="E27" s="256">
        <v>171776.94674000001</v>
      </c>
      <c r="F27" s="217">
        <v>1.3809285124153834</v>
      </c>
      <c r="G27" s="256">
        <v>206219.78243000002</v>
      </c>
      <c r="H27" s="217">
        <v>-0.52652204817046033</v>
      </c>
      <c r="I27" s="217">
        <v>57.395269543000161</v>
      </c>
      <c r="J27" s="1"/>
    </row>
    <row r="28" spans="1:10" x14ac:dyDescent="0.2">
      <c r="A28" s="359"/>
      <c r="B28" s="359" t="s">
        <v>375</v>
      </c>
      <c r="C28" s="256">
        <v>11034.247250000002</v>
      </c>
      <c r="D28" s="217">
        <v>-37.763729206735761</v>
      </c>
      <c r="E28" s="256">
        <v>124462.74235</v>
      </c>
      <c r="F28" s="217">
        <v>-17.83452356660154</v>
      </c>
      <c r="G28" s="256">
        <v>153077.74169</v>
      </c>
      <c r="H28" s="217">
        <v>-15.519543065933073</v>
      </c>
      <c r="I28" s="217">
        <v>42.604730456999839</v>
      </c>
      <c r="J28" s="1"/>
    </row>
    <row r="29" spans="1:10" x14ac:dyDescent="0.2">
      <c r="A29" s="360"/>
      <c r="B29" s="360" t="s">
        <v>523</v>
      </c>
      <c r="C29" s="635">
        <v>3166.6104500000006</v>
      </c>
      <c r="D29" s="636">
        <v>-41.628746982994421</v>
      </c>
      <c r="E29" s="637">
        <v>37431.755629999992</v>
      </c>
      <c r="F29" s="638">
        <v>-31.736176216171291</v>
      </c>
      <c r="G29" s="637">
        <v>48726.469229999988</v>
      </c>
      <c r="H29" s="638">
        <v>-26.366283772379962</v>
      </c>
      <c r="I29" s="638">
        <v>13.561593375668815</v>
      </c>
      <c r="J29" s="1"/>
    </row>
    <row r="30" spans="1:10" x14ac:dyDescent="0.2">
      <c r="A30" s="213"/>
      <c r="B30" s="213" t="s">
        <v>524</v>
      </c>
      <c r="C30" s="635">
        <v>26695.175709999996</v>
      </c>
      <c r="D30" s="636">
        <v>-12.826794298145488</v>
      </c>
      <c r="E30" s="637">
        <v>258807.93346000003</v>
      </c>
      <c r="F30" s="638">
        <v>-2.7335247718914784</v>
      </c>
      <c r="G30" s="637">
        <v>310571.05488999997</v>
      </c>
      <c r="H30" s="638">
        <v>-3.6499587739981298</v>
      </c>
      <c r="I30" s="638">
        <v>86.438406624331165</v>
      </c>
      <c r="J30" s="1"/>
    </row>
    <row r="31" spans="1:10" x14ac:dyDescent="0.2">
      <c r="A31" s="816"/>
      <c r="B31" s="816" t="s">
        <v>525</v>
      </c>
      <c r="C31" s="779">
        <v>815.39774</v>
      </c>
      <c r="D31" s="780">
        <v>-42.734541784397464</v>
      </c>
      <c r="E31" s="779">
        <v>10925.269670000001</v>
      </c>
      <c r="F31" s="780">
        <v>-32.73981540472262</v>
      </c>
      <c r="G31" s="779">
        <v>13642.972800000001</v>
      </c>
      <c r="H31" s="780">
        <v>-29.78279768269903</v>
      </c>
      <c r="I31" s="780">
        <v>3.7971240779948854</v>
      </c>
      <c r="J31" s="1"/>
    </row>
    <row r="32" spans="1:10" x14ac:dyDescent="0.2">
      <c r="A32" s="688"/>
      <c r="B32" s="1"/>
      <c r="C32" s="1"/>
      <c r="D32" s="1"/>
      <c r="E32" s="1"/>
      <c r="F32" s="1"/>
      <c r="G32" s="1"/>
      <c r="I32" s="248" t="s">
        <v>239</v>
      </c>
      <c r="J32" s="1"/>
    </row>
    <row r="33" spans="1:10" x14ac:dyDescent="0.2">
      <c r="A33" s="695" t="s">
        <v>552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696" t="s">
        <v>654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696" t="s">
        <v>553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4.25" customHeight="1" x14ac:dyDescent="0.2">
      <c r="A36" s="894" t="s">
        <v>650</v>
      </c>
      <c r="B36" s="894"/>
      <c r="C36" s="894"/>
      <c r="D36" s="894"/>
      <c r="E36" s="894"/>
      <c r="F36" s="894"/>
      <c r="G36" s="894"/>
      <c r="H36" s="894"/>
      <c r="I36" s="894"/>
    </row>
    <row r="37" spans="1:10" ht="19.5" customHeight="1" x14ac:dyDescent="0.2">
      <c r="A37" s="894"/>
      <c r="B37" s="894"/>
      <c r="C37" s="894"/>
      <c r="D37" s="894"/>
      <c r="E37" s="894"/>
      <c r="F37" s="894"/>
      <c r="G37" s="894"/>
      <c r="H37" s="894"/>
      <c r="I37" s="894"/>
    </row>
    <row r="64" spans="3:3" x14ac:dyDescent="0.2">
      <c r="C64" t="s">
        <v>577</v>
      </c>
    </row>
    <row r="68" spans="3:3" x14ac:dyDescent="0.2">
      <c r="C68" t="s">
        <v>578</v>
      </c>
    </row>
  </sheetData>
  <mergeCells count="6">
    <mergeCell ref="A36:I37"/>
    <mergeCell ref="A3:A4"/>
    <mergeCell ref="B3:B4"/>
    <mergeCell ref="C3:D3"/>
    <mergeCell ref="E3:F3"/>
    <mergeCell ref="G3:I3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K28" sqref="K28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86" t="s">
        <v>18</v>
      </c>
      <c r="B1" s="886"/>
      <c r="C1" s="886"/>
      <c r="D1" s="886"/>
      <c r="E1" s="886"/>
      <c r="F1" s="886"/>
      <c r="G1" s="1"/>
      <c r="H1" s="1"/>
    </row>
    <row r="2" spans="1:9" x14ac:dyDescent="0.2">
      <c r="A2" s="887"/>
      <c r="B2" s="887"/>
      <c r="C2" s="887"/>
      <c r="D2" s="887"/>
      <c r="E2" s="887"/>
      <c r="F2" s="887"/>
      <c r="G2" s="11"/>
      <c r="H2" s="62" t="s">
        <v>547</v>
      </c>
    </row>
    <row r="3" spans="1:9" x14ac:dyDescent="0.2">
      <c r="A3" s="352"/>
      <c r="B3" s="858">
        <f>INDICE!A3</f>
        <v>42278</v>
      </c>
      <c r="C3" s="858">
        <v>41671</v>
      </c>
      <c r="D3" s="876" t="s">
        <v>120</v>
      </c>
      <c r="E3" s="876"/>
      <c r="F3" s="876" t="s">
        <v>121</v>
      </c>
      <c r="G3" s="876"/>
      <c r="H3" s="876"/>
    </row>
    <row r="4" spans="1:9" x14ac:dyDescent="0.2">
      <c r="A4" s="353"/>
      <c r="B4" s="261" t="s">
        <v>55</v>
      </c>
      <c r="C4" s="262" t="s">
        <v>491</v>
      </c>
      <c r="D4" s="261" t="s">
        <v>55</v>
      </c>
      <c r="E4" s="262" t="s">
        <v>491</v>
      </c>
      <c r="F4" s="261" t="s">
        <v>55</v>
      </c>
      <c r="G4" s="263" t="s">
        <v>491</v>
      </c>
      <c r="H4" s="262" t="s">
        <v>551</v>
      </c>
      <c r="I4" s="62"/>
    </row>
    <row r="5" spans="1:9" ht="14.1" customHeight="1" x14ac:dyDescent="0.2">
      <c r="A5" s="640" t="s">
        <v>377</v>
      </c>
      <c r="B5" s="361">
        <v>18827.538909999999</v>
      </c>
      <c r="C5" s="362">
        <v>2.7789183410350136</v>
      </c>
      <c r="D5" s="361">
        <v>171776.94673999998</v>
      </c>
      <c r="E5" s="362">
        <v>1.3809285124153481</v>
      </c>
      <c r="F5" s="361">
        <v>206219.78242999996</v>
      </c>
      <c r="G5" s="362">
        <v>-0.52652204817048898</v>
      </c>
      <c r="H5" s="362">
        <v>57.39526954300014</v>
      </c>
    </row>
    <row r="6" spans="1:9" x14ac:dyDescent="0.2">
      <c r="A6" s="627" t="s">
        <v>378</v>
      </c>
      <c r="B6" s="697">
        <v>7133.2301599999992</v>
      </c>
      <c r="C6" s="698">
        <v>5.6326732199291571</v>
      </c>
      <c r="D6" s="697">
        <v>60843.141210000002</v>
      </c>
      <c r="E6" s="698">
        <v>1.0057986603328382</v>
      </c>
      <c r="F6" s="697">
        <v>73385.465030000021</v>
      </c>
      <c r="G6" s="698">
        <v>-0.6797662583670675</v>
      </c>
      <c r="H6" s="698">
        <v>20.424706574234662</v>
      </c>
    </row>
    <row r="7" spans="1:9" x14ac:dyDescent="0.2">
      <c r="A7" s="627" t="s">
        <v>379</v>
      </c>
      <c r="B7" s="699">
        <v>9437.2934600000008</v>
      </c>
      <c r="C7" s="698">
        <v>33.988555186123826</v>
      </c>
      <c r="D7" s="697">
        <v>81504.162549999979</v>
      </c>
      <c r="E7" s="698">
        <v>17.701713832327727</v>
      </c>
      <c r="F7" s="697">
        <v>94034.34788000003</v>
      </c>
      <c r="G7" s="698">
        <v>11.061060647545055</v>
      </c>
      <c r="H7" s="698">
        <v>26.171721642199223</v>
      </c>
    </row>
    <row r="8" spans="1:9" x14ac:dyDescent="0.2">
      <c r="A8" s="627" t="s">
        <v>626</v>
      </c>
      <c r="B8" s="699">
        <v>4.8509700000000002</v>
      </c>
      <c r="C8" s="700" t="s">
        <v>150</v>
      </c>
      <c r="D8" s="697">
        <v>4.8509700000000002</v>
      </c>
      <c r="E8" s="700">
        <v>-96.91704453388806</v>
      </c>
      <c r="F8" s="697">
        <v>4.8509700000000002</v>
      </c>
      <c r="G8" s="700">
        <v>-97.334548243244328</v>
      </c>
      <c r="H8" s="903">
        <v>1.3501261974685494E-3</v>
      </c>
    </row>
    <row r="9" spans="1:9" x14ac:dyDescent="0.2">
      <c r="A9" s="627" t="s">
        <v>627</v>
      </c>
      <c r="B9" s="697">
        <v>2252.1643200000003</v>
      </c>
      <c r="C9" s="698">
        <v>-50.198277657916535</v>
      </c>
      <c r="D9" s="697">
        <v>29424.792010000001</v>
      </c>
      <c r="E9" s="698">
        <v>-26.061207295423706</v>
      </c>
      <c r="F9" s="697">
        <v>38795.118549999999</v>
      </c>
      <c r="G9" s="698">
        <v>-20.129535349874693</v>
      </c>
      <c r="H9" s="698">
        <v>10.797491200368809</v>
      </c>
    </row>
    <row r="10" spans="1:9" x14ac:dyDescent="0.2">
      <c r="A10" s="640" t="s">
        <v>380</v>
      </c>
      <c r="B10" s="642">
        <v>11034.247249999999</v>
      </c>
      <c r="C10" s="362">
        <v>-37.759156387217743</v>
      </c>
      <c r="D10" s="642">
        <v>124462.74235</v>
      </c>
      <c r="E10" s="362">
        <v>-17.833817003645652</v>
      </c>
      <c r="F10" s="642">
        <v>153077.74169</v>
      </c>
      <c r="G10" s="362">
        <v>-15.518935754686696</v>
      </c>
      <c r="H10" s="362">
        <v>42.604730456999839</v>
      </c>
    </row>
    <row r="11" spans="1:9" x14ac:dyDescent="0.2">
      <c r="A11" s="627" t="s">
        <v>381</v>
      </c>
      <c r="B11" s="697">
        <v>3344.3439899999998</v>
      </c>
      <c r="C11" s="698">
        <v>-24.808327835245557</v>
      </c>
      <c r="D11" s="697">
        <v>30018.351459999998</v>
      </c>
      <c r="E11" s="698">
        <v>-7.4867166820613518</v>
      </c>
      <c r="F11" s="697">
        <v>34915.447799999994</v>
      </c>
      <c r="G11" s="698">
        <v>-10.413191581569359</v>
      </c>
      <c r="H11" s="698">
        <v>9.7176978565370682</v>
      </c>
    </row>
    <row r="12" spans="1:9" x14ac:dyDescent="0.2">
      <c r="A12" s="627" t="s">
        <v>382</v>
      </c>
      <c r="B12" s="697">
        <v>1912.7991299999999</v>
      </c>
      <c r="C12" s="698">
        <v>107.45802053375478</v>
      </c>
      <c r="D12" s="697">
        <v>20241.91505</v>
      </c>
      <c r="E12" s="698">
        <v>36.504274237048278</v>
      </c>
      <c r="F12" s="697">
        <v>23838.519120000001</v>
      </c>
      <c r="G12" s="698">
        <v>20.940687965674961</v>
      </c>
      <c r="H12" s="698">
        <v>6.6347574140361436</v>
      </c>
    </row>
    <row r="13" spans="1:9" x14ac:dyDescent="0.2">
      <c r="A13" s="627" t="s">
        <v>383</v>
      </c>
      <c r="B13" s="697">
        <v>1742.2145700000001</v>
      </c>
      <c r="C13" s="698">
        <v>-35.953636187558956</v>
      </c>
      <c r="D13" s="697">
        <v>12336.109930000001</v>
      </c>
      <c r="E13" s="698">
        <v>-46.9712235564106</v>
      </c>
      <c r="F13" s="697">
        <v>17649.718410000001</v>
      </c>
      <c r="G13" s="698">
        <v>-34.365560200374233</v>
      </c>
      <c r="H13" s="698">
        <v>4.9122850075931108</v>
      </c>
    </row>
    <row r="14" spans="1:9" x14ac:dyDescent="0.2">
      <c r="A14" s="627" t="s">
        <v>384</v>
      </c>
      <c r="B14" s="697">
        <v>2314.1820499999999</v>
      </c>
      <c r="C14" s="698">
        <v>-41.647982483265238</v>
      </c>
      <c r="D14" s="697">
        <v>25634.100939999997</v>
      </c>
      <c r="E14" s="698">
        <v>-22.831406072548685</v>
      </c>
      <c r="F14" s="697">
        <v>30540.241520000003</v>
      </c>
      <c r="G14" s="698">
        <v>-22.650022481881908</v>
      </c>
      <c r="H14" s="698">
        <v>8.4999866321928845</v>
      </c>
    </row>
    <row r="15" spans="1:9" x14ac:dyDescent="0.2">
      <c r="A15" s="627" t="s">
        <v>385</v>
      </c>
      <c r="B15" s="697">
        <v>927.10056000000009</v>
      </c>
      <c r="C15" s="698">
        <v>-44.09497853995601</v>
      </c>
      <c r="D15" s="697">
        <v>13840.333839999999</v>
      </c>
      <c r="E15" s="698">
        <v>-21.888189140144473</v>
      </c>
      <c r="F15" s="697">
        <v>17172.262160000006</v>
      </c>
      <c r="G15" s="698">
        <v>-16.31561809885919</v>
      </c>
      <c r="H15" s="698">
        <v>4.7793989680443012</v>
      </c>
    </row>
    <row r="16" spans="1:9" x14ac:dyDescent="0.2">
      <c r="A16" s="627" t="s">
        <v>386</v>
      </c>
      <c r="B16" s="697">
        <v>793.60694999999998</v>
      </c>
      <c r="C16" s="698">
        <v>-80.229232468530682</v>
      </c>
      <c r="D16" s="697">
        <v>22391.931129999997</v>
      </c>
      <c r="E16" s="698">
        <v>-25.361427465996794</v>
      </c>
      <c r="F16" s="697">
        <v>28961.552680000001</v>
      </c>
      <c r="G16" s="698">
        <v>-18.689579313734509</v>
      </c>
      <c r="H16" s="698">
        <v>8.0606045785963385</v>
      </c>
    </row>
    <row r="17" spans="1:8" x14ac:dyDescent="0.2">
      <c r="A17" s="640" t="s">
        <v>387</v>
      </c>
      <c r="B17" s="642">
        <v>0</v>
      </c>
      <c r="C17" s="642">
        <v>-100</v>
      </c>
      <c r="D17" s="642">
        <v>0</v>
      </c>
      <c r="E17" s="642">
        <v>-100</v>
      </c>
      <c r="F17" s="642">
        <v>0</v>
      </c>
      <c r="G17" s="642">
        <v>-100</v>
      </c>
      <c r="H17" s="805">
        <v>0</v>
      </c>
    </row>
    <row r="18" spans="1:8" x14ac:dyDescent="0.2">
      <c r="A18" s="641" t="s">
        <v>119</v>
      </c>
      <c r="B18" s="69">
        <v>29861.786159999996</v>
      </c>
      <c r="C18" s="70">
        <v>-17.16125705712702</v>
      </c>
      <c r="D18" s="69">
        <v>296239.68909000006</v>
      </c>
      <c r="E18" s="70">
        <v>-7.689132025361765</v>
      </c>
      <c r="F18" s="69">
        <v>359297.52412000002</v>
      </c>
      <c r="G18" s="70">
        <v>-7.5191815629639276</v>
      </c>
      <c r="H18" s="70">
        <v>100</v>
      </c>
    </row>
    <row r="19" spans="1:8" x14ac:dyDescent="0.2">
      <c r="A19" s="688"/>
      <c r="B19" s="1"/>
      <c r="C19" s="1"/>
      <c r="D19" s="1"/>
      <c r="E19" s="1"/>
      <c r="F19" s="1"/>
      <c r="G19" s="1"/>
      <c r="H19" s="248" t="s">
        <v>239</v>
      </c>
    </row>
    <row r="20" spans="1:8" x14ac:dyDescent="0.2">
      <c r="A20" s="695" t="s">
        <v>376</v>
      </c>
      <c r="B20" s="1"/>
      <c r="C20" s="1"/>
      <c r="D20" s="1"/>
      <c r="E20" s="1"/>
      <c r="F20" s="1"/>
      <c r="G20" s="1"/>
      <c r="H20" s="1"/>
    </row>
    <row r="21" spans="1:8" x14ac:dyDescent="0.2">
      <c r="A21" s="696" t="s">
        <v>654</v>
      </c>
      <c r="B21" s="1"/>
      <c r="C21" s="1"/>
      <c r="D21" s="1"/>
      <c r="E21" s="1"/>
      <c r="F21" s="1"/>
      <c r="G21" s="1"/>
      <c r="H21" s="1"/>
    </row>
    <row r="22" spans="1:8" x14ac:dyDescent="0.2">
      <c r="A22" s="894" t="s">
        <v>650</v>
      </c>
      <c r="B22" s="894"/>
      <c r="C22" s="894"/>
      <c r="D22" s="894"/>
      <c r="E22" s="894"/>
      <c r="F22" s="894"/>
      <c r="G22" s="894"/>
      <c r="H22" s="894"/>
    </row>
    <row r="23" spans="1:8" x14ac:dyDescent="0.2">
      <c r="A23" s="894"/>
      <c r="B23" s="894"/>
      <c r="C23" s="894"/>
      <c r="D23" s="894"/>
      <c r="E23" s="894"/>
      <c r="F23" s="894"/>
      <c r="G23" s="894"/>
      <c r="H23" s="894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74" priority="1" operator="between">
      <formula>0.0001</formula>
      <formula>0.44999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H18" sqref="H18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35" t="s">
        <v>590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549</v>
      </c>
      <c r="H2" s="1"/>
    </row>
    <row r="3" spans="1:8" x14ac:dyDescent="0.2">
      <c r="A3" s="63"/>
      <c r="B3" s="858">
        <f>INDICE!A3</f>
        <v>42278</v>
      </c>
      <c r="C3" s="876">
        <v>41671</v>
      </c>
      <c r="D3" s="876" t="s">
        <v>120</v>
      </c>
      <c r="E3" s="876"/>
      <c r="F3" s="876" t="s">
        <v>121</v>
      </c>
      <c r="G3" s="876"/>
      <c r="H3" s="1"/>
    </row>
    <row r="4" spans="1:8" x14ac:dyDescent="0.2">
      <c r="A4" s="75"/>
      <c r="B4" s="261" t="s">
        <v>396</v>
      </c>
      <c r="C4" s="262" t="s">
        <v>491</v>
      </c>
      <c r="D4" s="261" t="s">
        <v>396</v>
      </c>
      <c r="E4" s="262" t="s">
        <v>491</v>
      </c>
      <c r="F4" s="261" t="s">
        <v>396</v>
      </c>
      <c r="G4" s="263" t="s">
        <v>491</v>
      </c>
      <c r="H4" s="1"/>
    </row>
    <row r="5" spans="1:8" x14ac:dyDescent="0.2">
      <c r="A5" s="701" t="s">
        <v>548</v>
      </c>
      <c r="B5" s="702">
        <v>20.097999999999999</v>
      </c>
      <c r="C5" s="662">
        <v>-19.100000000000001</v>
      </c>
      <c r="D5" s="703">
        <v>22.16</v>
      </c>
      <c r="E5" s="662">
        <v>-11.5</v>
      </c>
      <c r="F5" s="703">
        <v>22.861999999999998</v>
      </c>
      <c r="G5" s="662">
        <v>-9.1999999999999993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397</v>
      </c>
      <c r="H6" s="1"/>
    </row>
    <row r="7" spans="1:8" x14ac:dyDescent="0.2">
      <c r="A7" s="275" t="s">
        <v>561</v>
      </c>
      <c r="B7" s="94"/>
      <c r="C7" s="289"/>
      <c r="D7" s="289"/>
      <c r="E7" s="289"/>
      <c r="F7" s="94"/>
      <c r="G7" s="94"/>
      <c r="H7" s="1"/>
    </row>
    <row r="8" spans="1:8" x14ac:dyDescent="0.2">
      <c r="A8" s="695" t="s">
        <v>398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4"/>
  <sheetViews>
    <sheetView workbookViewId="0">
      <selection activeCell="K41" sqref="K41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09"/>
  </cols>
  <sheetData>
    <row r="1" spans="1:14" x14ac:dyDescent="0.2">
      <c r="A1" s="886" t="s">
        <v>388</v>
      </c>
      <c r="B1" s="886"/>
      <c r="C1" s="886"/>
      <c r="D1" s="886"/>
      <c r="E1" s="886"/>
      <c r="F1" s="886"/>
      <c r="G1" s="886"/>
      <c r="H1" s="1"/>
      <c r="I1" s="1"/>
    </row>
    <row r="2" spans="1:14" x14ac:dyDescent="0.2">
      <c r="A2" s="887"/>
      <c r="B2" s="887"/>
      <c r="C2" s="887"/>
      <c r="D2" s="887"/>
      <c r="E2" s="887"/>
      <c r="F2" s="887"/>
      <c r="G2" s="887"/>
      <c r="H2" s="11"/>
      <c r="I2" s="62" t="s">
        <v>547</v>
      </c>
    </row>
    <row r="3" spans="1:14" x14ac:dyDescent="0.2">
      <c r="A3" s="872" t="s">
        <v>528</v>
      </c>
      <c r="B3" s="872" t="s">
        <v>529</v>
      </c>
      <c r="C3" s="855">
        <f>INDICE!A3</f>
        <v>42278</v>
      </c>
      <c r="D3" s="856">
        <v>41671</v>
      </c>
      <c r="E3" s="856" t="s">
        <v>120</v>
      </c>
      <c r="F3" s="856"/>
      <c r="G3" s="856" t="s">
        <v>121</v>
      </c>
      <c r="H3" s="856"/>
      <c r="I3" s="856"/>
    </row>
    <row r="4" spans="1:14" x14ac:dyDescent="0.2">
      <c r="A4" s="873"/>
      <c r="B4" s="873"/>
      <c r="C4" s="97" t="s">
        <v>55</v>
      </c>
      <c r="D4" s="97" t="s">
        <v>491</v>
      </c>
      <c r="E4" s="97" t="s">
        <v>55</v>
      </c>
      <c r="F4" s="97" t="s">
        <v>491</v>
      </c>
      <c r="G4" s="97" t="s">
        <v>55</v>
      </c>
      <c r="H4" s="449" t="s">
        <v>491</v>
      </c>
      <c r="I4" s="449" t="s">
        <v>110</v>
      </c>
    </row>
    <row r="5" spans="1:14" x14ac:dyDescent="0.2">
      <c r="A5" s="623"/>
      <c r="B5" s="646" t="s">
        <v>212</v>
      </c>
      <c r="C5" s="202">
        <v>0</v>
      </c>
      <c r="D5" s="187" t="s">
        <v>150</v>
      </c>
      <c r="E5" s="363">
        <v>911.50125000000003</v>
      </c>
      <c r="F5" s="187" t="s">
        <v>150</v>
      </c>
      <c r="G5" s="629">
        <v>911.50125000000003</v>
      </c>
      <c r="H5" s="187" t="s">
        <v>150</v>
      </c>
      <c r="I5" s="643">
        <v>1.5900586740161395</v>
      </c>
    </row>
    <row r="6" spans="1:14" x14ac:dyDescent="0.2">
      <c r="A6" s="623"/>
      <c r="B6" s="646" t="s">
        <v>250</v>
      </c>
      <c r="C6" s="202">
        <v>0</v>
      </c>
      <c r="D6" s="187" t="s">
        <v>150</v>
      </c>
      <c r="E6" s="363">
        <v>0</v>
      </c>
      <c r="F6" s="187">
        <v>-100</v>
      </c>
      <c r="G6" s="363">
        <v>0</v>
      </c>
      <c r="H6" s="187">
        <v>-100</v>
      </c>
      <c r="I6" s="643">
        <v>0</v>
      </c>
    </row>
    <row r="7" spans="1:14" x14ac:dyDescent="0.2">
      <c r="A7" s="623"/>
      <c r="B7" s="646" t="s">
        <v>213</v>
      </c>
      <c r="C7" s="202">
        <v>0</v>
      </c>
      <c r="D7" s="187" t="s">
        <v>150</v>
      </c>
      <c r="E7" s="363">
        <v>0</v>
      </c>
      <c r="F7" s="187">
        <v>-100</v>
      </c>
      <c r="G7" s="363">
        <v>0</v>
      </c>
      <c r="H7" s="187">
        <v>-100</v>
      </c>
      <c r="I7" s="643">
        <v>0</v>
      </c>
    </row>
    <row r="8" spans="1:14" x14ac:dyDescent="0.2">
      <c r="A8" s="834" t="s">
        <v>347</v>
      </c>
      <c r="B8" s="647"/>
      <c r="C8" s="366">
        <v>0</v>
      </c>
      <c r="D8" s="196" t="s">
        <v>150</v>
      </c>
      <c r="E8" s="192">
        <v>911.50125000000003</v>
      </c>
      <c r="F8" s="364">
        <v>-52.247694530759667</v>
      </c>
      <c r="G8" s="252">
        <v>911.50125000000003</v>
      </c>
      <c r="H8" s="364">
        <v>-52.247694530759667</v>
      </c>
      <c r="I8" s="365">
        <v>1.5900586740161395</v>
      </c>
    </row>
    <row r="9" spans="1:14" x14ac:dyDescent="0.2">
      <c r="A9" s="623"/>
      <c r="B9" s="646" t="s">
        <v>251</v>
      </c>
      <c r="C9" s="202">
        <v>0</v>
      </c>
      <c r="D9" s="187">
        <v>-100</v>
      </c>
      <c r="E9" s="363">
        <v>1987.7369100000001</v>
      </c>
      <c r="F9" s="187">
        <v>-76.297296555047552</v>
      </c>
      <c r="G9" s="629">
        <v>1987.7369100000001</v>
      </c>
      <c r="H9" s="187">
        <v>-76.297296555047552</v>
      </c>
      <c r="I9" s="645">
        <v>3.4674865398237671</v>
      </c>
    </row>
    <row r="10" spans="1:14" x14ac:dyDescent="0.2">
      <c r="A10" s="623"/>
      <c r="B10" s="646" t="s">
        <v>214</v>
      </c>
      <c r="C10" s="783">
        <v>0</v>
      </c>
      <c r="D10" s="784" t="s">
        <v>150</v>
      </c>
      <c r="E10" s="785">
        <v>906.947</v>
      </c>
      <c r="F10" s="784">
        <v>-88.386097213819028</v>
      </c>
      <c r="G10" s="786">
        <v>1782.9258</v>
      </c>
      <c r="H10" s="784">
        <v>-79.03657450699373</v>
      </c>
      <c r="I10" s="787">
        <v>3.1102059743935238</v>
      </c>
    </row>
    <row r="11" spans="1:14" x14ac:dyDescent="0.2">
      <c r="A11" s="623"/>
      <c r="B11" s="646" t="s">
        <v>620</v>
      </c>
      <c r="C11" s="783">
        <v>0</v>
      </c>
      <c r="D11" s="784">
        <v>-100</v>
      </c>
      <c r="E11" s="785">
        <v>0</v>
      </c>
      <c r="F11" s="784">
        <v>-100</v>
      </c>
      <c r="G11" s="785">
        <v>0</v>
      </c>
      <c r="H11" s="784">
        <v>-100</v>
      </c>
      <c r="I11" s="787">
        <v>0</v>
      </c>
      <c r="J11" s="397"/>
    </row>
    <row r="12" spans="1:14" x14ac:dyDescent="0.2">
      <c r="A12" s="834" t="s">
        <v>535</v>
      </c>
      <c r="B12" s="647"/>
      <c r="C12" s="366">
        <v>0</v>
      </c>
      <c r="D12" s="196">
        <v>-100</v>
      </c>
      <c r="E12" s="192">
        <v>2894.6839100000002</v>
      </c>
      <c r="F12" s="364">
        <v>-83.096940826389599</v>
      </c>
      <c r="G12" s="252">
        <v>3770.6627100000001</v>
      </c>
      <c r="H12" s="364">
        <v>-78.841456122843596</v>
      </c>
      <c r="I12" s="365">
        <v>6.5776925142172908</v>
      </c>
      <c r="J12" s="397"/>
    </row>
    <row r="13" spans="1:14" x14ac:dyDescent="0.2">
      <c r="A13" s="624"/>
      <c r="B13" s="646" t="s">
        <v>313</v>
      </c>
      <c r="C13" s="202">
        <v>0</v>
      </c>
      <c r="D13" s="187" t="s">
        <v>150</v>
      </c>
      <c r="E13" s="363">
        <v>202.24161999999998</v>
      </c>
      <c r="F13" s="187" t="s">
        <v>150</v>
      </c>
      <c r="G13" s="629">
        <v>202.24161999999998</v>
      </c>
      <c r="H13" s="187" t="s">
        <v>150</v>
      </c>
      <c r="I13" s="632">
        <v>0.35279824589168252</v>
      </c>
      <c r="J13" s="397"/>
      <c r="K13" s="788"/>
      <c r="L13" s="788"/>
      <c r="M13" s="788"/>
      <c r="N13" s="788"/>
    </row>
    <row r="14" spans="1:14" x14ac:dyDescent="0.2">
      <c r="A14" s="624"/>
      <c r="B14" s="646" t="s">
        <v>317</v>
      </c>
      <c r="C14" s="202">
        <v>0</v>
      </c>
      <c r="D14" s="187" t="s">
        <v>150</v>
      </c>
      <c r="E14" s="363">
        <v>0</v>
      </c>
      <c r="F14" s="187">
        <v>-100</v>
      </c>
      <c r="G14" s="629">
        <v>0.87263999999999997</v>
      </c>
      <c r="H14" s="187">
        <v>45.20283536889746</v>
      </c>
      <c r="I14" s="652">
        <v>1.5222675792199343E-3</v>
      </c>
      <c r="J14" s="397"/>
      <c r="K14" s="788"/>
      <c r="L14" s="788"/>
      <c r="M14" s="788"/>
      <c r="N14" s="788"/>
    </row>
    <row r="15" spans="1:14" x14ac:dyDescent="0.2">
      <c r="A15" s="623"/>
      <c r="B15" s="646" t="s">
        <v>254</v>
      </c>
      <c r="C15" s="202">
        <v>162.31618999999995</v>
      </c>
      <c r="D15" s="187">
        <v>1287.044010968774</v>
      </c>
      <c r="E15" s="363">
        <v>5789.317109999999</v>
      </c>
      <c r="F15" s="187">
        <v>1127.6260725607076</v>
      </c>
      <c r="G15" s="629">
        <v>5808.7187799999992</v>
      </c>
      <c r="H15" s="187">
        <v>934.51548314906563</v>
      </c>
      <c r="I15" s="632">
        <v>10.13295777823612</v>
      </c>
      <c r="J15" s="397"/>
      <c r="K15" s="788"/>
      <c r="L15" s="788"/>
      <c r="M15" s="788"/>
      <c r="N15" s="788"/>
    </row>
    <row r="16" spans="1:14" x14ac:dyDescent="0.2">
      <c r="A16" s="623"/>
      <c r="B16" s="653" t="s">
        <v>372</v>
      </c>
      <c r="C16" s="649">
        <v>138.64069000000001</v>
      </c>
      <c r="D16" s="650">
        <v>8651.9610380592276</v>
      </c>
      <c r="E16" s="798">
        <v>5571.1800599999997</v>
      </c>
      <c r="F16" s="650">
        <v>1278.9237999802883</v>
      </c>
      <c r="G16" s="691">
        <v>5571.1800599999997</v>
      </c>
      <c r="H16" s="650">
        <v>1046.8603822999646</v>
      </c>
      <c r="I16" s="791">
        <v>9.7185858811589743</v>
      </c>
      <c r="J16" s="397"/>
      <c r="K16" s="789"/>
      <c r="L16" s="790"/>
      <c r="M16" s="789"/>
      <c r="N16" s="788"/>
    </row>
    <row r="17" spans="1:14" x14ac:dyDescent="0.2">
      <c r="A17" s="623"/>
      <c r="B17" s="653" t="s">
        <v>369</v>
      </c>
      <c r="C17" s="649">
        <v>23.6755</v>
      </c>
      <c r="D17" s="650">
        <v>133.98924709928642</v>
      </c>
      <c r="E17" s="651">
        <v>218.13705000000002</v>
      </c>
      <c r="F17" s="650">
        <v>222.86666672587106</v>
      </c>
      <c r="G17" s="691">
        <v>237.53872000000004</v>
      </c>
      <c r="H17" s="650">
        <v>213.72717660132614</v>
      </c>
      <c r="I17" s="652">
        <v>0.41437189707714728</v>
      </c>
      <c r="J17" s="397"/>
      <c r="K17" s="789"/>
      <c r="L17" s="788"/>
      <c r="M17" s="788"/>
      <c r="N17" s="788"/>
    </row>
    <row r="18" spans="1:14" x14ac:dyDescent="0.2">
      <c r="A18" s="624"/>
      <c r="B18" s="646" t="s">
        <v>255</v>
      </c>
      <c r="C18" s="202">
        <v>0</v>
      </c>
      <c r="D18" s="187" t="s">
        <v>150</v>
      </c>
      <c r="E18" s="363">
        <v>0</v>
      </c>
      <c r="F18" s="187" t="s">
        <v>150</v>
      </c>
      <c r="G18" s="629">
        <v>644.59037999999998</v>
      </c>
      <c r="H18" s="187" t="s">
        <v>150</v>
      </c>
      <c r="I18" s="644">
        <v>1.1244488418489382</v>
      </c>
      <c r="K18" s="788"/>
      <c r="L18" s="788"/>
      <c r="M18" s="788"/>
      <c r="N18" s="788"/>
    </row>
    <row r="19" spans="1:14" x14ac:dyDescent="0.2">
      <c r="A19" s="624"/>
      <c r="B19" s="646" t="s">
        <v>219</v>
      </c>
      <c r="C19" s="202">
        <v>7.6652500000000012</v>
      </c>
      <c r="D19" s="187">
        <v>4.0357496708696008</v>
      </c>
      <c r="E19" s="363">
        <v>76.333550000000002</v>
      </c>
      <c r="F19" s="187">
        <v>22.236710878865583</v>
      </c>
      <c r="G19" s="629">
        <v>92.155229999999989</v>
      </c>
      <c r="H19" s="187">
        <v>28.31789451962608</v>
      </c>
      <c r="I19" s="632">
        <v>0.16075921214310165</v>
      </c>
      <c r="K19" s="788"/>
      <c r="L19" s="788"/>
      <c r="M19" s="788"/>
      <c r="N19" s="788"/>
    </row>
    <row r="20" spans="1:14" x14ac:dyDescent="0.2">
      <c r="A20" s="623"/>
      <c r="B20" s="646" t="s">
        <v>641</v>
      </c>
      <c r="C20" s="202">
        <v>0</v>
      </c>
      <c r="D20" s="187" t="s">
        <v>150</v>
      </c>
      <c r="E20" s="363">
        <v>0.53159000000000001</v>
      </c>
      <c r="F20" s="187" t="s">
        <v>150</v>
      </c>
      <c r="G20" s="629">
        <v>0.53159000000000001</v>
      </c>
      <c r="H20" s="187" t="s">
        <v>150</v>
      </c>
      <c r="I20" s="652">
        <v>9.2732652919591671E-4</v>
      </c>
    </row>
    <row r="21" spans="1:14" x14ac:dyDescent="0.2">
      <c r="A21" s="623"/>
      <c r="B21" s="646" t="s">
        <v>221</v>
      </c>
      <c r="C21" s="202">
        <v>0</v>
      </c>
      <c r="D21" s="187" t="s">
        <v>150</v>
      </c>
      <c r="E21" s="363">
        <v>0</v>
      </c>
      <c r="F21" s="187">
        <v>-100</v>
      </c>
      <c r="G21" s="363">
        <v>0</v>
      </c>
      <c r="H21" s="187">
        <v>-100</v>
      </c>
      <c r="I21" s="643">
        <v>0</v>
      </c>
    </row>
    <row r="22" spans="1:14" x14ac:dyDescent="0.2">
      <c r="A22" s="623"/>
      <c r="B22" s="646" t="s">
        <v>257</v>
      </c>
      <c r="C22" s="202">
        <v>3059.2323200000001</v>
      </c>
      <c r="D22" s="187">
        <v>366.43180556829719</v>
      </c>
      <c r="E22" s="363">
        <v>29638.275320000001</v>
      </c>
      <c r="F22" s="187">
        <v>479.62152982236449</v>
      </c>
      <c r="G22" s="629">
        <v>30891.853470000002</v>
      </c>
      <c r="H22" s="187">
        <v>416.39566124353496</v>
      </c>
      <c r="I22" s="632">
        <v>53.888965666705438</v>
      </c>
    </row>
    <row r="23" spans="1:14" x14ac:dyDescent="0.2">
      <c r="A23" s="623"/>
      <c r="B23" s="653" t="s">
        <v>372</v>
      </c>
      <c r="C23" s="649">
        <v>3052.98495</v>
      </c>
      <c r="D23" s="650">
        <v>368.17365706185706</v>
      </c>
      <c r="E23" s="798">
        <v>29526.908070000005</v>
      </c>
      <c r="F23" s="650">
        <v>488.80319508297498</v>
      </c>
      <c r="G23" s="691">
        <v>30773.643370000002</v>
      </c>
      <c r="H23" s="650">
        <v>423.55146543411468</v>
      </c>
      <c r="I23" s="791">
        <v>53.682755313333651</v>
      </c>
    </row>
    <row r="24" spans="1:14" x14ac:dyDescent="0.2">
      <c r="A24" s="623"/>
      <c r="B24" s="653" t="s">
        <v>369</v>
      </c>
      <c r="C24" s="649">
        <v>6.2473700000000001</v>
      </c>
      <c r="D24" s="650">
        <v>65.509467153071952</v>
      </c>
      <c r="E24" s="651">
        <v>111.36725</v>
      </c>
      <c r="F24" s="650">
        <v>12.889977753931683</v>
      </c>
      <c r="G24" s="691">
        <v>118.21009999999998</v>
      </c>
      <c r="H24" s="650">
        <v>13.290798285909059</v>
      </c>
      <c r="I24" s="652">
        <v>0.20621035337177568</v>
      </c>
    </row>
    <row r="25" spans="1:14" x14ac:dyDescent="0.2">
      <c r="A25" s="623"/>
      <c r="B25" s="646" t="s">
        <v>389</v>
      </c>
      <c r="C25" s="904">
        <v>1.4860100000000001</v>
      </c>
      <c r="D25" s="187" t="s">
        <v>150</v>
      </c>
      <c r="E25" s="363">
        <v>8.5870099999999994</v>
      </c>
      <c r="F25" s="187">
        <v>140.57090347758606</v>
      </c>
      <c r="G25" s="189">
        <v>9.4801800000000007</v>
      </c>
      <c r="H25" s="187">
        <v>127.32064070592746</v>
      </c>
      <c r="I25" s="643">
        <v>1.653759930689544E-2</v>
      </c>
    </row>
    <row r="26" spans="1:14" x14ac:dyDescent="0.2">
      <c r="A26" s="623"/>
      <c r="B26" s="646" t="s">
        <v>259</v>
      </c>
      <c r="C26" s="202">
        <v>0</v>
      </c>
      <c r="D26" s="187">
        <v>-100</v>
      </c>
      <c r="E26" s="363">
        <v>0</v>
      </c>
      <c r="F26" s="187">
        <v>-100</v>
      </c>
      <c r="G26" s="189">
        <v>1898.2540300000001</v>
      </c>
      <c r="H26" s="187">
        <v>100.43561458935457</v>
      </c>
      <c r="I26" s="643">
        <v>3.3113890802536954</v>
      </c>
    </row>
    <row r="27" spans="1:14" x14ac:dyDescent="0.2">
      <c r="A27" s="834" t="s">
        <v>519</v>
      </c>
      <c r="B27" s="647"/>
      <c r="C27" s="366">
        <v>3230.6997700000002</v>
      </c>
      <c r="D27" s="196">
        <v>99.17825201444586</v>
      </c>
      <c r="E27" s="192">
        <v>35715.286199999995</v>
      </c>
      <c r="F27" s="364">
        <v>430.02276264426058</v>
      </c>
      <c r="G27" s="252">
        <v>39548.697919999999</v>
      </c>
      <c r="H27" s="364">
        <v>413.14343832839836</v>
      </c>
      <c r="I27" s="365">
        <v>68.99030601849428</v>
      </c>
    </row>
    <row r="28" spans="1:14" x14ac:dyDescent="0.2">
      <c r="A28" s="623"/>
      <c r="B28" s="646" t="s">
        <v>390</v>
      </c>
      <c r="C28" s="202">
        <v>14.302719999999999</v>
      </c>
      <c r="D28" s="187" t="s">
        <v>150</v>
      </c>
      <c r="E28" s="363">
        <v>2043.9246800000001</v>
      </c>
      <c r="F28" s="187">
        <v>-33.187335526181371</v>
      </c>
      <c r="G28" s="189">
        <v>2043.9246800000001</v>
      </c>
      <c r="H28" s="187">
        <v>-33.187335526181371</v>
      </c>
      <c r="I28" s="643">
        <v>3.5655026983996594</v>
      </c>
    </row>
    <row r="29" spans="1:14" x14ac:dyDescent="0.2">
      <c r="A29" s="623"/>
      <c r="B29" s="646" t="s">
        <v>262</v>
      </c>
      <c r="C29" s="202">
        <v>0</v>
      </c>
      <c r="D29" s="187" t="s">
        <v>150</v>
      </c>
      <c r="E29" s="363">
        <v>0</v>
      </c>
      <c r="F29" s="187">
        <v>-100</v>
      </c>
      <c r="G29" s="189">
        <v>0</v>
      </c>
      <c r="H29" s="187">
        <v>-100</v>
      </c>
      <c r="I29" s="643">
        <v>0</v>
      </c>
    </row>
    <row r="30" spans="1:14" x14ac:dyDescent="0.2">
      <c r="A30" s="834" t="s">
        <v>394</v>
      </c>
      <c r="B30" s="647"/>
      <c r="C30" s="366">
        <v>14.302719999999999</v>
      </c>
      <c r="D30" s="196" t="s">
        <v>150</v>
      </c>
      <c r="E30" s="192">
        <v>2043.9246800000001</v>
      </c>
      <c r="F30" s="364">
        <v>-48.233195527166046</v>
      </c>
      <c r="G30" s="252">
        <v>2043.9246800000001</v>
      </c>
      <c r="H30" s="364">
        <v>-48.233195527166046</v>
      </c>
      <c r="I30" s="365">
        <v>3.5655026983996594</v>
      </c>
    </row>
    <row r="31" spans="1:14" x14ac:dyDescent="0.2">
      <c r="A31" s="623"/>
      <c r="B31" s="648" t="s">
        <v>391</v>
      </c>
      <c r="C31" s="202">
        <v>0</v>
      </c>
      <c r="D31" s="198">
        <v>-100</v>
      </c>
      <c r="E31" s="363">
        <v>485.78696000000002</v>
      </c>
      <c r="F31" s="198">
        <v>-94.898654868763742</v>
      </c>
      <c r="G31" s="629">
        <v>2199.7707500000001</v>
      </c>
      <c r="H31" s="198">
        <v>-82.214493641303847</v>
      </c>
      <c r="I31" s="643">
        <v>3.8373667198860004</v>
      </c>
    </row>
    <row r="32" spans="1:14" x14ac:dyDescent="0.2">
      <c r="A32" s="623"/>
      <c r="B32" s="648" t="s">
        <v>618</v>
      </c>
      <c r="C32" s="202">
        <v>0</v>
      </c>
      <c r="D32" s="198">
        <v>-100</v>
      </c>
      <c r="E32" s="363">
        <v>0</v>
      </c>
      <c r="F32" s="198">
        <v>-100</v>
      </c>
      <c r="G32" s="363">
        <v>0</v>
      </c>
      <c r="H32" s="198">
        <v>-100</v>
      </c>
      <c r="I32" s="643">
        <v>0</v>
      </c>
    </row>
    <row r="33" spans="1:14" x14ac:dyDescent="0.2">
      <c r="A33" s="623"/>
      <c r="B33" s="646" t="s">
        <v>265</v>
      </c>
      <c r="C33" s="202">
        <v>0</v>
      </c>
      <c r="D33" s="187" t="s">
        <v>150</v>
      </c>
      <c r="E33" s="363">
        <v>1037.6206099999999</v>
      </c>
      <c r="F33" s="187">
        <v>-49.346959518153092</v>
      </c>
      <c r="G33" s="629">
        <v>1991.6796499999998</v>
      </c>
      <c r="H33" s="187">
        <v>-2.7731051541847567</v>
      </c>
      <c r="I33" s="643">
        <v>3.474364410738799</v>
      </c>
    </row>
    <row r="34" spans="1:14" x14ac:dyDescent="0.2">
      <c r="A34" s="623"/>
      <c r="B34" s="646" t="s">
        <v>392</v>
      </c>
      <c r="C34" s="202">
        <v>0</v>
      </c>
      <c r="D34" s="187">
        <v>-100</v>
      </c>
      <c r="E34" s="363">
        <v>2141.5111099999999</v>
      </c>
      <c r="F34" s="187">
        <v>-80.390387280177663</v>
      </c>
      <c r="G34" s="189">
        <v>3667.9371400000005</v>
      </c>
      <c r="H34" s="187">
        <v>-67.540543916055583</v>
      </c>
      <c r="I34" s="643">
        <v>6.3984939847344711</v>
      </c>
    </row>
    <row r="35" spans="1:14" x14ac:dyDescent="0.2">
      <c r="A35" s="623"/>
      <c r="B35" s="646" t="s">
        <v>393</v>
      </c>
      <c r="C35" s="202">
        <v>0</v>
      </c>
      <c r="D35" s="187" t="s">
        <v>150</v>
      </c>
      <c r="E35" s="363">
        <v>1066.23099</v>
      </c>
      <c r="F35" s="187">
        <v>4.1457547704636415</v>
      </c>
      <c r="G35" s="189">
        <v>1066.23099</v>
      </c>
      <c r="H35" s="187">
        <v>4.1457547704636415</v>
      </c>
      <c r="I35" s="643">
        <v>1.8599753254911235</v>
      </c>
    </row>
    <row r="36" spans="1:14" x14ac:dyDescent="0.2">
      <c r="A36" s="623"/>
      <c r="B36" s="646" t="s">
        <v>656</v>
      </c>
      <c r="C36" s="783">
        <v>0</v>
      </c>
      <c r="D36" s="784" t="s">
        <v>150</v>
      </c>
      <c r="E36" s="785">
        <v>995.63668000000007</v>
      </c>
      <c r="F36" s="784" t="s">
        <v>150</v>
      </c>
      <c r="G36" s="189">
        <v>995.63668000000007</v>
      </c>
      <c r="H36" s="784" t="s">
        <v>150</v>
      </c>
      <c r="I36" s="787">
        <v>1.7368278312318624</v>
      </c>
    </row>
    <row r="37" spans="1:14" x14ac:dyDescent="0.2">
      <c r="A37" s="623"/>
      <c r="B37" s="646" t="s">
        <v>619</v>
      </c>
      <c r="C37" s="202">
        <v>0</v>
      </c>
      <c r="D37" s="187" t="s">
        <v>150</v>
      </c>
      <c r="E37" s="363">
        <v>0</v>
      </c>
      <c r="F37" s="187">
        <v>-100</v>
      </c>
      <c r="G37" s="189">
        <v>0</v>
      </c>
      <c r="H37" s="187">
        <v>-100</v>
      </c>
      <c r="I37" s="643">
        <v>0</v>
      </c>
    </row>
    <row r="38" spans="1:14" x14ac:dyDescent="0.2">
      <c r="A38" s="834" t="s">
        <v>536</v>
      </c>
      <c r="B38" s="647"/>
      <c r="C38" s="366">
        <v>0</v>
      </c>
      <c r="D38" s="196">
        <v>-100</v>
      </c>
      <c r="E38" s="192">
        <v>5726.7863499999994</v>
      </c>
      <c r="F38" s="364">
        <v>-79.974226942087469</v>
      </c>
      <c r="G38" s="252">
        <v>9921.2552100000012</v>
      </c>
      <c r="H38" s="364">
        <v>-69.695763185393616</v>
      </c>
      <c r="I38" s="365">
        <v>17.30702827208226</v>
      </c>
    </row>
    <row r="39" spans="1:14" x14ac:dyDescent="0.2">
      <c r="A39" s="623"/>
      <c r="B39" s="646" t="s">
        <v>231</v>
      </c>
      <c r="C39" s="202">
        <v>0</v>
      </c>
      <c r="D39" s="187" t="s">
        <v>150</v>
      </c>
      <c r="E39" s="363">
        <v>930.87868000000003</v>
      </c>
      <c r="F39" s="187" t="s">
        <v>150</v>
      </c>
      <c r="G39" s="189">
        <v>930.87868000000003</v>
      </c>
      <c r="H39" s="187" t="s">
        <v>150</v>
      </c>
      <c r="I39" s="643">
        <v>1.623861425961505</v>
      </c>
    </row>
    <row r="40" spans="1:14" x14ac:dyDescent="0.2">
      <c r="A40" s="834" t="s">
        <v>520</v>
      </c>
      <c r="B40" s="647"/>
      <c r="C40" s="366">
        <v>0</v>
      </c>
      <c r="D40" s="196" t="s">
        <v>150</v>
      </c>
      <c r="E40" s="192">
        <v>930.87868000000003</v>
      </c>
      <c r="F40" s="364" t="s">
        <v>150</v>
      </c>
      <c r="G40" s="252">
        <v>930.87868000000003</v>
      </c>
      <c r="H40" s="364" t="s">
        <v>150</v>
      </c>
      <c r="I40" s="365">
        <v>1.623861425961505</v>
      </c>
    </row>
    <row r="41" spans="1:14" x14ac:dyDescent="0.2">
      <c r="A41" s="834" t="s">
        <v>674</v>
      </c>
      <c r="B41" s="647"/>
      <c r="C41" s="366">
        <v>0</v>
      </c>
      <c r="D41" s="196" t="s">
        <v>150</v>
      </c>
      <c r="E41" s="192">
        <v>164.05355</v>
      </c>
      <c r="F41" s="364">
        <v>81.525587472360954</v>
      </c>
      <c r="G41" s="252">
        <v>198.08678999999998</v>
      </c>
      <c r="H41" s="364">
        <v>119.18343690376827</v>
      </c>
      <c r="I41" s="365">
        <v>0.34555039682887267</v>
      </c>
    </row>
    <row r="42" spans="1:14" x14ac:dyDescent="0.2">
      <c r="A42" s="630" t="s">
        <v>119</v>
      </c>
      <c r="B42" s="368"/>
      <c r="C42" s="368">
        <v>3245.0024900000003</v>
      </c>
      <c r="D42" s="358">
        <v>-62.755016735569889</v>
      </c>
      <c r="E42" s="205">
        <v>48387.114620000008</v>
      </c>
      <c r="F42" s="358">
        <v>-17.157051485565745</v>
      </c>
      <c r="G42" s="255">
        <v>57325.007239999999</v>
      </c>
      <c r="H42" s="208">
        <v>-10.728862323825442</v>
      </c>
      <c r="I42" s="369">
        <v>100</v>
      </c>
    </row>
    <row r="43" spans="1:14" x14ac:dyDescent="0.2">
      <c r="A43" s="370"/>
      <c r="B43" s="370" t="s">
        <v>372</v>
      </c>
      <c r="C43" s="654">
        <v>3191.6256400000002</v>
      </c>
      <c r="D43" s="217">
        <v>388.2480707387997</v>
      </c>
      <c r="E43" s="256">
        <v>35098.088130000004</v>
      </c>
      <c r="F43" s="217">
        <v>547.71477332797883</v>
      </c>
      <c r="G43" s="256">
        <v>36344.823429999997</v>
      </c>
      <c r="H43" s="217">
        <v>471.13254953075449</v>
      </c>
      <c r="I43" s="655">
        <v>63.401341194492623</v>
      </c>
    </row>
    <row r="44" spans="1:14" x14ac:dyDescent="0.2">
      <c r="A44" s="370"/>
      <c r="B44" s="370" t="s">
        <v>369</v>
      </c>
      <c r="C44" s="654">
        <v>53.376850000000005</v>
      </c>
      <c r="D44" s="217">
        <v>-99.337665820332816</v>
      </c>
      <c r="E44" s="256">
        <v>13289.02649</v>
      </c>
      <c r="F44" s="217">
        <v>-74.921392446461013</v>
      </c>
      <c r="G44" s="256">
        <v>20980.183809999999</v>
      </c>
      <c r="H44" s="217">
        <v>-63.734010005511941</v>
      </c>
      <c r="I44" s="655">
        <v>36.59865880550737</v>
      </c>
    </row>
    <row r="45" spans="1:14" x14ac:dyDescent="0.2">
      <c r="A45" s="214"/>
      <c r="B45" s="214" t="s">
        <v>523</v>
      </c>
      <c r="C45" s="635">
        <v>3230.6997700000002</v>
      </c>
      <c r="D45" s="636">
        <v>-49.614770685158156</v>
      </c>
      <c r="E45" s="635">
        <v>39051.312309999994</v>
      </c>
      <c r="F45" s="636">
        <v>34.239856544277906</v>
      </c>
      <c r="G45" s="635">
        <v>46125.133849999998</v>
      </c>
      <c r="H45" s="638">
        <v>38.579065479219437</v>
      </c>
      <c r="I45" s="638">
        <v>80.462499824710008</v>
      </c>
    </row>
    <row r="46" spans="1:14" x14ac:dyDescent="0.2">
      <c r="A46" s="214"/>
      <c r="B46" s="214" t="s">
        <v>524</v>
      </c>
      <c r="C46" s="635">
        <v>14.302720000000205</v>
      </c>
      <c r="D46" s="636">
        <v>-99.378302552527657</v>
      </c>
      <c r="E46" s="635">
        <v>9335.80231000001</v>
      </c>
      <c r="F46" s="636">
        <v>-68.156266008564515</v>
      </c>
      <c r="G46" s="635">
        <v>11199.873390000001</v>
      </c>
      <c r="H46" s="638">
        <v>-63.789782779412107</v>
      </c>
      <c r="I46" s="638">
        <v>19.537500175289992</v>
      </c>
      <c r="J46" s="808"/>
      <c r="K46" s="258"/>
      <c r="L46" s="808"/>
      <c r="M46" s="436"/>
      <c r="N46" s="808"/>
    </row>
    <row r="47" spans="1:14" x14ac:dyDescent="0.2">
      <c r="A47" s="812"/>
      <c r="B47" s="812" t="s">
        <v>525</v>
      </c>
      <c r="C47" s="813">
        <v>3229.2137600000001</v>
      </c>
      <c r="D47" s="814">
        <v>378.4374216238333</v>
      </c>
      <c r="E47" s="813">
        <v>35706.167600000001</v>
      </c>
      <c r="F47" s="814">
        <v>532.18924949787572</v>
      </c>
      <c r="G47" s="813">
        <v>37640.432120000005</v>
      </c>
      <c r="H47" s="815">
        <v>468.92030436252048</v>
      </c>
      <c r="I47" s="815">
        <v>65.661452012404496</v>
      </c>
      <c r="J47" s="808"/>
      <c r="K47" s="258"/>
      <c r="L47" s="808"/>
      <c r="M47" s="436"/>
      <c r="N47" s="808"/>
    </row>
    <row r="48" spans="1:14" x14ac:dyDescent="0.2">
      <c r="A48" s="688"/>
      <c r="B48" s="1"/>
      <c r="C48" s="11"/>
      <c r="D48" s="11"/>
      <c r="E48" s="11"/>
      <c r="F48" s="11"/>
      <c r="G48" s="11"/>
      <c r="I48" s="248" t="s">
        <v>239</v>
      </c>
    </row>
    <row r="49" spans="1:9" x14ac:dyDescent="0.2">
      <c r="A49" s="686" t="s">
        <v>376</v>
      </c>
      <c r="B49" s="1"/>
      <c r="C49" s="704"/>
      <c r="D49" s="704"/>
      <c r="E49" s="704"/>
      <c r="F49" s="704"/>
      <c r="G49" s="707"/>
      <c r="H49" s="704"/>
      <c r="I49" s="248"/>
    </row>
    <row r="50" spans="1:9" x14ac:dyDescent="0.2">
      <c r="A50" s="705" t="s">
        <v>606</v>
      </c>
      <c r="B50" s="748"/>
      <c r="C50" s="600"/>
      <c r="D50" s="749"/>
      <c r="E50" s="749"/>
      <c r="F50" s="750"/>
      <c r="G50" s="707"/>
      <c r="H50" s="749"/>
      <c r="I50" s="749"/>
    </row>
    <row r="51" spans="1:9" x14ac:dyDescent="0.2">
      <c r="A51" s="706" t="s">
        <v>654</v>
      </c>
      <c r="B51" s="1"/>
      <c r="C51" s="1"/>
      <c r="D51" s="1"/>
      <c r="E51" s="1"/>
      <c r="F51" s="1"/>
      <c r="G51" s="708"/>
      <c r="H51" s="1"/>
      <c r="I51" s="1"/>
    </row>
    <row r="52" spans="1:9" x14ac:dyDescent="0.2">
      <c r="A52" s="696" t="s">
        <v>554</v>
      </c>
    </row>
    <row r="53" spans="1:9" x14ac:dyDescent="0.2">
      <c r="A53" s="894" t="s">
        <v>650</v>
      </c>
      <c r="B53" s="894"/>
      <c r="C53" s="894"/>
      <c r="D53" s="894"/>
      <c r="E53" s="894"/>
      <c r="F53" s="894"/>
      <c r="G53" s="894"/>
      <c r="H53" s="894"/>
    </row>
    <row r="54" spans="1:9" x14ac:dyDescent="0.2">
      <c r="A54" s="894"/>
      <c r="B54" s="894"/>
      <c r="C54" s="894"/>
      <c r="D54" s="894"/>
      <c r="E54" s="894"/>
      <c r="F54" s="894"/>
      <c r="G54" s="894"/>
      <c r="H54" s="894"/>
    </row>
  </sheetData>
  <mergeCells count="7">
    <mergeCell ref="A53:H54"/>
    <mergeCell ref="A1:G2"/>
    <mergeCell ref="C3:D3"/>
    <mergeCell ref="E3:F3"/>
    <mergeCell ref="A3:A4"/>
    <mergeCell ref="B3:B4"/>
    <mergeCell ref="G3:I3"/>
  </mergeCells>
  <conditionalFormatting sqref="C5:C6 C26 C32:C33 C9">
    <cfRule type="cellIs" dxfId="73" priority="188" operator="between">
      <formula>0.00000001</formula>
      <formula>1</formula>
    </cfRule>
  </conditionalFormatting>
  <conditionalFormatting sqref="I5:I6 I26 I32:I33 I9">
    <cfRule type="cellIs" dxfId="72" priority="187" operator="between">
      <formula>0.000001</formula>
      <formula>1</formula>
    </cfRule>
  </conditionalFormatting>
  <conditionalFormatting sqref="C35">
    <cfRule type="cellIs" dxfId="71" priority="181" operator="between">
      <formula>0.00000001</formula>
      <formula>1</formula>
    </cfRule>
  </conditionalFormatting>
  <conditionalFormatting sqref="I35">
    <cfRule type="cellIs" dxfId="70" priority="179" operator="between">
      <formula>0.000001</formula>
      <formula>1</formula>
    </cfRule>
  </conditionalFormatting>
  <conditionalFormatting sqref="C34">
    <cfRule type="cellIs" dxfId="69" priority="174" operator="between">
      <formula>0.00000001</formula>
      <formula>1</formula>
    </cfRule>
  </conditionalFormatting>
  <conditionalFormatting sqref="I34">
    <cfRule type="cellIs" dxfId="68" priority="173" operator="between">
      <formula>0.000001</formula>
      <formula>1</formula>
    </cfRule>
  </conditionalFormatting>
  <conditionalFormatting sqref="C10">
    <cfRule type="cellIs" dxfId="67" priority="170" operator="between">
      <formula>0.00000001</formula>
      <formula>1</formula>
    </cfRule>
  </conditionalFormatting>
  <conditionalFormatting sqref="I10">
    <cfRule type="cellIs" dxfId="66" priority="169" operator="between">
      <formula>0.000001</formula>
      <formula>1</formula>
    </cfRule>
  </conditionalFormatting>
  <conditionalFormatting sqref="C18">
    <cfRule type="cellIs" dxfId="65" priority="148" operator="between">
      <formula>0.00000001</formula>
      <formula>1</formula>
    </cfRule>
  </conditionalFormatting>
  <conditionalFormatting sqref="C19">
    <cfRule type="cellIs" dxfId="64" priority="117" operator="between">
      <formula>0.00000001</formula>
      <formula>1</formula>
    </cfRule>
  </conditionalFormatting>
  <conditionalFormatting sqref="K16:K17">
    <cfRule type="cellIs" dxfId="63" priority="136" operator="between">
      <formula>0.000001</formula>
      <formula>1</formula>
    </cfRule>
  </conditionalFormatting>
  <conditionalFormatting sqref="M16">
    <cfRule type="cellIs" dxfId="62" priority="135" operator="between">
      <formula>0.000001</formula>
      <formula>1</formula>
    </cfRule>
  </conditionalFormatting>
  <conditionalFormatting sqref="C13">
    <cfRule type="cellIs" dxfId="61" priority="121" operator="between">
      <formula>0.00000001</formula>
      <formula>1</formula>
    </cfRule>
  </conditionalFormatting>
  <conditionalFormatting sqref="C35">
    <cfRule type="cellIs" dxfId="60" priority="109" operator="between">
      <formula>0.00000001</formula>
      <formula>1</formula>
    </cfRule>
  </conditionalFormatting>
  <conditionalFormatting sqref="I35">
    <cfRule type="cellIs" dxfId="59" priority="108" operator="between">
      <formula>0.000001</formula>
      <formula>1</formula>
    </cfRule>
  </conditionalFormatting>
  <conditionalFormatting sqref="C36">
    <cfRule type="cellIs" dxfId="58" priority="95" operator="between">
      <formula>0.00000001</formula>
      <formula>1</formula>
    </cfRule>
  </conditionalFormatting>
  <conditionalFormatting sqref="I36">
    <cfRule type="cellIs" dxfId="57" priority="94" operator="between">
      <formula>0.000001</formula>
      <formula>1</formula>
    </cfRule>
  </conditionalFormatting>
  <conditionalFormatting sqref="I18">
    <cfRule type="cellIs" dxfId="56" priority="89" operator="between">
      <formula>0.000001</formula>
      <formula>1</formula>
    </cfRule>
  </conditionalFormatting>
  <conditionalFormatting sqref="C20">
    <cfRule type="cellIs" dxfId="55" priority="88" operator="between">
      <formula>0.00000001</formula>
      <formula>1</formula>
    </cfRule>
  </conditionalFormatting>
  <conditionalFormatting sqref="I28:I29">
    <cfRule type="cellIs" dxfId="54" priority="70" operator="between">
      <formula>0.000001</formula>
      <formula>1</formula>
    </cfRule>
  </conditionalFormatting>
  <conditionalFormatting sqref="C28:C29">
    <cfRule type="cellIs" dxfId="53" priority="71" operator="between">
      <formula>0.00000001</formula>
      <formula>1</formula>
    </cfRule>
  </conditionalFormatting>
  <conditionalFormatting sqref="C37">
    <cfRule type="cellIs" dxfId="52" priority="77" operator="between">
      <formula>0.00000001</formula>
      <formula>1</formula>
    </cfRule>
  </conditionalFormatting>
  <conditionalFormatting sqref="I37">
    <cfRule type="cellIs" dxfId="51" priority="76" operator="between">
      <formula>0.000001</formula>
      <formula>1</formula>
    </cfRule>
  </conditionalFormatting>
  <conditionalFormatting sqref="C37">
    <cfRule type="cellIs" dxfId="50" priority="75" operator="between">
      <formula>0.00000001</formula>
      <formula>1</formula>
    </cfRule>
  </conditionalFormatting>
  <conditionalFormatting sqref="I37">
    <cfRule type="cellIs" dxfId="49" priority="74" operator="between">
      <formula>0.000001</formula>
      <formula>1</formula>
    </cfRule>
  </conditionalFormatting>
  <conditionalFormatting sqref="I27">
    <cfRule type="cellIs" dxfId="48" priority="68" operator="between">
      <formula>0.000001</formula>
      <formula>1</formula>
    </cfRule>
  </conditionalFormatting>
  <conditionalFormatting sqref="C27">
    <cfRule type="cellIs" dxfId="47" priority="69" operator="between">
      <formula>0.00000001</formula>
      <formula>1</formula>
    </cfRule>
  </conditionalFormatting>
  <conditionalFormatting sqref="I25">
    <cfRule type="cellIs" dxfId="46" priority="66" operator="between">
      <formula>0.000001</formula>
      <formula>1</formula>
    </cfRule>
  </conditionalFormatting>
  <conditionalFormatting sqref="C23">
    <cfRule type="cellIs" dxfId="45" priority="65" operator="between">
      <formula>0.00000001</formula>
      <formula>1</formula>
    </cfRule>
  </conditionalFormatting>
  <conditionalFormatting sqref="C24">
    <cfRule type="cellIs" dxfId="44" priority="64" operator="between">
      <formula>0.00000001</formula>
      <formula>1</formula>
    </cfRule>
  </conditionalFormatting>
  <conditionalFormatting sqref="E23">
    <cfRule type="cellIs" dxfId="43" priority="62" operator="between">
      <formula>0.00000001</formula>
      <formula>1</formula>
    </cfRule>
  </conditionalFormatting>
  <conditionalFormatting sqref="C22">
    <cfRule type="cellIs" dxfId="42" priority="61" operator="between">
      <formula>0.00000001</formula>
      <formula>1</formula>
    </cfRule>
  </conditionalFormatting>
  <conditionalFormatting sqref="C21">
    <cfRule type="cellIs" dxfId="41" priority="60" operator="between">
      <formula>0.00000001</formula>
      <formula>1</formula>
    </cfRule>
  </conditionalFormatting>
  <conditionalFormatting sqref="C16">
    <cfRule type="cellIs" dxfId="40" priority="59" operator="between">
      <formula>0.00000001</formula>
      <formula>1</formula>
    </cfRule>
  </conditionalFormatting>
  <conditionalFormatting sqref="C17">
    <cfRule type="cellIs" dxfId="39" priority="58" operator="between">
      <formula>0.00000001</formula>
      <formula>1</formula>
    </cfRule>
  </conditionalFormatting>
  <conditionalFormatting sqref="E16">
    <cfRule type="cellIs" dxfId="38" priority="56" operator="between">
      <formula>0.00000001</formula>
      <formula>1</formula>
    </cfRule>
  </conditionalFormatting>
  <conditionalFormatting sqref="C14:C15">
    <cfRule type="cellIs" dxfId="37" priority="55" operator="between">
      <formula>0.00000001</formula>
      <formula>1</formula>
    </cfRule>
  </conditionalFormatting>
  <conditionalFormatting sqref="I12">
    <cfRule type="cellIs" dxfId="36" priority="53" operator="between">
      <formula>0.000001</formula>
      <formula>1</formula>
    </cfRule>
  </conditionalFormatting>
  <conditionalFormatting sqref="C12">
    <cfRule type="cellIs" dxfId="35" priority="54" operator="between">
      <formula>0.00000001</formula>
      <formula>1</formula>
    </cfRule>
  </conditionalFormatting>
  <conditionalFormatting sqref="C11">
    <cfRule type="cellIs" dxfId="34" priority="52" operator="between">
      <formula>0.00000001</formula>
      <formula>1</formula>
    </cfRule>
  </conditionalFormatting>
  <conditionalFormatting sqref="I11">
    <cfRule type="cellIs" dxfId="33" priority="51" operator="between">
      <formula>0.000001</formula>
      <formula>1</formula>
    </cfRule>
  </conditionalFormatting>
  <conditionalFormatting sqref="C8">
    <cfRule type="cellIs" dxfId="32" priority="50" operator="between">
      <formula>0.00000001</formula>
      <formula>1</formula>
    </cfRule>
  </conditionalFormatting>
  <conditionalFormatting sqref="I8">
    <cfRule type="cellIs" dxfId="31" priority="49" operator="between">
      <formula>0.000001</formula>
      <formula>1</formula>
    </cfRule>
  </conditionalFormatting>
  <conditionalFormatting sqref="C7">
    <cfRule type="cellIs" dxfId="30" priority="48" operator="between">
      <formula>0.00000001</formula>
      <formula>1</formula>
    </cfRule>
  </conditionalFormatting>
  <conditionalFormatting sqref="I7">
    <cfRule type="cellIs" dxfId="29" priority="47" operator="between">
      <formula>0.000001</formula>
      <formula>1</formula>
    </cfRule>
  </conditionalFormatting>
  <conditionalFormatting sqref="I20">
    <cfRule type="cellIs" dxfId="28" priority="46" operator="between">
      <formula>0.000001</formula>
      <formula>1</formula>
    </cfRule>
  </conditionalFormatting>
  <conditionalFormatting sqref="I14">
    <cfRule type="cellIs" dxfId="27" priority="45" operator="between">
      <formula>0.000001</formula>
      <formula>1</formula>
    </cfRule>
  </conditionalFormatting>
  <conditionalFormatting sqref="I30">
    <cfRule type="cellIs" dxfId="26" priority="43" operator="between">
      <formula>0.000001</formula>
      <formula>1</formula>
    </cfRule>
  </conditionalFormatting>
  <conditionalFormatting sqref="C30">
    <cfRule type="cellIs" dxfId="25" priority="44" operator="between">
      <formula>0.00000001</formula>
      <formula>1</formula>
    </cfRule>
  </conditionalFormatting>
  <conditionalFormatting sqref="C31">
    <cfRule type="cellIs" dxfId="24" priority="42" operator="between">
      <formula>0.00000001</formula>
      <formula>1</formula>
    </cfRule>
  </conditionalFormatting>
  <conditionalFormatting sqref="I31">
    <cfRule type="cellIs" dxfId="23" priority="41" operator="between">
      <formula>0.000001</formula>
      <formula>1</formula>
    </cfRule>
  </conditionalFormatting>
  <conditionalFormatting sqref="C41">
    <cfRule type="cellIs" dxfId="22" priority="24" operator="between">
      <formula>0.00000001</formula>
      <formula>1</formula>
    </cfRule>
  </conditionalFormatting>
  <conditionalFormatting sqref="C41">
    <cfRule type="cellIs" dxfId="21" priority="30" operator="between">
      <formula>0.00000001</formula>
      <formula>1</formula>
    </cfRule>
  </conditionalFormatting>
  <conditionalFormatting sqref="C25">
    <cfRule type="cellIs" dxfId="20" priority="15" operator="between">
      <formula>0.000001</formula>
      <formula>1</formula>
    </cfRule>
  </conditionalFormatting>
  <conditionalFormatting sqref="C38">
    <cfRule type="cellIs" dxfId="19" priority="14" operator="between">
      <formula>0.00000001</formula>
      <formula>1</formula>
    </cfRule>
  </conditionalFormatting>
  <conditionalFormatting sqref="I38">
    <cfRule type="cellIs" dxfId="18" priority="13" operator="between">
      <formula>0.000001</formula>
      <formula>1</formula>
    </cfRule>
  </conditionalFormatting>
  <conditionalFormatting sqref="I38">
    <cfRule type="cellIs" dxfId="17" priority="11" operator="between">
      <formula>0.000001</formula>
      <formula>1</formula>
    </cfRule>
  </conditionalFormatting>
  <conditionalFormatting sqref="C38">
    <cfRule type="cellIs" dxfId="16" priority="12" operator="between">
      <formula>0.00000001</formula>
      <formula>1</formula>
    </cfRule>
  </conditionalFormatting>
  <conditionalFormatting sqref="C42">
    <cfRule type="cellIs" dxfId="15" priority="18" operator="between">
      <formula>0.00000001</formula>
      <formula>1</formula>
    </cfRule>
  </conditionalFormatting>
  <conditionalFormatting sqref="I42">
    <cfRule type="cellIs" dxfId="14" priority="17" operator="between">
      <formula>0.000001</formula>
      <formula>1</formula>
    </cfRule>
  </conditionalFormatting>
  <conditionalFormatting sqref="I21">
    <cfRule type="cellIs" dxfId="13" priority="16" operator="between">
      <formula>0.000001</formula>
      <formula>1</formula>
    </cfRule>
  </conditionalFormatting>
  <conditionalFormatting sqref="C39">
    <cfRule type="cellIs" dxfId="12" priority="10" operator="between">
      <formula>0.00000001</formula>
      <formula>1</formula>
    </cfRule>
  </conditionalFormatting>
  <conditionalFormatting sqref="I39">
    <cfRule type="cellIs" dxfId="11" priority="9" operator="between">
      <formula>0.000001</formula>
      <formula>1</formula>
    </cfRule>
  </conditionalFormatting>
  <conditionalFormatting sqref="C39">
    <cfRule type="cellIs" dxfId="10" priority="8" operator="between">
      <formula>0.00000001</formula>
      <formula>1</formula>
    </cfRule>
  </conditionalFormatting>
  <conditionalFormatting sqref="I39">
    <cfRule type="cellIs" dxfId="9" priority="7" operator="between">
      <formula>0.000001</formula>
      <formula>1</formula>
    </cfRule>
  </conditionalFormatting>
  <conditionalFormatting sqref="I40">
    <cfRule type="cellIs" dxfId="8" priority="5" operator="between">
      <formula>0.000001</formula>
      <formula>1</formula>
    </cfRule>
  </conditionalFormatting>
  <conditionalFormatting sqref="C40">
    <cfRule type="cellIs" dxfId="7" priority="6" operator="between">
      <formula>0.00000001</formula>
      <formula>1</formula>
    </cfRule>
  </conditionalFormatting>
  <conditionalFormatting sqref="I40">
    <cfRule type="cellIs" dxfId="6" priority="3" operator="between">
      <formula>0.000001</formula>
      <formula>1</formula>
    </cfRule>
  </conditionalFormatting>
  <conditionalFormatting sqref="C40">
    <cfRule type="cellIs" dxfId="5" priority="4" operator="between">
      <formula>0.00000001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L22"/>
  <sheetViews>
    <sheetView workbookViewId="0">
      <selection activeCell="N22" sqref="N22"/>
    </sheetView>
  </sheetViews>
  <sheetFormatPr baseColWidth="10" defaultRowHeight="14.25" x14ac:dyDescent="0.2"/>
  <cols>
    <col min="1" max="1" width="25.25" customWidth="1"/>
  </cols>
  <sheetData>
    <row r="1" spans="1:12" x14ac:dyDescent="0.2">
      <c r="A1" s="886" t="s">
        <v>395</v>
      </c>
      <c r="B1" s="886"/>
      <c r="C1" s="886"/>
      <c r="D1" s="886"/>
      <c r="E1" s="886"/>
      <c r="F1" s="886"/>
      <c r="G1" s="1"/>
      <c r="H1" s="1"/>
      <c r="I1" s="1"/>
    </row>
    <row r="2" spans="1:12" x14ac:dyDescent="0.2">
      <c r="A2" s="887"/>
      <c r="B2" s="887"/>
      <c r="C2" s="887"/>
      <c r="D2" s="887"/>
      <c r="E2" s="887"/>
      <c r="F2" s="887"/>
      <c r="G2" s="11"/>
      <c r="H2" s="62" t="s">
        <v>547</v>
      </c>
      <c r="I2" s="1"/>
    </row>
    <row r="3" spans="1:12" x14ac:dyDescent="0.2">
      <c r="A3" s="352"/>
      <c r="B3" s="855">
        <f>INDICE!A3</f>
        <v>42278</v>
      </c>
      <c r="C3" s="856">
        <v>41671</v>
      </c>
      <c r="D3" s="856" t="s">
        <v>120</v>
      </c>
      <c r="E3" s="856"/>
      <c r="F3" s="856" t="s">
        <v>121</v>
      </c>
      <c r="G3" s="856"/>
      <c r="H3" s="856"/>
      <c r="I3" s="1"/>
    </row>
    <row r="4" spans="1:12" x14ac:dyDescent="0.2">
      <c r="A4" s="353"/>
      <c r="B4" s="97" t="s">
        <v>55</v>
      </c>
      <c r="C4" s="97" t="s">
        <v>491</v>
      </c>
      <c r="D4" s="97" t="s">
        <v>55</v>
      </c>
      <c r="E4" s="97" t="s">
        <v>491</v>
      </c>
      <c r="F4" s="97" t="s">
        <v>55</v>
      </c>
      <c r="G4" s="449" t="s">
        <v>491</v>
      </c>
      <c r="H4" s="449" t="s">
        <v>110</v>
      </c>
      <c r="I4" s="62"/>
    </row>
    <row r="5" spans="1:12" ht="14.1" customHeight="1" x14ac:dyDescent="0.2">
      <c r="A5" s="825" t="s">
        <v>377</v>
      </c>
      <c r="B5" s="361">
        <v>3191.6256400000002</v>
      </c>
      <c r="C5" s="362">
        <v>388.2480707387997</v>
      </c>
      <c r="D5" s="361">
        <v>35098.088130000004</v>
      </c>
      <c r="E5" s="362">
        <v>547.71477332797883</v>
      </c>
      <c r="F5" s="361">
        <v>36344.823429999997</v>
      </c>
      <c r="G5" s="362">
        <v>471.13254953075449</v>
      </c>
      <c r="H5" s="362">
        <v>63.401341194492623</v>
      </c>
      <c r="I5" s="1"/>
    </row>
    <row r="6" spans="1:12" x14ac:dyDescent="0.2">
      <c r="A6" s="65" t="s">
        <v>626</v>
      </c>
      <c r="B6" s="697">
        <v>3052.98495</v>
      </c>
      <c r="C6" s="711">
        <v>368.17365706185706</v>
      </c>
      <c r="D6" s="697">
        <v>29526.908070000005</v>
      </c>
      <c r="E6" s="711">
        <v>488.80319508297498</v>
      </c>
      <c r="F6" s="697">
        <v>30773.643370000002</v>
      </c>
      <c r="G6" s="711">
        <v>423.55146543411468</v>
      </c>
      <c r="H6" s="711">
        <v>-99.940698761108209</v>
      </c>
      <c r="I6" s="1"/>
    </row>
    <row r="7" spans="1:12" x14ac:dyDescent="0.2">
      <c r="A7" s="65" t="s">
        <v>627</v>
      </c>
      <c r="B7" s="699">
        <v>138.64069000000001</v>
      </c>
      <c r="C7" s="711">
        <v>8651.9610380592276</v>
      </c>
      <c r="D7" s="699">
        <v>5571.1800599999997</v>
      </c>
      <c r="E7" s="711">
        <v>1278.9237999802883</v>
      </c>
      <c r="F7" s="699">
        <v>5571.1800599999997</v>
      </c>
      <c r="G7" s="711">
        <v>1046.8603822999646</v>
      </c>
      <c r="H7" s="711">
        <v>9.7185858811589743</v>
      </c>
      <c r="I7" s="710"/>
      <c r="J7" s="258"/>
    </row>
    <row r="8" spans="1:12" x14ac:dyDescent="0.2">
      <c r="A8" s="825" t="s">
        <v>628</v>
      </c>
      <c r="B8" s="642">
        <v>53.376849999999997</v>
      </c>
      <c r="C8" s="659">
        <v>-99.337665820332816</v>
      </c>
      <c r="D8" s="642">
        <v>13289.026490000002</v>
      </c>
      <c r="E8" s="659">
        <v>-74.921392446461013</v>
      </c>
      <c r="F8" s="642">
        <v>20980.183809999999</v>
      </c>
      <c r="G8" s="659">
        <v>-63.734010005511941</v>
      </c>
      <c r="H8" s="659">
        <v>36.59865880550737</v>
      </c>
      <c r="I8" s="710"/>
      <c r="J8" s="258"/>
    </row>
    <row r="9" spans="1:12" x14ac:dyDescent="0.2">
      <c r="A9" s="65" t="s">
        <v>381</v>
      </c>
      <c r="B9" s="697">
        <v>26.531009999999998</v>
      </c>
      <c r="C9" s="711">
        <v>-97.565567783959693</v>
      </c>
      <c r="D9" s="697">
        <v>2668.64084</v>
      </c>
      <c r="E9" s="711">
        <v>8.9781686452065088</v>
      </c>
      <c r="F9" s="697">
        <v>2705.6299999999992</v>
      </c>
      <c r="G9" s="711">
        <v>9.6769343545060025</v>
      </c>
      <c r="H9" s="711">
        <v>4.7198075155445878</v>
      </c>
      <c r="I9" s="710"/>
      <c r="J9" s="258"/>
    </row>
    <row r="10" spans="1:12" x14ac:dyDescent="0.2">
      <c r="A10" s="65" t="s">
        <v>382</v>
      </c>
      <c r="B10" s="699">
        <v>4.4212900000000008</v>
      </c>
      <c r="C10" s="712" t="s">
        <v>150</v>
      </c>
      <c r="D10" s="699">
        <v>3054.5141900000003</v>
      </c>
      <c r="E10" s="712" t="s">
        <v>150</v>
      </c>
      <c r="F10" s="699">
        <v>3054.5141900000003</v>
      </c>
      <c r="G10" s="712" t="s">
        <v>150</v>
      </c>
      <c r="H10" s="835">
        <v>5.3284148351029508</v>
      </c>
      <c r="I10" s="710"/>
      <c r="J10" s="258"/>
    </row>
    <row r="11" spans="1:12" x14ac:dyDescent="0.2">
      <c r="A11" s="65" t="s">
        <v>383</v>
      </c>
      <c r="B11" s="697">
        <v>0</v>
      </c>
      <c r="C11" s="711">
        <v>-100</v>
      </c>
      <c r="D11" s="697">
        <v>1095.8271299999999</v>
      </c>
      <c r="E11" s="711">
        <v>-91.790761729522757</v>
      </c>
      <c r="F11" s="697">
        <v>3766.6821600000003</v>
      </c>
      <c r="G11" s="711">
        <v>-73.615814781999632</v>
      </c>
      <c r="H11" s="711">
        <v>6.5707486860493605</v>
      </c>
      <c r="I11" s="1"/>
      <c r="J11" s="711"/>
      <c r="L11" s="711"/>
    </row>
    <row r="12" spans="1:12" x14ac:dyDescent="0.2">
      <c r="A12" s="65" t="s">
        <v>384</v>
      </c>
      <c r="B12" s="697">
        <v>3.2808800000000002</v>
      </c>
      <c r="C12" s="711">
        <v>-99.849220721808607</v>
      </c>
      <c r="D12" s="697">
        <v>1203.8422399999995</v>
      </c>
      <c r="E12" s="711">
        <v>-91.324932193677142</v>
      </c>
      <c r="F12" s="697">
        <v>3253.7404299999998</v>
      </c>
      <c r="G12" s="711">
        <v>-79.76447850954618</v>
      </c>
      <c r="H12" s="711">
        <v>5.6759529333816099</v>
      </c>
      <c r="I12" s="710"/>
      <c r="J12" s="258"/>
    </row>
    <row r="13" spans="1:12" x14ac:dyDescent="0.2">
      <c r="A13" s="65" t="s">
        <v>385</v>
      </c>
      <c r="B13" s="697">
        <v>17.269209999999998</v>
      </c>
      <c r="C13" s="711">
        <v>449.18778820162186</v>
      </c>
      <c r="D13" s="697">
        <v>100.87982999999998</v>
      </c>
      <c r="E13" s="711">
        <v>-98.534874600020856</v>
      </c>
      <c r="F13" s="697">
        <v>199.76637999999997</v>
      </c>
      <c r="G13" s="711">
        <v>-97.16390724691334</v>
      </c>
      <c r="H13" s="711">
        <v>0.3484803397645414</v>
      </c>
      <c r="I13" s="710"/>
      <c r="J13" s="258"/>
    </row>
    <row r="14" spans="1:12" x14ac:dyDescent="0.2">
      <c r="A14" s="75" t="s">
        <v>386</v>
      </c>
      <c r="B14" s="697">
        <v>1.8744599999999998</v>
      </c>
      <c r="C14" s="711">
        <v>-99.940698761108209</v>
      </c>
      <c r="D14" s="697">
        <v>5165.3222600000008</v>
      </c>
      <c r="E14" s="711">
        <v>-68.560796415278887</v>
      </c>
      <c r="F14" s="697">
        <v>7999.8506500000012</v>
      </c>
      <c r="G14" s="711">
        <v>-55.518293665102583</v>
      </c>
      <c r="H14" s="711">
        <v>13.955254495664327</v>
      </c>
      <c r="I14" s="1"/>
      <c r="J14" s="258"/>
    </row>
    <row r="15" spans="1:12" x14ac:dyDescent="0.2">
      <c r="A15" s="656" t="s">
        <v>119</v>
      </c>
      <c r="B15" s="657">
        <v>3245.0024900000003</v>
      </c>
      <c r="C15" s="658">
        <v>-62.755016735569882</v>
      </c>
      <c r="D15" s="657">
        <v>48387.114620000008</v>
      </c>
      <c r="E15" s="658">
        <v>-17.157051485565745</v>
      </c>
      <c r="F15" s="657">
        <v>57325.007239999999</v>
      </c>
      <c r="G15" s="658">
        <v>-10.728862323825442</v>
      </c>
      <c r="H15" s="658">
        <v>100</v>
      </c>
      <c r="I15" s="710"/>
      <c r="J15" s="258"/>
    </row>
    <row r="16" spans="1:12" x14ac:dyDescent="0.2">
      <c r="A16" s="688"/>
      <c r="B16" s="1"/>
      <c r="C16" s="11"/>
      <c r="D16" s="11"/>
      <c r="E16" s="11"/>
      <c r="F16" s="11"/>
      <c r="G16" s="11"/>
      <c r="H16" s="248" t="s">
        <v>239</v>
      </c>
      <c r="I16" s="11"/>
      <c r="J16" s="258"/>
      <c r="L16" s="258"/>
    </row>
    <row r="17" spans="1:9" x14ac:dyDescent="0.2">
      <c r="A17" s="695" t="s">
        <v>376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695" t="s">
        <v>605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696" t="s">
        <v>654</v>
      </c>
    </row>
    <row r="20" spans="1:9" ht="14.25" customHeight="1" x14ac:dyDescent="0.2">
      <c r="A20" s="894" t="s">
        <v>651</v>
      </c>
      <c r="B20" s="894"/>
      <c r="C20" s="894"/>
      <c r="D20" s="894"/>
      <c r="E20" s="894"/>
      <c r="F20" s="894"/>
      <c r="G20" s="894"/>
      <c r="H20" s="894"/>
    </row>
    <row r="21" spans="1:9" x14ac:dyDescent="0.2">
      <c r="A21" s="894"/>
      <c r="B21" s="894"/>
      <c r="C21" s="894"/>
      <c r="D21" s="894"/>
      <c r="E21" s="894"/>
      <c r="F21" s="894"/>
      <c r="G21" s="894"/>
      <c r="H21" s="894"/>
    </row>
    <row r="22" spans="1:9" x14ac:dyDescent="0.2">
      <c r="A22" s="894"/>
      <c r="B22" s="894"/>
      <c r="C22" s="894"/>
      <c r="D22" s="894"/>
      <c r="E22" s="894"/>
      <c r="F22" s="894"/>
      <c r="G22" s="894"/>
      <c r="H22" s="894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4" priority="3" operator="between">
      <formula>0.0001</formula>
      <formula>0.4999999</formula>
    </cfRule>
  </conditionalFormatting>
  <conditionalFormatting sqref="D7">
    <cfRule type="cellIs" dxfId="3" priority="2" operator="between">
      <formula>0.0001</formula>
      <formula>0.4999999</formula>
    </cfRule>
  </conditionalFormatting>
  <conditionalFormatting sqref="H10">
    <cfRule type="cellIs" dxfId="2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H25" sqref="H25"/>
    </sheetView>
  </sheetViews>
  <sheetFormatPr baseColWidth="10" defaultRowHeight="14.25" x14ac:dyDescent="0.2"/>
  <sheetData>
    <row r="1" spans="1:9" x14ac:dyDescent="0.2">
      <c r="A1" s="886" t="s">
        <v>631</v>
      </c>
      <c r="B1" s="886"/>
      <c r="C1" s="886"/>
      <c r="D1" s="886"/>
      <c r="E1" s="886"/>
      <c r="F1" s="886"/>
      <c r="G1" s="1"/>
      <c r="H1" s="1"/>
    </row>
    <row r="2" spans="1:9" x14ac:dyDescent="0.2">
      <c r="A2" s="887"/>
      <c r="B2" s="887"/>
      <c r="C2" s="887"/>
      <c r="D2" s="887"/>
      <c r="E2" s="887"/>
      <c r="F2" s="887"/>
      <c r="G2" s="11"/>
      <c r="H2" s="62" t="s">
        <v>547</v>
      </c>
    </row>
    <row r="3" spans="1:9" x14ac:dyDescent="0.2">
      <c r="A3" s="352"/>
      <c r="B3" s="858">
        <f>INDICE!A3</f>
        <v>42278</v>
      </c>
      <c r="C3" s="858">
        <v>41671</v>
      </c>
      <c r="D3" s="876" t="s">
        <v>120</v>
      </c>
      <c r="E3" s="876"/>
      <c r="F3" s="876" t="s">
        <v>121</v>
      </c>
      <c r="G3" s="876"/>
      <c r="H3" s="876"/>
    </row>
    <row r="4" spans="1:9" x14ac:dyDescent="0.2">
      <c r="A4" s="353"/>
      <c r="B4" s="261" t="s">
        <v>55</v>
      </c>
      <c r="C4" s="262" t="s">
        <v>491</v>
      </c>
      <c r="D4" s="261" t="s">
        <v>55</v>
      </c>
      <c r="E4" s="262" t="s">
        <v>491</v>
      </c>
      <c r="F4" s="261" t="s">
        <v>55</v>
      </c>
      <c r="G4" s="263" t="s">
        <v>491</v>
      </c>
      <c r="H4" s="262" t="s">
        <v>551</v>
      </c>
    </row>
    <row r="5" spans="1:9" x14ac:dyDescent="0.2">
      <c r="A5" s="641" t="s">
        <v>119</v>
      </c>
      <c r="B5" s="69">
        <v>26616.783669999997</v>
      </c>
      <c r="C5" s="70">
        <v>-2.6292501212635497</v>
      </c>
      <c r="D5" s="69">
        <v>247852.57447000005</v>
      </c>
      <c r="E5" s="70">
        <v>-5.5825044004775473</v>
      </c>
      <c r="F5" s="69">
        <v>301972.51688000001</v>
      </c>
      <c r="G5" s="70">
        <v>-6.8836259990715689</v>
      </c>
      <c r="H5" s="70">
        <v>100</v>
      </c>
    </row>
    <row r="6" spans="1:9" x14ac:dyDescent="0.2">
      <c r="A6" s="359" t="s">
        <v>374</v>
      </c>
      <c r="B6" s="256">
        <v>15635.913269999995</v>
      </c>
      <c r="C6" s="217">
        <v>-11.485447353255788</v>
      </c>
      <c r="D6" s="256">
        <v>136678.85861</v>
      </c>
      <c r="E6" s="217">
        <v>-16.668573895958268</v>
      </c>
      <c r="F6" s="256">
        <v>169874.95900000003</v>
      </c>
      <c r="G6" s="217">
        <v>-15.463090841291791</v>
      </c>
      <c r="H6" s="217">
        <v>56.255105847101362</v>
      </c>
    </row>
    <row r="7" spans="1:9" x14ac:dyDescent="0.2">
      <c r="A7" s="359" t="s">
        <v>375</v>
      </c>
      <c r="B7" s="256">
        <v>10980.870400000002</v>
      </c>
      <c r="C7" s="217">
        <v>13.547734025233845</v>
      </c>
      <c r="D7" s="256">
        <v>111173.71586</v>
      </c>
      <c r="E7" s="217">
        <v>12.879715034929596</v>
      </c>
      <c r="F7" s="256">
        <v>132097.55788000001</v>
      </c>
      <c r="G7" s="217">
        <v>7.0932646654126286</v>
      </c>
      <c r="H7" s="217">
        <v>43.744894152898652</v>
      </c>
    </row>
    <row r="8" spans="1:9" x14ac:dyDescent="0.2">
      <c r="A8" s="795" t="s">
        <v>523</v>
      </c>
      <c r="B8" s="635">
        <v>-64.089319999999589</v>
      </c>
      <c r="C8" s="636">
        <v>-93.506978107139787</v>
      </c>
      <c r="D8" s="635">
        <v>-1619.5566800000015</v>
      </c>
      <c r="E8" s="638">
        <v>-106.29118769660002</v>
      </c>
      <c r="F8" s="637">
        <v>2601.3353799999895</v>
      </c>
      <c r="G8" s="638">
        <v>-92.090749276840427</v>
      </c>
      <c r="H8" s="638">
        <v>0.86144772606366915</v>
      </c>
    </row>
    <row r="9" spans="1:9" x14ac:dyDescent="0.2">
      <c r="A9" s="795" t="s">
        <v>524</v>
      </c>
      <c r="B9" s="635">
        <v>26680.872989999996</v>
      </c>
      <c r="C9" s="636">
        <v>-5.7963654679320609</v>
      </c>
      <c r="D9" s="635">
        <v>249472.13115000003</v>
      </c>
      <c r="E9" s="638">
        <v>5.3675217280682892</v>
      </c>
      <c r="F9" s="637">
        <v>299371.18149999995</v>
      </c>
      <c r="G9" s="638">
        <v>2.7333459569743859</v>
      </c>
      <c r="H9" s="638">
        <v>99.138552273936313</v>
      </c>
    </row>
    <row r="10" spans="1:9" x14ac:dyDescent="0.2">
      <c r="A10" s="367"/>
      <c r="B10" s="367"/>
      <c r="C10" s="687"/>
      <c r="D10" s="1"/>
      <c r="E10" s="1"/>
      <c r="F10" s="1"/>
      <c r="G10" s="1"/>
      <c r="H10" s="248" t="s">
        <v>239</v>
      </c>
    </row>
    <row r="11" spans="1:9" x14ac:dyDescent="0.2">
      <c r="A11" s="695" t="s">
        <v>552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96" t="s">
        <v>654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894" t="s">
        <v>650</v>
      </c>
      <c r="B13" s="894"/>
      <c r="C13" s="894"/>
      <c r="D13" s="894"/>
      <c r="E13" s="894"/>
      <c r="F13" s="894"/>
      <c r="G13" s="894"/>
      <c r="H13" s="894"/>
    </row>
    <row r="14" spans="1:9" x14ac:dyDescent="0.2">
      <c r="A14" s="894"/>
      <c r="B14" s="894"/>
      <c r="C14" s="894"/>
      <c r="D14" s="894"/>
      <c r="E14" s="894"/>
      <c r="F14" s="894"/>
      <c r="G14" s="894"/>
      <c r="H14" s="894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4"/>
  <sheetViews>
    <sheetView workbookViewId="0">
      <selection activeCell="F21" sqref="F21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399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547</v>
      </c>
    </row>
    <row r="3" spans="1:8" x14ac:dyDescent="0.2">
      <c r="A3" s="63"/>
      <c r="B3" s="858">
        <f>INDICE!A3</f>
        <v>42278</v>
      </c>
      <c r="C3" s="876">
        <v>41671</v>
      </c>
      <c r="D3" s="876" t="s">
        <v>120</v>
      </c>
      <c r="E3" s="876"/>
      <c r="F3" s="876" t="s">
        <v>121</v>
      </c>
      <c r="G3" s="876"/>
      <c r="H3" s="876"/>
    </row>
    <row r="4" spans="1:8" ht="25.5" x14ac:dyDescent="0.2">
      <c r="A4" s="75"/>
      <c r="B4" s="261" t="s">
        <v>55</v>
      </c>
      <c r="C4" s="262" t="s">
        <v>491</v>
      </c>
      <c r="D4" s="261" t="s">
        <v>55</v>
      </c>
      <c r="E4" s="262" t="s">
        <v>491</v>
      </c>
      <c r="F4" s="261" t="s">
        <v>55</v>
      </c>
      <c r="G4" s="263" t="s">
        <v>491</v>
      </c>
      <c r="H4" s="262" t="s">
        <v>110</v>
      </c>
    </row>
    <row r="5" spans="1:8" x14ac:dyDescent="0.2">
      <c r="A5" s="713" t="s">
        <v>400</v>
      </c>
      <c r="B5" s="265">
        <v>1.526879315</v>
      </c>
      <c r="C5" s="264">
        <v>-49.806861517245267</v>
      </c>
      <c r="D5" s="265">
        <v>24.258947258000003</v>
      </c>
      <c r="E5" s="264">
        <v>-56.459793215638221</v>
      </c>
      <c r="F5" s="265">
        <v>27.412007890200002</v>
      </c>
      <c r="G5" s="264">
        <v>-64.804212910349264</v>
      </c>
      <c r="H5" s="264">
        <v>4.5885478880142427</v>
      </c>
    </row>
    <row r="6" spans="1:8" x14ac:dyDescent="0.2">
      <c r="A6" s="713" t="s">
        <v>401</v>
      </c>
      <c r="B6" s="772">
        <v>0</v>
      </c>
      <c r="C6" s="267" t="s">
        <v>150</v>
      </c>
      <c r="D6" s="772">
        <v>0</v>
      </c>
      <c r="E6" s="67">
        <v>-100</v>
      </c>
      <c r="F6" s="772">
        <v>0</v>
      </c>
      <c r="G6" s="67">
        <v>-100</v>
      </c>
      <c r="H6" s="772">
        <v>0</v>
      </c>
    </row>
    <row r="7" spans="1:8" x14ac:dyDescent="0.2">
      <c r="A7" s="713" t="s">
        <v>402</v>
      </c>
      <c r="B7" s="792">
        <v>0</v>
      </c>
      <c r="C7" s="267" t="s">
        <v>150</v>
      </c>
      <c r="D7" s="66">
        <v>1.8826123180000001</v>
      </c>
      <c r="E7" s="67">
        <v>-78.524329707763201</v>
      </c>
      <c r="F7" s="66">
        <v>3.2050721559999999</v>
      </c>
      <c r="G7" s="67">
        <v>-69.399495002403668</v>
      </c>
      <c r="H7" s="67">
        <v>0.53650309496681514</v>
      </c>
    </row>
    <row r="8" spans="1:8" x14ac:dyDescent="0.2">
      <c r="A8" s="713" t="s">
        <v>403</v>
      </c>
      <c r="B8" s="66">
        <v>6.3593113999999993</v>
      </c>
      <c r="C8" s="267">
        <v>-12.195307507379567</v>
      </c>
      <c r="D8" s="66">
        <v>65.051280399999996</v>
      </c>
      <c r="E8" s="67">
        <v>-63.253159055939612</v>
      </c>
      <c r="F8" s="66">
        <v>78.003416999999999</v>
      </c>
      <c r="G8" s="67">
        <v>-67.286474185208959</v>
      </c>
      <c r="H8" s="67">
        <v>13.057139621691274</v>
      </c>
    </row>
    <row r="9" spans="1:8" x14ac:dyDescent="0.2">
      <c r="A9" s="713" t="s">
        <v>634</v>
      </c>
      <c r="B9" s="66">
        <v>50.663200000000003</v>
      </c>
      <c r="C9" s="267" t="s">
        <v>150</v>
      </c>
      <c r="D9" s="66">
        <v>488.78</v>
      </c>
      <c r="E9" s="267" t="s">
        <v>150</v>
      </c>
      <c r="F9" s="66">
        <v>488.78</v>
      </c>
      <c r="G9" s="267" t="s">
        <v>150</v>
      </c>
      <c r="H9" s="67">
        <v>81.817809395327657</v>
      </c>
    </row>
    <row r="10" spans="1:8" x14ac:dyDescent="0.2">
      <c r="A10" s="244" t="s">
        <v>119</v>
      </c>
      <c r="B10" s="269">
        <v>58.549390715000001</v>
      </c>
      <c r="C10" s="796">
        <v>469.2933855943175</v>
      </c>
      <c r="D10" s="269">
        <v>579.97283997600005</v>
      </c>
      <c r="E10" s="796">
        <v>130.63082939255165</v>
      </c>
      <c r="F10" s="269">
        <v>597.40049704620003</v>
      </c>
      <c r="G10" s="796">
        <v>70.813411131002695</v>
      </c>
      <c r="H10" s="270">
        <v>100</v>
      </c>
    </row>
    <row r="11" spans="1:8" x14ac:dyDescent="0.2">
      <c r="A11" s="714" t="s">
        <v>276</v>
      </c>
      <c r="B11" s="272">
        <f>B10/'Consumo de gas natural'!B8*100</f>
        <v>0.2401351247436003</v>
      </c>
      <c r="C11" s="273"/>
      <c r="D11" s="272">
        <f>D10/'Consumo de gas natural'!D8*100</f>
        <v>0.22692848552887537</v>
      </c>
      <c r="E11" s="272"/>
      <c r="F11" s="272">
        <f>F10/'Consumo de gas natural'!F8*100</f>
        <v>0.19154028351760199</v>
      </c>
      <c r="G11" s="274"/>
      <c r="H11" s="274" t="s">
        <v>150</v>
      </c>
    </row>
    <row r="12" spans="1:8" x14ac:dyDescent="0.2">
      <c r="A12" s="275"/>
      <c r="B12" s="67"/>
      <c r="C12" s="67"/>
      <c r="D12" s="67"/>
      <c r="E12" s="67"/>
      <c r="F12" s="67"/>
      <c r="G12" s="268"/>
      <c r="H12" s="248" t="s">
        <v>239</v>
      </c>
    </row>
    <row r="13" spans="1:8" x14ac:dyDescent="0.2">
      <c r="A13" s="275" t="s">
        <v>561</v>
      </c>
      <c r="B13" s="134"/>
      <c r="C13" s="134"/>
      <c r="D13" s="134"/>
      <c r="E13" s="134"/>
      <c r="F13" s="134"/>
      <c r="G13" s="134"/>
      <c r="H13" s="1"/>
    </row>
    <row r="14" spans="1:8" x14ac:dyDescent="0.2">
      <c r="A14" s="696" t="s">
        <v>654</v>
      </c>
      <c r="B14" s="1"/>
      <c r="C14" s="1"/>
      <c r="D14" s="1"/>
      <c r="E14" s="1"/>
      <c r="F14" s="1"/>
      <c r="G14" s="1"/>
      <c r="H14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I22" sqref="I22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5" t="s">
        <v>404</v>
      </c>
      <c r="B1" s="225"/>
      <c r="C1" s="225"/>
      <c r="D1" s="225"/>
      <c r="E1" s="226"/>
    </row>
    <row r="2" spans="1:5" x14ac:dyDescent="0.2">
      <c r="A2" s="228"/>
      <c r="B2" s="228"/>
      <c r="C2" s="228"/>
      <c r="D2" s="228"/>
      <c r="E2" s="62" t="s">
        <v>547</v>
      </c>
    </row>
    <row r="3" spans="1:5" x14ac:dyDescent="0.2">
      <c r="A3" s="371" t="s">
        <v>405</v>
      </c>
      <c r="B3" s="372"/>
      <c r="C3" s="373"/>
      <c r="D3" s="371" t="s">
        <v>406</v>
      </c>
      <c r="E3" s="372"/>
    </row>
    <row r="4" spans="1:5" x14ac:dyDescent="0.2">
      <c r="A4" s="191" t="s">
        <v>407</v>
      </c>
      <c r="B4" s="242">
        <v>29920.335550714997</v>
      </c>
      <c r="C4" s="374"/>
      <c r="D4" s="191" t="s">
        <v>408</v>
      </c>
      <c r="E4" s="242">
        <v>3245.0024900000003</v>
      </c>
    </row>
    <row r="5" spans="1:5" x14ac:dyDescent="0.2">
      <c r="A5" s="713" t="s">
        <v>409</v>
      </c>
      <c r="B5" s="375">
        <v>58.549390715000001</v>
      </c>
      <c r="C5" s="374"/>
      <c r="D5" s="713" t="s">
        <v>410</v>
      </c>
      <c r="E5" s="376">
        <v>3245.0024900000003</v>
      </c>
    </row>
    <row r="6" spans="1:5" x14ac:dyDescent="0.2">
      <c r="A6" s="713" t="s">
        <v>411</v>
      </c>
      <c r="B6" s="375">
        <v>11034.247250000002</v>
      </c>
      <c r="C6" s="374"/>
      <c r="D6" s="191" t="s">
        <v>413</v>
      </c>
      <c r="E6" s="242">
        <v>24381.851999999995</v>
      </c>
    </row>
    <row r="7" spans="1:5" x14ac:dyDescent="0.2">
      <c r="A7" s="713" t="s">
        <v>412</v>
      </c>
      <c r="B7" s="375">
        <v>18827.538909999996</v>
      </c>
      <c r="C7" s="374"/>
      <c r="D7" s="713" t="s">
        <v>414</v>
      </c>
      <c r="E7" s="376">
        <v>18280.046999999999</v>
      </c>
    </row>
    <row r="8" spans="1:5" x14ac:dyDescent="0.2">
      <c r="A8" s="715"/>
      <c r="B8" s="716"/>
      <c r="C8" s="374"/>
      <c r="D8" s="713" t="s">
        <v>415</v>
      </c>
      <c r="E8" s="376">
        <v>5281.2759999999998</v>
      </c>
    </row>
    <row r="9" spans="1:5" x14ac:dyDescent="0.2">
      <c r="A9" s="191" t="s">
        <v>285</v>
      </c>
      <c r="B9" s="242">
        <v>-731</v>
      </c>
      <c r="C9" s="374"/>
      <c r="D9" s="713" t="s">
        <v>416</v>
      </c>
      <c r="E9" s="376">
        <v>820.529</v>
      </c>
    </row>
    <row r="10" spans="1:5" x14ac:dyDescent="0.2">
      <c r="A10" s="713"/>
      <c r="B10" s="375"/>
      <c r="C10" s="374"/>
      <c r="D10" s="191" t="s">
        <v>417</v>
      </c>
      <c r="E10" s="242">
        <v>1562.4810607150016</v>
      </c>
    </row>
    <row r="11" spans="1:5" x14ac:dyDescent="0.2">
      <c r="A11" s="244" t="s">
        <v>119</v>
      </c>
      <c r="B11" s="245">
        <v>29189.335550714997</v>
      </c>
      <c r="C11" s="374"/>
      <c r="D11" s="244" t="s">
        <v>119</v>
      </c>
      <c r="E11" s="245">
        <v>29189.335550714997</v>
      </c>
    </row>
    <row r="12" spans="1:5" x14ac:dyDescent="0.2">
      <c r="A12" s="1"/>
      <c r="B12" s="1"/>
      <c r="C12" s="374"/>
      <c r="D12" s="1"/>
      <c r="E12" s="248" t="s">
        <v>239</v>
      </c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9"/>
  <sheetViews>
    <sheetView workbookViewId="0">
      <selection activeCell="J9" sqref="J9"/>
    </sheetView>
  </sheetViews>
  <sheetFormatPr baseColWidth="10" defaultRowHeight="14.25" x14ac:dyDescent="0.2"/>
  <sheetData>
    <row r="1" spans="1:6" x14ac:dyDescent="0.2">
      <c r="A1" s="844" t="s">
        <v>581</v>
      </c>
      <c r="B1" s="844"/>
      <c r="C1" s="844"/>
      <c r="D1" s="844"/>
      <c r="E1" s="844"/>
      <c r="F1" s="278"/>
    </row>
    <row r="2" spans="1:6" x14ac:dyDescent="0.2">
      <c r="A2" s="845"/>
      <c r="B2" s="845"/>
      <c r="C2" s="845"/>
      <c r="D2" s="845"/>
      <c r="E2" s="845"/>
      <c r="F2" s="62" t="s">
        <v>418</v>
      </c>
    </row>
    <row r="3" spans="1:6" x14ac:dyDescent="0.2">
      <c r="A3" s="279"/>
      <c r="B3" s="279"/>
      <c r="C3" s="280" t="s">
        <v>579</v>
      </c>
      <c r="D3" s="280" t="s">
        <v>546</v>
      </c>
      <c r="E3" s="280" t="s">
        <v>580</v>
      </c>
      <c r="F3" s="280" t="s">
        <v>546</v>
      </c>
    </row>
    <row r="4" spans="1:6" x14ac:dyDescent="0.2">
      <c r="A4" s="895">
        <v>2009</v>
      </c>
      <c r="B4" s="285" t="s">
        <v>288</v>
      </c>
      <c r="C4" s="379">
        <v>7.7359</v>
      </c>
      <c r="D4" s="719">
        <v>-3.815835281245334</v>
      </c>
      <c r="E4" s="379">
        <v>6.3959999999999999</v>
      </c>
      <c r="F4" s="719">
        <v>-3.5628665772054937</v>
      </c>
    </row>
    <row r="5" spans="1:6" x14ac:dyDescent="0.2">
      <c r="A5" s="896"/>
      <c r="B5" s="282" t="s">
        <v>419</v>
      </c>
      <c r="C5" s="377">
        <v>6.9970999999999997</v>
      </c>
      <c r="D5" s="717">
        <v>-9.550278571336241</v>
      </c>
      <c r="E5" s="377">
        <v>5.6573000000000002</v>
      </c>
      <c r="F5" s="717">
        <v>-11.549405878674166</v>
      </c>
    </row>
    <row r="6" spans="1:6" x14ac:dyDescent="0.2">
      <c r="A6" s="896"/>
      <c r="B6" s="282" t="s">
        <v>290</v>
      </c>
      <c r="C6" s="377">
        <v>6.8564999999999996</v>
      </c>
      <c r="D6" s="717">
        <v>-2.0094038958997307</v>
      </c>
      <c r="E6" s="377">
        <v>5.3018999999999998</v>
      </c>
      <c r="F6" s="717">
        <v>-6.2821487281919</v>
      </c>
    </row>
    <row r="7" spans="1:6" x14ac:dyDescent="0.2">
      <c r="A7" s="896"/>
      <c r="B7" s="282" t="s">
        <v>291</v>
      </c>
      <c r="C7" s="377">
        <v>6.7845000000000004</v>
      </c>
      <c r="D7" s="717">
        <v>-1.050098446729369</v>
      </c>
      <c r="E7" s="377">
        <v>5.2298999999999998</v>
      </c>
      <c r="F7" s="717">
        <v>-1.3580037345102711</v>
      </c>
    </row>
    <row r="8" spans="1:6" x14ac:dyDescent="0.2">
      <c r="A8" s="895">
        <v>2010</v>
      </c>
      <c r="B8" s="285" t="s">
        <v>288</v>
      </c>
      <c r="C8" s="379">
        <v>6.7853000000000003</v>
      </c>
      <c r="D8" s="719" t="s">
        <v>194</v>
      </c>
      <c r="E8" s="379">
        <v>5.2305999999999999</v>
      </c>
      <c r="F8" s="720" t="s">
        <v>194</v>
      </c>
    </row>
    <row r="9" spans="1:6" x14ac:dyDescent="0.2">
      <c r="A9" s="896"/>
      <c r="B9" s="282" t="s">
        <v>289</v>
      </c>
      <c r="C9" s="377">
        <v>6.9649000000000001</v>
      </c>
      <c r="D9" s="717">
        <v>2.6468984422206789</v>
      </c>
      <c r="E9" s="377">
        <v>5.4103000000000003</v>
      </c>
      <c r="F9" s="717">
        <v>3.4355523266929304</v>
      </c>
    </row>
    <row r="10" spans="1:6" x14ac:dyDescent="0.2">
      <c r="A10" s="896"/>
      <c r="B10" s="282" t="s">
        <v>290</v>
      </c>
      <c r="C10" s="377">
        <v>7.4569000000000001</v>
      </c>
      <c r="D10" s="717">
        <v>7.0639923042685462</v>
      </c>
      <c r="E10" s="377">
        <v>5.8754999999999997</v>
      </c>
      <c r="F10" s="717">
        <v>8.5984141359998407</v>
      </c>
    </row>
    <row r="11" spans="1:6" x14ac:dyDescent="0.2">
      <c r="A11" s="897"/>
      <c r="B11" s="287" t="s">
        <v>291</v>
      </c>
      <c r="C11" s="378">
        <v>7.3807999999999998</v>
      </c>
      <c r="D11" s="718">
        <v>-1.0205313199855204</v>
      </c>
      <c r="E11" s="378">
        <v>5.7994000000000003</v>
      </c>
      <c r="F11" s="718">
        <v>-1.2952089183899138</v>
      </c>
    </row>
    <row r="12" spans="1:6" x14ac:dyDescent="0.2">
      <c r="A12" s="896">
        <v>2011</v>
      </c>
      <c r="B12" s="282" t="s">
        <v>288</v>
      </c>
      <c r="C12" s="377">
        <v>7.6839000000000004</v>
      </c>
      <c r="D12" s="717">
        <v>4.1066009104704175</v>
      </c>
      <c r="E12" s="377">
        <v>6.02</v>
      </c>
      <c r="F12" s="717">
        <v>3.8038417767355108</v>
      </c>
    </row>
    <row r="13" spans="1:6" x14ac:dyDescent="0.2">
      <c r="A13" s="896"/>
      <c r="B13" s="282" t="s">
        <v>289</v>
      </c>
      <c r="C13" s="377">
        <v>7.9547999999999996</v>
      </c>
      <c r="D13" s="717">
        <v>3.5255534298988693</v>
      </c>
      <c r="E13" s="377">
        <v>6.2908999999999997</v>
      </c>
      <c r="F13" s="717">
        <v>4.5000000000000027</v>
      </c>
    </row>
    <row r="14" spans="1:6" x14ac:dyDescent="0.2">
      <c r="A14" s="896"/>
      <c r="B14" s="282" t="s">
        <v>290</v>
      </c>
      <c r="C14" s="377">
        <v>8.3352000000000004</v>
      </c>
      <c r="D14" s="717">
        <v>4.7820184039825104</v>
      </c>
      <c r="E14" s="377">
        <v>6.6712999999999996</v>
      </c>
      <c r="F14" s="717">
        <v>6.0468295474415399</v>
      </c>
    </row>
    <row r="15" spans="1:6" x14ac:dyDescent="0.2">
      <c r="A15" s="897"/>
      <c r="B15" s="287" t="s">
        <v>291</v>
      </c>
      <c r="C15" s="378">
        <v>8.4214000000000002</v>
      </c>
      <c r="D15" s="718">
        <v>1.034168346290429</v>
      </c>
      <c r="E15" s="378">
        <v>6.7573999999999996</v>
      </c>
      <c r="F15" s="718">
        <v>1.2906030308935299</v>
      </c>
    </row>
    <row r="16" spans="1:6" x14ac:dyDescent="0.2">
      <c r="A16" s="896">
        <v>2012</v>
      </c>
      <c r="B16" s="282" t="s">
        <v>288</v>
      </c>
      <c r="C16" s="377">
        <v>8.4930747799999988</v>
      </c>
      <c r="D16" s="717">
        <v>0.85110290450517256</v>
      </c>
      <c r="E16" s="377">
        <v>6.77558478</v>
      </c>
      <c r="F16" s="717">
        <v>0.2691091248113231</v>
      </c>
    </row>
    <row r="17" spans="1:6" x14ac:dyDescent="0.2">
      <c r="A17" s="896"/>
      <c r="B17" s="282" t="s">
        <v>292</v>
      </c>
      <c r="C17" s="377">
        <v>8.8919548999999982</v>
      </c>
      <c r="D17" s="717">
        <v>4.6965337093146315</v>
      </c>
      <c r="E17" s="377">
        <v>7.1146388999999992</v>
      </c>
      <c r="F17" s="717">
        <v>5.0040569339610448</v>
      </c>
    </row>
    <row r="18" spans="1:6" x14ac:dyDescent="0.2">
      <c r="A18" s="896"/>
      <c r="B18" s="282" t="s">
        <v>290</v>
      </c>
      <c r="C18" s="377">
        <v>9.0495981799999985</v>
      </c>
      <c r="D18" s="717">
        <v>1.772875388740448</v>
      </c>
      <c r="E18" s="377">
        <v>7.2722821799999995</v>
      </c>
      <c r="F18" s="717">
        <v>2.2157593971494505</v>
      </c>
    </row>
    <row r="19" spans="1:6" x14ac:dyDescent="0.2">
      <c r="A19" s="897"/>
      <c r="B19" s="287" t="s">
        <v>293</v>
      </c>
      <c r="C19" s="378">
        <v>9.2796727099999998</v>
      </c>
      <c r="D19" s="718">
        <v>2.5423728813559472</v>
      </c>
      <c r="E19" s="378">
        <v>7.4571707099999998</v>
      </c>
      <c r="F19" s="718">
        <v>2.5423728813559361</v>
      </c>
    </row>
    <row r="20" spans="1:6" x14ac:dyDescent="0.2">
      <c r="A20" s="722">
        <v>2013</v>
      </c>
      <c r="B20" s="723" t="s">
        <v>288</v>
      </c>
      <c r="C20" s="724">
        <v>9.3228939099999995</v>
      </c>
      <c r="D20" s="721">
        <v>0.46576211630204822</v>
      </c>
      <c r="E20" s="724">
        <v>7.4668749099999996</v>
      </c>
      <c r="F20" s="721">
        <v>0.13013246413933616</v>
      </c>
    </row>
    <row r="21" spans="1:6" x14ac:dyDescent="0.2">
      <c r="A21" s="722">
        <v>2014</v>
      </c>
      <c r="B21" s="723" t="s">
        <v>288</v>
      </c>
      <c r="C21" s="724">
        <v>9.3313711699999988</v>
      </c>
      <c r="D21" s="721">
        <v>9.0929491227036571E-2</v>
      </c>
      <c r="E21" s="724">
        <v>7.4541771700000004</v>
      </c>
      <c r="F21" s="721">
        <v>-0.17005427508895066</v>
      </c>
    </row>
    <row r="22" spans="1:6" x14ac:dyDescent="0.2">
      <c r="A22" s="895">
        <v>2015</v>
      </c>
      <c r="B22" s="282" t="s">
        <v>288</v>
      </c>
      <c r="C22" s="377">
        <v>9.0886999999999993</v>
      </c>
      <c r="D22" s="717">
        <v>-2.6</v>
      </c>
      <c r="E22" s="377">
        <v>7.2163000000000004</v>
      </c>
      <c r="F22" s="717">
        <v>-3.2</v>
      </c>
    </row>
    <row r="23" spans="1:6" x14ac:dyDescent="0.2">
      <c r="A23" s="896"/>
      <c r="B23" s="282" t="s">
        <v>289</v>
      </c>
      <c r="C23" s="377">
        <v>8.8966738299999992</v>
      </c>
      <c r="D23" s="717">
        <v>-2.1126277723363662</v>
      </c>
      <c r="E23" s="377">
        <v>7.0243198300000005</v>
      </c>
      <c r="F23" s="717">
        <v>-2.6607716516130533</v>
      </c>
    </row>
    <row r="24" spans="1:6" x14ac:dyDescent="0.2">
      <c r="A24" s="896"/>
      <c r="B24" s="282" t="s">
        <v>290</v>
      </c>
      <c r="C24" s="377">
        <v>8.6769076126901634</v>
      </c>
      <c r="D24" s="717">
        <v>-2.4702065233500399</v>
      </c>
      <c r="E24" s="377">
        <v>6.8045536126901629</v>
      </c>
      <c r="F24" s="717">
        <v>-3.1286476502855591</v>
      </c>
    </row>
    <row r="25" spans="1:6" x14ac:dyDescent="0.2">
      <c r="A25" s="897"/>
      <c r="B25" s="287" t="s">
        <v>291</v>
      </c>
      <c r="C25" s="378">
        <v>8.5953257826901623</v>
      </c>
      <c r="D25" s="718">
        <f>100*(C25-C24)/C24</f>
        <v>-0.94021780156660772</v>
      </c>
      <c r="E25" s="378">
        <v>6.7229717826901636</v>
      </c>
      <c r="F25" s="718">
        <f>100*(E25-E24)/E24</f>
        <v>-1.1989299319775091</v>
      </c>
    </row>
    <row r="26" spans="1:6" x14ac:dyDescent="0.2">
      <c r="A26" s="725"/>
      <c r="B26" s="58"/>
      <c r="C26" s="94"/>
      <c r="D26" s="94"/>
      <c r="E26" s="94"/>
      <c r="F26" s="94" t="s">
        <v>297</v>
      </c>
    </row>
    <row r="27" spans="1:6" x14ac:dyDescent="0.2">
      <c r="A27" s="725" t="s">
        <v>655</v>
      </c>
      <c r="B27" s="58"/>
      <c r="C27" s="94"/>
      <c r="D27" s="94"/>
      <c r="E27" s="94"/>
      <c r="F27" s="94"/>
    </row>
    <row r="28" spans="1:6" x14ac:dyDescent="0.2">
      <c r="A28" s="94" t="s">
        <v>609</v>
      </c>
      <c r="B28" s="8"/>
      <c r="C28" s="8"/>
      <c r="D28" s="8"/>
      <c r="E28" s="8"/>
      <c r="F28" s="8"/>
    </row>
    <row r="29" spans="1:6" x14ac:dyDescent="0.2">
      <c r="A29" s="381"/>
      <c r="B29" s="8"/>
      <c r="C29" s="8"/>
      <c r="D29" s="8"/>
      <c r="E29" s="8"/>
      <c r="F29" s="8"/>
    </row>
  </sheetData>
  <mergeCells count="6">
    <mergeCell ref="A22:A25"/>
    <mergeCell ref="A1:E2"/>
    <mergeCell ref="A16:A19"/>
    <mergeCell ref="A4:A7"/>
    <mergeCell ref="A8:A11"/>
    <mergeCell ref="A12:A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>
      <selection activeCell="H18" sqref="H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83" t="s">
        <v>5</v>
      </c>
      <c r="B1" s="482"/>
      <c r="C1" s="482"/>
      <c r="D1" s="482"/>
      <c r="E1" s="482"/>
      <c r="F1" s="482"/>
      <c r="G1" s="482"/>
      <c r="H1" s="482"/>
      <c r="I1" s="397"/>
    </row>
    <row r="2" spans="1:9" ht="15.75" x14ac:dyDescent="0.25">
      <c r="A2" s="484"/>
      <c r="B2" s="485"/>
      <c r="C2" s="482"/>
      <c r="D2" s="482"/>
      <c r="E2" s="482"/>
      <c r="F2" s="482"/>
      <c r="G2" s="482"/>
      <c r="H2" s="62" t="s">
        <v>159</v>
      </c>
      <c r="I2" s="397"/>
    </row>
    <row r="3" spans="1:9" s="80" customFormat="1" ht="14.25" x14ac:dyDescent="0.2">
      <c r="A3" s="455"/>
      <c r="B3" s="855">
        <f>INDICE!A3</f>
        <v>42278</v>
      </c>
      <c r="C3" s="856"/>
      <c r="D3" s="856" t="s">
        <v>120</v>
      </c>
      <c r="E3" s="856"/>
      <c r="F3" s="856" t="s">
        <v>121</v>
      </c>
      <c r="G3" s="856"/>
      <c r="H3" s="856"/>
      <c r="I3" s="397"/>
    </row>
    <row r="4" spans="1:9" s="80" customFormat="1" ht="14.25" x14ac:dyDescent="0.2">
      <c r="A4" s="81"/>
      <c r="B4" s="72" t="s">
        <v>48</v>
      </c>
      <c r="C4" s="72" t="s">
        <v>491</v>
      </c>
      <c r="D4" s="72" t="s">
        <v>48</v>
      </c>
      <c r="E4" s="72" t="s">
        <v>491</v>
      </c>
      <c r="F4" s="72" t="s">
        <v>48</v>
      </c>
      <c r="G4" s="73" t="s">
        <v>491</v>
      </c>
      <c r="H4" s="73" t="s">
        <v>128</v>
      </c>
      <c r="I4" s="397"/>
    </row>
    <row r="5" spans="1:9" s="80" customFormat="1" ht="14.25" x14ac:dyDescent="0.2">
      <c r="A5" s="82" t="s">
        <v>613</v>
      </c>
      <c r="B5" s="476">
        <v>133.47548000000006</v>
      </c>
      <c r="C5" s="84">
        <v>1.9356905143520911</v>
      </c>
      <c r="D5" s="83">
        <v>1501.8572800000002</v>
      </c>
      <c r="E5" s="84">
        <v>10.728848273311876</v>
      </c>
      <c r="F5" s="83">
        <v>1809.1007300000001</v>
      </c>
      <c r="G5" s="84">
        <v>9.5217569232088515</v>
      </c>
      <c r="H5" s="479">
        <v>3.2917143173406598</v>
      </c>
      <c r="I5" s="397"/>
    </row>
    <row r="6" spans="1:9" s="80" customFormat="1" ht="14.25" x14ac:dyDescent="0.2">
      <c r="A6" s="82" t="s">
        <v>49</v>
      </c>
      <c r="B6" s="477">
        <v>396.00731999999977</v>
      </c>
      <c r="C6" s="86">
        <v>-0.60364599167009392</v>
      </c>
      <c r="D6" s="85">
        <v>3897.5441700000001</v>
      </c>
      <c r="E6" s="86">
        <v>0.47920134266226688</v>
      </c>
      <c r="F6" s="85">
        <v>4636.3543199999995</v>
      </c>
      <c r="G6" s="86">
        <v>0.24607622820988451</v>
      </c>
      <c r="H6" s="480">
        <v>8.4359890205827384</v>
      </c>
      <c r="I6" s="397"/>
    </row>
    <row r="7" spans="1:9" s="80" customFormat="1" ht="14.25" x14ac:dyDescent="0.2">
      <c r="A7" s="82" t="s">
        <v>50</v>
      </c>
      <c r="B7" s="477">
        <v>462.53395</v>
      </c>
      <c r="C7" s="86">
        <v>-5.4344247526004459</v>
      </c>
      <c r="D7" s="85">
        <v>4689.6823400000003</v>
      </c>
      <c r="E7" s="86">
        <v>3.9897885842849701</v>
      </c>
      <c r="F7" s="85">
        <v>5445.8903600000003</v>
      </c>
      <c r="G7" s="86">
        <v>2.290201250049007</v>
      </c>
      <c r="H7" s="480">
        <v>9.9089646979908519</v>
      </c>
      <c r="I7" s="397"/>
    </row>
    <row r="8" spans="1:9" s="80" customFormat="1" ht="14.25" x14ac:dyDescent="0.2">
      <c r="A8" s="82" t="s">
        <v>129</v>
      </c>
      <c r="B8" s="477">
        <v>2558.2850800000001</v>
      </c>
      <c r="C8" s="86">
        <v>0.969431386559377</v>
      </c>
      <c r="D8" s="85">
        <v>24695.782219999994</v>
      </c>
      <c r="E8" s="86">
        <v>5.5402432840559213</v>
      </c>
      <c r="F8" s="85">
        <v>29640.026239999992</v>
      </c>
      <c r="G8" s="86">
        <v>4.5920661361838588</v>
      </c>
      <c r="H8" s="480">
        <v>53.930937687787463</v>
      </c>
      <c r="I8" s="397"/>
    </row>
    <row r="9" spans="1:9" s="80" customFormat="1" ht="14.25" x14ac:dyDescent="0.2">
      <c r="A9" s="82" t="s">
        <v>130</v>
      </c>
      <c r="B9" s="477">
        <v>658.49241999999992</v>
      </c>
      <c r="C9" s="86">
        <v>-17.802642234210094</v>
      </c>
      <c r="D9" s="85">
        <v>6794.5194900000006</v>
      </c>
      <c r="E9" s="86">
        <v>-10.189792500749576</v>
      </c>
      <c r="F9" s="85">
        <v>8173.3664500000004</v>
      </c>
      <c r="G9" s="87">
        <v>-9.9253503414507236</v>
      </c>
      <c r="H9" s="480">
        <v>14.871691176829497</v>
      </c>
      <c r="I9" s="397"/>
    </row>
    <row r="10" spans="1:9" s="80" customFormat="1" ht="14.25" x14ac:dyDescent="0.2">
      <c r="A10" s="81" t="s">
        <v>492</v>
      </c>
      <c r="B10" s="478">
        <v>396</v>
      </c>
      <c r="C10" s="89">
        <v>-1.7671904083454697</v>
      </c>
      <c r="D10" s="88">
        <v>4435.5143457883314</v>
      </c>
      <c r="E10" s="89">
        <v>5.2836524471820621</v>
      </c>
      <c r="F10" s="88">
        <v>5254.4884789806865</v>
      </c>
      <c r="G10" s="89">
        <v>2.3684401210865804</v>
      </c>
      <c r="H10" s="481">
        <v>9.5607030994688014</v>
      </c>
      <c r="I10" s="397"/>
    </row>
    <row r="11" spans="1:9" s="80" customFormat="1" ht="14.25" x14ac:dyDescent="0.2">
      <c r="A11" s="90" t="s">
        <v>493</v>
      </c>
      <c r="B11" s="91">
        <v>4604.7942499999999</v>
      </c>
      <c r="C11" s="92">
        <v>-3.1879237699609146</v>
      </c>
      <c r="D11" s="91">
        <v>46014.899845788328</v>
      </c>
      <c r="E11" s="92">
        <v>2.4310960090797655</v>
      </c>
      <c r="F11" s="91">
        <v>54959.226578980677</v>
      </c>
      <c r="G11" s="92">
        <v>1.5012436121785819</v>
      </c>
      <c r="H11" s="92">
        <v>100</v>
      </c>
      <c r="I11" s="397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239</v>
      </c>
      <c r="I12" s="397"/>
    </row>
    <row r="13" spans="1:9" s="80" customFormat="1" ht="14.25" x14ac:dyDescent="0.2">
      <c r="A13" s="94" t="s">
        <v>561</v>
      </c>
      <c r="B13" s="82"/>
      <c r="C13" s="82"/>
      <c r="D13" s="82"/>
      <c r="E13" s="82"/>
      <c r="F13" s="82"/>
      <c r="G13" s="82"/>
      <c r="H13" s="82"/>
      <c r="I13" s="397"/>
    </row>
    <row r="14" spans="1:9" ht="14.25" x14ac:dyDescent="0.2">
      <c r="A14" s="94" t="s">
        <v>494</v>
      </c>
      <c r="B14" s="85"/>
      <c r="C14" s="482"/>
      <c r="D14" s="482"/>
      <c r="E14" s="482"/>
      <c r="F14" s="482"/>
      <c r="G14" s="482"/>
      <c r="H14" s="482"/>
      <c r="I14" s="397"/>
    </row>
    <row r="15" spans="1:9" ht="14.25" x14ac:dyDescent="0.2">
      <c r="A15" s="94" t="s">
        <v>495</v>
      </c>
      <c r="B15" s="482"/>
      <c r="C15" s="482"/>
      <c r="D15" s="482"/>
      <c r="E15" s="482"/>
      <c r="F15" s="482"/>
      <c r="G15" s="482"/>
      <c r="H15" s="482"/>
      <c r="I15" s="397"/>
    </row>
    <row r="16" spans="1:9" ht="14.25" x14ac:dyDescent="0.2">
      <c r="A16" s="94" t="s">
        <v>643</v>
      </c>
      <c r="B16" s="482"/>
      <c r="C16" s="482"/>
      <c r="D16" s="482"/>
      <c r="E16" s="482"/>
      <c r="F16" s="482"/>
      <c r="G16" s="482"/>
      <c r="H16" s="482"/>
      <c r="I16" s="397"/>
    </row>
    <row r="17" spans="1:9" ht="14.25" x14ac:dyDescent="0.2">
      <c r="A17" s="166" t="s">
        <v>654</v>
      </c>
      <c r="B17" s="482"/>
      <c r="C17" s="482"/>
      <c r="D17" s="482"/>
      <c r="E17" s="482"/>
      <c r="F17" s="482"/>
      <c r="G17" s="482"/>
      <c r="H17" s="482"/>
      <c r="I17" s="397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F20" sqref="F20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ht="13.7" x14ac:dyDescent="0.2">
      <c r="A1" s="225" t="s">
        <v>420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7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/>
    </row>
    <row r="3" spans="1:13" x14ac:dyDescent="0.2">
      <c r="A3" s="227"/>
      <c r="B3" s="745">
        <v>2014</v>
      </c>
      <c r="C3" s="745" t="s">
        <v>607</v>
      </c>
      <c r="D3" s="745">
        <v>2015</v>
      </c>
      <c r="E3" s="745" t="s">
        <v>607</v>
      </c>
      <c r="F3" s="745" t="s">
        <v>607</v>
      </c>
      <c r="G3" s="745" t="s">
        <v>607</v>
      </c>
      <c r="H3" s="745" t="s">
        <v>607</v>
      </c>
      <c r="I3" s="745" t="s">
        <v>607</v>
      </c>
      <c r="J3" s="745" t="s">
        <v>607</v>
      </c>
      <c r="K3" s="745" t="s">
        <v>607</v>
      </c>
      <c r="L3" s="745" t="s">
        <v>607</v>
      </c>
      <c r="M3" s="745" t="s">
        <v>607</v>
      </c>
    </row>
    <row r="4" spans="1:13" x14ac:dyDescent="0.2">
      <c r="A4" s="312"/>
      <c r="B4" s="676">
        <v>41944</v>
      </c>
      <c r="C4" s="676">
        <v>41974</v>
      </c>
      <c r="D4" s="676">
        <v>42005</v>
      </c>
      <c r="E4" s="676">
        <v>42036</v>
      </c>
      <c r="F4" s="676">
        <v>42064</v>
      </c>
      <c r="G4" s="676">
        <v>42095</v>
      </c>
      <c r="H4" s="676">
        <v>42125</v>
      </c>
      <c r="I4" s="676">
        <v>42156</v>
      </c>
      <c r="J4" s="676">
        <v>42186</v>
      </c>
      <c r="K4" s="676">
        <v>42217</v>
      </c>
      <c r="L4" s="676">
        <v>42248</v>
      </c>
      <c r="M4" s="676">
        <v>42278</v>
      </c>
    </row>
    <row r="5" spans="1:13" x14ac:dyDescent="0.2">
      <c r="A5" s="382" t="s">
        <v>421</v>
      </c>
      <c r="B5" s="314">
        <v>4.0999999999999996</v>
      </c>
      <c r="C5" s="315">
        <v>3.4333333333333331</v>
      </c>
      <c r="D5" s="315">
        <v>2.9735000000000005</v>
      </c>
      <c r="E5" s="315">
        <v>2.8473684210526318</v>
      </c>
      <c r="F5" s="315">
        <v>2.8004545454545458</v>
      </c>
      <c r="G5" s="315">
        <v>2.5804761904761904</v>
      </c>
      <c r="H5" s="315">
        <v>2.8385000000000002</v>
      </c>
      <c r="I5" s="315">
        <v>2.769545454545455</v>
      </c>
      <c r="J5" s="315">
        <v>2.8304545454545464</v>
      </c>
      <c r="K5" s="315">
        <v>2.7670000000000003</v>
      </c>
      <c r="L5" s="315">
        <v>2.6461904761904771</v>
      </c>
      <c r="M5" s="315">
        <v>2.3154545454545454</v>
      </c>
    </row>
    <row r="6" spans="1:13" x14ac:dyDescent="0.2">
      <c r="A6" s="317" t="s">
        <v>422</v>
      </c>
      <c r="B6" s="383">
        <v>54.932500000000005</v>
      </c>
      <c r="C6" s="384">
        <v>53.619545454545438</v>
      </c>
      <c r="D6" s="384">
        <v>46.255000000000003</v>
      </c>
      <c r="E6" s="384">
        <v>50.66</v>
      </c>
      <c r="F6" s="384">
        <v>47.287727272727281</v>
      </c>
      <c r="G6" s="384">
        <v>46.988636363636353</v>
      </c>
      <c r="H6" s="384">
        <v>44.074285714285701</v>
      </c>
      <c r="I6" s="384">
        <v>43.44</v>
      </c>
      <c r="J6" s="384">
        <v>43.533913043478265</v>
      </c>
      <c r="K6" s="384">
        <v>39.67285714285714</v>
      </c>
      <c r="L6" s="384">
        <v>41.101818181818182</v>
      </c>
      <c r="M6" s="384">
        <v>39.61</v>
      </c>
    </row>
    <row r="7" spans="1:13" ht="13.7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8" t="s">
        <v>335</v>
      </c>
    </row>
    <row r="8" spans="1:13" ht="13.7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I18" sqref="I18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93"/>
      <c r="H2" s="395"/>
      <c r="I2" s="394" t="s">
        <v>159</v>
      </c>
    </row>
    <row r="3" spans="1:71" s="80" customFormat="1" ht="12.75" x14ac:dyDescent="0.2">
      <c r="A3" s="79"/>
      <c r="B3" s="898">
        <f>INDICE!A3</f>
        <v>42278</v>
      </c>
      <c r="C3" s="899">
        <v>41671</v>
      </c>
      <c r="D3" s="898">
        <f>DATE(YEAR(B3),MONTH(B3)-1,1)</f>
        <v>42248</v>
      </c>
      <c r="E3" s="899"/>
      <c r="F3" s="898">
        <f>DATE(YEAR(B3)-1,MONTH(B3),1)</f>
        <v>41913</v>
      </c>
      <c r="G3" s="899"/>
      <c r="H3" s="847" t="s">
        <v>491</v>
      </c>
      <c r="I3" s="847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8">
        <f>D3</f>
        <v>42248</v>
      </c>
      <c r="I4" s="448">
        <f>F3</f>
        <v>41913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8" customFormat="1" ht="15" x14ac:dyDescent="0.2">
      <c r="A5" s="392" t="s">
        <v>424</v>
      </c>
      <c r="B5" s="376">
        <v>6870</v>
      </c>
      <c r="C5" s="727">
        <v>37.171301807163729</v>
      </c>
      <c r="D5" s="376">
        <v>7177</v>
      </c>
      <c r="E5" s="727">
        <v>37.76970845174192</v>
      </c>
      <c r="F5" s="376">
        <v>6936</v>
      </c>
      <c r="G5" s="727">
        <v>41.320147742166093</v>
      </c>
      <c r="H5" s="390">
        <v>-4.2775532952487119</v>
      </c>
      <c r="I5" s="390">
        <v>-0.95155709342560557</v>
      </c>
      <c r="K5" s="389"/>
    </row>
    <row r="6" spans="1:71" s="388" customFormat="1" ht="15" x14ac:dyDescent="0.2">
      <c r="A6" s="391" t="s">
        <v>124</v>
      </c>
      <c r="B6" s="376">
        <v>11612</v>
      </c>
      <c r="C6" s="727">
        <v>62.828698192836271</v>
      </c>
      <c r="D6" s="376">
        <v>11825</v>
      </c>
      <c r="E6" s="727">
        <v>62.23029154825808</v>
      </c>
      <c r="F6" s="376">
        <v>9850</v>
      </c>
      <c r="G6" s="727">
        <v>58.679852257833907</v>
      </c>
      <c r="H6" s="390">
        <v>-1.8012684989429175</v>
      </c>
      <c r="I6" s="390">
        <v>17.888324873096447</v>
      </c>
      <c r="K6" s="389"/>
    </row>
    <row r="7" spans="1:71" s="80" customFormat="1" ht="12.75" x14ac:dyDescent="0.2">
      <c r="A7" s="90" t="s">
        <v>119</v>
      </c>
      <c r="B7" s="91">
        <v>18482</v>
      </c>
      <c r="C7" s="92">
        <v>100</v>
      </c>
      <c r="D7" s="91">
        <v>19002</v>
      </c>
      <c r="E7" s="92">
        <v>100</v>
      </c>
      <c r="F7" s="91">
        <v>16786</v>
      </c>
      <c r="G7" s="92">
        <v>100</v>
      </c>
      <c r="H7" s="92">
        <v>-2.7365540469424272</v>
      </c>
      <c r="I7" s="92">
        <v>10.103657810079829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6"/>
      <c r="I8" s="248" t="s">
        <v>239</v>
      </c>
      <c r="J8" s="388"/>
      <c r="K8" s="389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8"/>
      <c r="AK8" s="388"/>
    </row>
    <row r="9" spans="1:71" s="385" customFormat="1" ht="12.75" x14ac:dyDescent="0.2">
      <c r="A9" s="725" t="s">
        <v>545</v>
      </c>
      <c r="B9" s="386"/>
      <c r="C9" s="387"/>
      <c r="D9" s="386"/>
      <c r="E9" s="386"/>
      <c r="F9" s="386"/>
      <c r="G9" s="386"/>
      <c r="H9" s="386"/>
      <c r="I9" s="386"/>
      <c r="J9" s="386"/>
      <c r="K9" s="386"/>
      <c r="L9" s="386"/>
    </row>
    <row r="10" spans="1:71" x14ac:dyDescent="0.2">
      <c r="A10" s="726" t="s">
        <v>541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I22" sqref="I2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93"/>
      <c r="H2" s="395"/>
      <c r="I2" s="394" t="s">
        <v>159</v>
      </c>
    </row>
    <row r="3" spans="1:71" s="80" customFormat="1" ht="12.75" x14ac:dyDescent="0.2">
      <c r="A3" s="79"/>
      <c r="B3" s="898">
        <f>INDICE!A3</f>
        <v>42278</v>
      </c>
      <c r="C3" s="899">
        <v>41671</v>
      </c>
      <c r="D3" s="898">
        <f>DATE(YEAR(B3),MONTH(B3)-1,1)</f>
        <v>42248</v>
      </c>
      <c r="E3" s="899"/>
      <c r="F3" s="898">
        <f>DATE(YEAR(B3)-1,MONTH(B3),1)</f>
        <v>41913</v>
      </c>
      <c r="G3" s="899"/>
      <c r="H3" s="847" t="s">
        <v>491</v>
      </c>
      <c r="I3" s="847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8">
        <f>D3</f>
        <v>42248</v>
      </c>
      <c r="I4" s="448">
        <f>F3</f>
        <v>41913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8" customFormat="1" ht="15" x14ac:dyDescent="0.2">
      <c r="A5" s="392" t="s">
        <v>544</v>
      </c>
      <c r="B5" s="376">
        <v>6872</v>
      </c>
      <c r="C5" s="727">
        <v>37.852015092563434</v>
      </c>
      <c r="D5" s="376">
        <v>6872</v>
      </c>
      <c r="E5" s="727">
        <v>38.064831724496351</v>
      </c>
      <c r="F5" s="376">
        <v>6882</v>
      </c>
      <c r="G5" s="727">
        <v>42.572685286804074</v>
      </c>
      <c r="H5" s="782">
        <v>0</v>
      </c>
      <c r="I5" s="238">
        <v>-0.14530659691950015</v>
      </c>
      <c r="K5" s="389"/>
    </row>
    <row r="6" spans="1:71" s="388" customFormat="1" ht="15" x14ac:dyDescent="0.2">
      <c r="A6" s="391" t="s">
        <v>617</v>
      </c>
      <c r="B6" s="376">
        <v>11282.911920000004</v>
      </c>
      <c r="C6" s="727">
        <v>62.147984907436559</v>
      </c>
      <c r="D6" s="376">
        <v>11181.409639999994</v>
      </c>
      <c r="E6" s="727">
        <v>61.935168275503649</v>
      </c>
      <c r="F6" s="376">
        <v>9283.2946099999954</v>
      </c>
      <c r="G6" s="727">
        <v>57.427314713195933</v>
      </c>
      <c r="H6" s="238">
        <v>0.90777713426130913</v>
      </c>
      <c r="I6" s="238">
        <v>21.539953152472556</v>
      </c>
      <c r="K6" s="389"/>
    </row>
    <row r="7" spans="1:71" s="80" customFormat="1" ht="12.75" x14ac:dyDescent="0.2">
      <c r="A7" s="90" t="s">
        <v>119</v>
      </c>
      <c r="B7" s="91">
        <v>18154.911920000006</v>
      </c>
      <c r="C7" s="92">
        <v>100</v>
      </c>
      <c r="D7" s="91">
        <v>18053.409639999994</v>
      </c>
      <c r="E7" s="92">
        <v>100</v>
      </c>
      <c r="F7" s="91">
        <v>16165.294609999995</v>
      </c>
      <c r="G7" s="92">
        <v>100</v>
      </c>
      <c r="H7" s="92">
        <v>0.56223329567129654</v>
      </c>
      <c r="I7" s="92">
        <v>12.307955765737887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6"/>
      <c r="I8" s="248" t="s">
        <v>132</v>
      </c>
      <c r="J8" s="388"/>
      <c r="K8" s="389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8"/>
      <c r="AK8" s="388"/>
    </row>
    <row r="9" spans="1:71" x14ac:dyDescent="0.2">
      <c r="A9" s="725" t="s">
        <v>545</v>
      </c>
    </row>
    <row r="10" spans="1:71" x14ac:dyDescent="0.2">
      <c r="A10" s="725" t="s">
        <v>541</v>
      </c>
    </row>
    <row r="11" spans="1:71" x14ac:dyDescent="0.2">
      <c r="A11" s="696" t="s">
        <v>654</v>
      </c>
    </row>
  </sheetData>
  <mergeCells count="4">
    <mergeCell ref="B3:C3"/>
    <mergeCell ref="D3:E3"/>
    <mergeCell ref="F3:G3"/>
    <mergeCell ref="H3:I3"/>
  </mergeCells>
  <conditionalFormatting sqref="H5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I17" sqref="I17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86" t="s">
        <v>591</v>
      </c>
      <c r="B1" s="886"/>
      <c r="C1" s="886"/>
      <c r="D1" s="886"/>
      <c r="E1" s="886"/>
      <c r="F1" s="886"/>
      <c r="G1" s="13"/>
      <c r="H1" s="13"/>
      <c r="I1" s="13"/>
    </row>
    <row r="2" spans="1:9" x14ac:dyDescent="0.2">
      <c r="A2" s="887"/>
      <c r="B2" s="887"/>
      <c r="C2" s="887"/>
      <c r="D2" s="887"/>
      <c r="E2" s="887"/>
      <c r="F2" s="887"/>
      <c r="G2" s="13"/>
      <c r="H2" s="13"/>
      <c r="I2" s="230" t="s">
        <v>542</v>
      </c>
    </row>
    <row r="3" spans="1:9" x14ac:dyDescent="0.2">
      <c r="A3" s="401"/>
      <c r="B3" s="403"/>
      <c r="C3" s="403"/>
      <c r="D3" s="855">
        <f>INDICE!A3</f>
        <v>42278</v>
      </c>
      <c r="E3" s="855">
        <v>41671</v>
      </c>
      <c r="F3" s="855">
        <f>DATE(YEAR(D3),MONTH(D3)-1,1)</f>
        <v>42248</v>
      </c>
      <c r="G3" s="855"/>
      <c r="H3" s="858">
        <f>DATE(YEAR(D3)-1,MONTH(D3),1)</f>
        <v>41913</v>
      </c>
      <c r="I3" s="858"/>
    </row>
    <row r="4" spans="1:9" x14ac:dyDescent="0.2">
      <c r="A4" s="338"/>
      <c r="B4" s="339"/>
      <c r="C4" s="339"/>
      <c r="D4" s="97" t="s">
        <v>427</v>
      </c>
      <c r="E4" s="261" t="s">
        <v>110</v>
      </c>
      <c r="F4" s="97" t="s">
        <v>427</v>
      </c>
      <c r="G4" s="261" t="s">
        <v>110</v>
      </c>
      <c r="H4" s="97" t="s">
        <v>427</v>
      </c>
      <c r="I4" s="261" t="s">
        <v>110</v>
      </c>
    </row>
    <row r="5" spans="1:9" x14ac:dyDescent="0.2">
      <c r="A5" s="347" t="s">
        <v>426</v>
      </c>
      <c r="B5" s="237"/>
      <c r="C5" s="237"/>
      <c r="D5" s="615">
        <v>129.69821528836127</v>
      </c>
      <c r="E5" s="730">
        <v>100</v>
      </c>
      <c r="F5" s="615">
        <v>132.85182481751826</v>
      </c>
      <c r="G5" s="730">
        <v>100</v>
      </c>
      <c r="H5" s="615">
        <v>115.76090763694522</v>
      </c>
      <c r="I5" s="730">
        <v>100</v>
      </c>
    </row>
    <row r="6" spans="1:9" x14ac:dyDescent="0.2">
      <c r="A6" s="400" t="s">
        <v>539</v>
      </c>
      <c r="B6" s="237"/>
      <c r="C6" s="237"/>
      <c r="D6" s="615">
        <v>78.711486323895087</v>
      </c>
      <c r="E6" s="730">
        <v>60.688179979110643</v>
      </c>
      <c r="F6" s="615">
        <v>81.865095853052054</v>
      </c>
      <c r="G6" s="730">
        <v>61.621355947123625</v>
      </c>
      <c r="H6" s="615">
        <v>64.847177129148335</v>
      </c>
      <c r="I6" s="730">
        <v>56.018200317265212</v>
      </c>
    </row>
    <row r="7" spans="1:9" x14ac:dyDescent="0.2">
      <c r="A7" s="400" t="s">
        <v>540</v>
      </c>
      <c r="B7" s="237"/>
      <c r="C7" s="237"/>
      <c r="D7" s="615">
        <v>50.986728964466195</v>
      </c>
      <c r="E7" s="730">
        <v>39.311820020889364</v>
      </c>
      <c r="F7" s="615">
        <v>50.986728964466195</v>
      </c>
      <c r="G7" s="730">
        <v>38.378644052876361</v>
      </c>
      <c r="H7" s="615">
        <v>50.913730507796885</v>
      </c>
      <c r="I7" s="730">
        <v>43.981799682734788</v>
      </c>
    </row>
    <row r="8" spans="1:9" x14ac:dyDescent="0.2">
      <c r="A8" s="338" t="s">
        <v>595</v>
      </c>
      <c r="B8" s="399"/>
      <c r="C8" s="399"/>
      <c r="D8" s="729">
        <v>90</v>
      </c>
      <c r="E8" s="731"/>
      <c r="F8" s="729">
        <v>90</v>
      </c>
      <c r="G8" s="731"/>
      <c r="H8" s="729">
        <v>90</v>
      </c>
      <c r="I8" s="731"/>
    </row>
    <row r="9" spans="1:9" x14ac:dyDescent="0.2">
      <c r="A9" s="625" t="s">
        <v>541</v>
      </c>
      <c r="B9" s="326"/>
      <c r="C9" s="326"/>
      <c r="D9" s="326"/>
      <c r="E9" s="351"/>
      <c r="F9" s="13"/>
      <c r="G9" s="13"/>
      <c r="H9" s="13"/>
      <c r="I9" s="248" t="s">
        <v>239</v>
      </c>
    </row>
    <row r="10" spans="1:9" x14ac:dyDescent="0.2">
      <c r="A10" s="625" t="s">
        <v>596</v>
      </c>
      <c r="B10" s="396"/>
      <c r="C10" s="396"/>
      <c r="D10" s="396"/>
      <c r="E10" s="396"/>
      <c r="F10" s="396"/>
      <c r="G10" s="396"/>
      <c r="H10" s="396"/>
      <c r="I10" s="396"/>
    </row>
    <row r="11" spans="1:9" x14ac:dyDescent="0.2">
      <c r="A11" s="326"/>
      <c r="B11" s="396"/>
      <c r="C11" s="396"/>
      <c r="D11" s="396"/>
      <c r="E11" s="396"/>
      <c r="F11" s="396"/>
      <c r="G11" s="396"/>
      <c r="H11" s="396"/>
      <c r="I11" s="396"/>
    </row>
    <row r="12" spans="1:9" x14ac:dyDescent="0.2">
      <c r="A12" s="396"/>
      <c r="B12" s="396"/>
      <c r="C12" s="396"/>
      <c r="D12" s="396"/>
      <c r="E12" s="396"/>
      <c r="F12" s="396"/>
      <c r="G12" s="396"/>
      <c r="H12" s="396"/>
      <c r="I12" s="396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K16" sqref="K16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86" t="s">
        <v>544</v>
      </c>
      <c r="B1" s="886"/>
      <c r="C1" s="886"/>
      <c r="D1" s="886"/>
      <c r="E1" s="402"/>
      <c r="F1" s="13"/>
      <c r="G1" s="13"/>
      <c r="H1" s="13"/>
      <c r="I1" s="13"/>
    </row>
    <row r="2" spans="1:40" ht="15" x14ac:dyDescent="0.2">
      <c r="A2" s="886"/>
      <c r="B2" s="886"/>
      <c r="C2" s="886"/>
      <c r="D2" s="886"/>
      <c r="E2" s="402"/>
      <c r="F2" s="13"/>
      <c r="G2" s="312"/>
      <c r="H2" s="395"/>
      <c r="I2" s="394" t="s">
        <v>159</v>
      </c>
    </row>
    <row r="3" spans="1:40" x14ac:dyDescent="0.2">
      <c r="A3" s="401"/>
      <c r="B3" s="898">
        <f>INDICE!A3</f>
        <v>42278</v>
      </c>
      <c r="C3" s="899">
        <v>41671</v>
      </c>
      <c r="D3" s="898">
        <f>DATE(YEAR(B3),MONTH(B3)-1,1)</f>
        <v>42248</v>
      </c>
      <c r="E3" s="899"/>
      <c r="F3" s="898">
        <f>DATE(YEAR(B3)-1,MONTH(B3),1)</f>
        <v>41913</v>
      </c>
      <c r="G3" s="899"/>
      <c r="H3" s="847" t="s">
        <v>491</v>
      </c>
      <c r="I3" s="847"/>
    </row>
    <row r="4" spans="1:40" x14ac:dyDescent="0.2">
      <c r="A4" s="338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8">
        <f>D3</f>
        <v>42248</v>
      </c>
      <c r="I4" s="448">
        <f>F3</f>
        <v>41913</v>
      </c>
    </row>
    <row r="5" spans="1:40" x14ac:dyDescent="0.2">
      <c r="A5" s="347" t="s">
        <v>49</v>
      </c>
      <c r="B5" s="375">
        <v>506</v>
      </c>
      <c r="C5" s="390">
        <v>7.3632130384167631</v>
      </c>
      <c r="D5" s="375">
        <v>506</v>
      </c>
      <c r="E5" s="390">
        <v>7.3632130384167631</v>
      </c>
      <c r="F5" s="375">
        <v>507</v>
      </c>
      <c r="G5" s="390">
        <v>7.3670444638186572</v>
      </c>
      <c r="H5" s="782">
        <v>0</v>
      </c>
      <c r="I5" s="615">
        <v>-0.19723865877712032</v>
      </c>
      <c r="J5" s="397"/>
    </row>
    <row r="6" spans="1:40" x14ac:dyDescent="0.2">
      <c r="A6" s="400" t="s">
        <v>50</v>
      </c>
      <c r="B6" s="375">
        <v>340</v>
      </c>
      <c r="C6" s="390">
        <v>4.9476135040745053</v>
      </c>
      <c r="D6" s="375">
        <v>340</v>
      </c>
      <c r="E6" s="390">
        <v>4.9476135040745053</v>
      </c>
      <c r="F6" s="375">
        <v>341</v>
      </c>
      <c r="G6" s="390">
        <v>4.954954954954955</v>
      </c>
      <c r="H6" s="782">
        <v>0</v>
      </c>
      <c r="I6" s="615">
        <v>-0.2932551319648094</v>
      </c>
      <c r="J6" s="397"/>
    </row>
    <row r="7" spans="1:40" x14ac:dyDescent="0.2">
      <c r="A7" s="400" t="s">
        <v>129</v>
      </c>
      <c r="B7" s="375">
        <v>3385</v>
      </c>
      <c r="C7" s="390">
        <v>49.257857974388827</v>
      </c>
      <c r="D7" s="375">
        <v>3385</v>
      </c>
      <c r="E7" s="390">
        <v>49.257857974388827</v>
      </c>
      <c r="F7" s="375">
        <v>3388</v>
      </c>
      <c r="G7" s="390">
        <v>49.229875036326646</v>
      </c>
      <c r="H7" s="782">
        <v>0</v>
      </c>
      <c r="I7" s="615">
        <v>-8.8547815820543094E-2</v>
      </c>
      <c r="J7" s="397"/>
    </row>
    <row r="8" spans="1:40" x14ac:dyDescent="0.2">
      <c r="A8" s="400" t="s">
        <v>130</v>
      </c>
      <c r="B8" s="375">
        <v>204</v>
      </c>
      <c r="C8" s="390">
        <v>2.9685681024447033</v>
      </c>
      <c r="D8" s="375">
        <v>204</v>
      </c>
      <c r="E8" s="390">
        <v>2.9685681024447033</v>
      </c>
      <c r="F8" s="375">
        <v>216</v>
      </c>
      <c r="G8" s="390">
        <v>3.1386224934612033</v>
      </c>
      <c r="H8" s="782">
        <v>0</v>
      </c>
      <c r="I8" s="615">
        <v>-5.5555555555555554</v>
      </c>
      <c r="J8" s="397"/>
    </row>
    <row r="9" spans="1:40" x14ac:dyDescent="0.2">
      <c r="A9" s="338" t="s">
        <v>425</v>
      </c>
      <c r="B9" s="716">
        <v>2437</v>
      </c>
      <c r="C9" s="728">
        <v>35.462747380675204</v>
      </c>
      <c r="D9" s="716">
        <v>2437</v>
      </c>
      <c r="E9" s="728">
        <v>35.462747380675204</v>
      </c>
      <c r="F9" s="716">
        <v>2430</v>
      </c>
      <c r="G9" s="728">
        <v>35.309503051438533</v>
      </c>
      <c r="H9" s="793">
        <v>0</v>
      </c>
      <c r="I9" s="729">
        <v>0.2880658436213992</v>
      </c>
      <c r="J9" s="397"/>
    </row>
    <row r="10" spans="1:40" s="80" customFormat="1" x14ac:dyDescent="0.2">
      <c r="A10" s="90" t="s">
        <v>119</v>
      </c>
      <c r="B10" s="91">
        <v>6872</v>
      </c>
      <c r="C10" s="398">
        <v>100</v>
      </c>
      <c r="D10" s="91">
        <v>6872</v>
      </c>
      <c r="E10" s="398">
        <v>100</v>
      </c>
      <c r="F10" s="91">
        <v>6882</v>
      </c>
      <c r="G10" s="398">
        <v>100</v>
      </c>
      <c r="H10" s="794">
        <v>0</v>
      </c>
      <c r="I10" s="92">
        <v>-0.14530659691950015</v>
      </c>
      <c r="J10" s="397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6"/>
      <c r="B11" s="326"/>
      <c r="C11" s="326"/>
      <c r="D11" s="326"/>
      <c r="E11" s="326"/>
      <c r="F11" s="13"/>
      <c r="G11" s="13"/>
      <c r="H11" s="13"/>
      <c r="I11" s="248" t="s">
        <v>239</v>
      </c>
    </row>
    <row r="12" spans="1:40" s="385" customFormat="1" ht="12.75" x14ac:dyDescent="0.2">
      <c r="A12" s="726" t="s">
        <v>543</v>
      </c>
      <c r="B12" s="386"/>
      <c r="C12" s="386"/>
      <c r="D12" s="387"/>
      <c r="E12" s="387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40" x14ac:dyDescent="0.2">
      <c r="A13" s="326" t="s">
        <v>541</v>
      </c>
      <c r="B13" s="396"/>
      <c r="C13" s="396"/>
      <c r="D13" s="396"/>
      <c r="E13" s="396"/>
      <c r="F13" s="396"/>
      <c r="G13" s="396"/>
      <c r="H13" s="396"/>
      <c r="I13" s="396"/>
    </row>
    <row r="14" spans="1:40" x14ac:dyDescent="0.2">
      <c r="A14" s="696" t="s">
        <v>653</v>
      </c>
      <c r="B14" s="396"/>
      <c r="C14" s="396"/>
      <c r="D14" s="396"/>
      <c r="E14" s="396"/>
      <c r="F14" s="396"/>
      <c r="G14" s="396"/>
      <c r="H14" s="396"/>
      <c r="I14" s="396"/>
    </row>
  </sheetData>
  <mergeCells count="5">
    <mergeCell ref="A1:D2"/>
    <mergeCell ref="H3:I3"/>
    <mergeCell ref="B3:C3"/>
    <mergeCell ref="D3:E3"/>
    <mergeCell ref="F3:G3"/>
  </mergeCells>
  <conditionalFormatting sqref="H5:H10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J16" sqref="J16"/>
    </sheetView>
  </sheetViews>
  <sheetFormatPr baseColWidth="10" defaultColWidth="11" defaultRowHeight="12.75" x14ac:dyDescent="0.2"/>
  <cols>
    <col min="1" max="1" width="30.25" style="352" customWidth="1"/>
    <col min="2" max="2" width="11" style="352"/>
    <col min="3" max="3" width="11.625" style="352" customWidth="1"/>
    <col min="4" max="4" width="11" style="352"/>
    <col min="5" max="5" width="11.625" style="352" customWidth="1"/>
    <col min="6" max="6" width="11" style="352"/>
    <col min="7" max="7" width="11.625" style="352" customWidth="1"/>
    <col min="8" max="9" width="10.5" style="352" customWidth="1"/>
    <col min="10" max="16384" width="11" style="352"/>
  </cols>
  <sheetData>
    <row r="1" spans="1:12" x14ac:dyDescent="0.2">
      <c r="A1" s="886" t="s">
        <v>40</v>
      </c>
      <c r="B1" s="886"/>
      <c r="C1" s="886"/>
      <c r="D1" s="185"/>
      <c r="E1" s="185"/>
      <c r="F1" s="185"/>
      <c r="G1" s="12"/>
      <c r="H1" s="12"/>
      <c r="I1" s="12"/>
      <c r="J1" s="12"/>
      <c r="K1" s="12"/>
      <c r="L1" s="12"/>
    </row>
    <row r="2" spans="1:12" x14ac:dyDescent="0.2">
      <c r="A2" s="886"/>
      <c r="B2" s="886"/>
      <c r="C2" s="886"/>
      <c r="D2" s="408"/>
      <c r="E2" s="185"/>
      <c r="F2" s="185"/>
      <c r="H2" s="12"/>
      <c r="I2" s="12"/>
      <c r="J2" s="12"/>
      <c r="K2" s="12"/>
    </row>
    <row r="3" spans="1:12" x14ac:dyDescent="0.2">
      <c r="A3" s="407"/>
      <c r="B3" s="12"/>
      <c r="C3" s="12"/>
      <c r="D3" s="12"/>
      <c r="E3" s="12"/>
      <c r="F3" s="12"/>
      <c r="G3" s="12"/>
      <c r="H3" s="353"/>
      <c r="I3" s="394" t="s">
        <v>584</v>
      </c>
      <c r="J3" s="12"/>
      <c r="K3" s="12"/>
      <c r="L3" s="12"/>
    </row>
    <row r="4" spans="1:12" x14ac:dyDescent="0.2">
      <c r="A4" s="200"/>
      <c r="B4" s="898">
        <f>INDICE!A3</f>
        <v>42278</v>
      </c>
      <c r="C4" s="899">
        <v>41671</v>
      </c>
      <c r="D4" s="898">
        <f>DATE(YEAR(B4),MONTH(B4)-1,1)</f>
        <v>42248</v>
      </c>
      <c r="E4" s="899"/>
      <c r="F4" s="898">
        <f>DATE(YEAR(B4)-1,MONTH(B4),1)</f>
        <v>41913</v>
      </c>
      <c r="G4" s="899"/>
      <c r="H4" s="847" t="s">
        <v>491</v>
      </c>
      <c r="I4" s="847"/>
      <c r="J4" s="12"/>
      <c r="K4" s="12"/>
      <c r="L4" s="12"/>
    </row>
    <row r="5" spans="1:12" x14ac:dyDescent="0.2">
      <c r="A5" s="200"/>
      <c r="B5" s="261" t="s">
        <v>55</v>
      </c>
      <c r="C5" s="261" t="s">
        <v>110</v>
      </c>
      <c r="D5" s="261" t="s">
        <v>55</v>
      </c>
      <c r="E5" s="261" t="s">
        <v>110</v>
      </c>
      <c r="F5" s="261" t="s">
        <v>55</v>
      </c>
      <c r="G5" s="261" t="s">
        <v>110</v>
      </c>
      <c r="H5" s="448">
        <f>D4</f>
        <v>42248</v>
      </c>
      <c r="I5" s="448">
        <f>F4</f>
        <v>41913</v>
      </c>
      <c r="J5" s="12"/>
      <c r="K5" s="12"/>
      <c r="L5" s="12"/>
    </row>
    <row r="6" spans="1:12" ht="15" customHeight="1" x14ac:dyDescent="0.2">
      <c r="A6" s="200" t="s">
        <v>430</v>
      </c>
      <c r="B6" s="355">
        <v>6966.0910000000003</v>
      </c>
      <c r="C6" s="354">
        <v>22.626153367392511</v>
      </c>
      <c r="D6" s="355">
        <v>6318.8360000000002</v>
      </c>
      <c r="E6" s="354">
        <v>21.023015326272425</v>
      </c>
      <c r="F6" s="355">
        <v>15782.162</v>
      </c>
      <c r="G6" s="354">
        <v>35.378497505294554</v>
      </c>
      <c r="H6" s="238">
        <v>10.243263157961373</v>
      </c>
      <c r="I6" s="238">
        <v>-55.860984065427786</v>
      </c>
      <c r="J6" s="12"/>
      <c r="K6" s="12"/>
      <c r="L6" s="12"/>
    </row>
    <row r="7" spans="1:12" ht="14.25" x14ac:dyDescent="0.2">
      <c r="A7" s="406" t="s">
        <v>429</v>
      </c>
      <c r="B7" s="355">
        <v>23821.692000000003</v>
      </c>
      <c r="C7" s="354">
        <v>77.373846632607496</v>
      </c>
      <c r="D7" s="355">
        <v>23737.917999999998</v>
      </c>
      <c r="E7" s="354">
        <v>78.976984673727586</v>
      </c>
      <c r="F7" s="355">
        <v>28827.313000000002</v>
      </c>
      <c r="G7" s="354">
        <v>64.621502494705439</v>
      </c>
      <c r="H7" s="238">
        <v>0.35291216356887278</v>
      </c>
      <c r="I7" s="238">
        <v>-17.364160856754143</v>
      </c>
      <c r="J7" s="12"/>
      <c r="K7" s="12"/>
      <c r="L7" s="12"/>
    </row>
    <row r="8" spans="1:12" x14ac:dyDescent="0.2">
      <c r="A8" s="244" t="s">
        <v>119</v>
      </c>
      <c r="B8" s="245">
        <v>30787.783000000003</v>
      </c>
      <c r="C8" s="246">
        <v>100</v>
      </c>
      <c r="D8" s="245">
        <v>30056.753999999997</v>
      </c>
      <c r="E8" s="246">
        <v>100</v>
      </c>
      <c r="F8" s="245">
        <v>44609.475000000006</v>
      </c>
      <c r="G8" s="246">
        <v>100</v>
      </c>
      <c r="H8" s="92">
        <v>2.4321621689421482</v>
      </c>
      <c r="I8" s="92">
        <v>-30.98375849525241</v>
      </c>
      <c r="J8" s="404"/>
      <c r="K8" s="404"/>
    </row>
    <row r="9" spans="1:12" s="385" customFormat="1" x14ac:dyDescent="0.2">
      <c r="A9" s="404"/>
      <c r="B9" s="404"/>
      <c r="C9" s="404"/>
      <c r="D9" s="404"/>
      <c r="E9" s="404"/>
      <c r="F9" s="404"/>
      <c r="H9" s="404"/>
      <c r="I9" s="248" t="s">
        <v>239</v>
      </c>
      <c r="J9" s="386"/>
      <c r="K9" s="386"/>
      <c r="L9" s="386"/>
    </row>
    <row r="10" spans="1:12" x14ac:dyDescent="0.2">
      <c r="A10" s="726" t="s">
        <v>582</v>
      </c>
      <c r="B10" s="386"/>
      <c r="C10" s="387"/>
      <c r="D10" s="386"/>
      <c r="E10" s="386"/>
      <c r="F10" s="386"/>
      <c r="G10" s="386"/>
      <c r="H10" s="404"/>
      <c r="I10" s="404"/>
      <c r="J10" s="404"/>
      <c r="K10" s="404"/>
      <c r="L10" s="404"/>
    </row>
    <row r="11" spans="1:12" x14ac:dyDescent="0.2">
      <c r="A11" s="326" t="s">
        <v>583</v>
      </c>
      <c r="B11" s="404"/>
      <c r="C11" s="405"/>
      <c r="D11" s="404"/>
      <c r="E11" s="404"/>
      <c r="F11" s="404"/>
      <c r="G11" s="404"/>
      <c r="H11" s="404"/>
      <c r="I11" s="404"/>
      <c r="J11" s="404"/>
      <c r="K11" s="404"/>
      <c r="L11" s="404"/>
    </row>
    <row r="12" spans="1:12" x14ac:dyDescent="0.2">
      <c r="A12" s="326" t="s">
        <v>541</v>
      </c>
      <c r="B12" s="404"/>
      <c r="C12" s="404"/>
      <c r="D12" s="404"/>
      <c r="E12" s="404"/>
      <c r="F12" s="404"/>
      <c r="G12" s="404"/>
      <c r="H12" s="12"/>
      <c r="I12" s="185"/>
      <c r="J12" s="404"/>
      <c r="K12" s="404"/>
      <c r="L12" s="404"/>
    </row>
    <row r="13" spans="1:12" x14ac:dyDescent="0.2">
      <c r="A13" s="404"/>
      <c r="B13" s="404"/>
      <c r="C13" s="404"/>
      <c r="D13" s="404"/>
      <c r="E13" s="404"/>
      <c r="F13" s="404"/>
      <c r="G13" s="404"/>
      <c r="H13" s="12"/>
      <c r="I13" s="12"/>
      <c r="J13" s="404"/>
      <c r="K13" s="404"/>
      <c r="L13" s="404"/>
    </row>
    <row r="14" spans="1:12" x14ac:dyDescent="0.2">
      <c r="A14" s="404"/>
      <c r="B14" s="404"/>
      <c r="C14" s="404"/>
      <c r="D14" s="404"/>
      <c r="E14" s="404"/>
      <c r="F14" s="404"/>
      <c r="G14" s="404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3:13" x14ac:dyDescent="0.2">
      <c r="M19" s="352" t="s">
        <v>428</v>
      </c>
    </row>
    <row r="21" spans="3:13" x14ac:dyDescent="0.2">
      <c r="C21" s="810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K31" sqref="K31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00" t="s">
        <v>1</v>
      </c>
      <c r="B1" s="900"/>
      <c r="C1" s="900"/>
      <c r="D1" s="900"/>
      <c r="E1" s="409"/>
      <c r="F1" s="409"/>
      <c r="G1" s="410"/>
    </row>
    <row r="2" spans="1:7" x14ac:dyDescent="0.2">
      <c r="A2" s="900"/>
      <c r="B2" s="900"/>
      <c r="C2" s="900"/>
      <c r="D2" s="900"/>
      <c r="E2" s="410"/>
      <c r="F2" s="410"/>
      <c r="G2" s="410"/>
    </row>
    <row r="3" spans="1:7" x14ac:dyDescent="0.2">
      <c r="A3" s="621"/>
      <c r="B3" s="621"/>
      <c r="C3" s="621"/>
      <c r="D3" s="410"/>
      <c r="E3" s="410"/>
      <c r="F3" s="410"/>
      <c r="G3" s="410"/>
    </row>
    <row r="4" spans="1:7" x14ac:dyDescent="0.2">
      <c r="A4" s="411" t="s">
        <v>431</v>
      </c>
      <c r="B4" s="410"/>
      <c r="C4" s="410"/>
      <c r="D4" s="410"/>
      <c r="E4" s="410"/>
      <c r="F4" s="410"/>
      <c r="G4" s="410"/>
    </row>
    <row r="5" spans="1:7" x14ac:dyDescent="0.2">
      <c r="A5" s="412"/>
      <c r="B5" s="412" t="s">
        <v>432</v>
      </c>
      <c r="C5" s="412" t="s">
        <v>433</v>
      </c>
      <c r="D5" s="412" t="s">
        <v>434</v>
      </c>
      <c r="E5" s="412" t="s">
        <v>435</v>
      </c>
      <c r="F5" s="412" t="s">
        <v>55</v>
      </c>
      <c r="G5" s="410"/>
    </row>
    <row r="6" spans="1:7" x14ac:dyDescent="0.2">
      <c r="A6" s="413" t="s">
        <v>432</v>
      </c>
      <c r="B6" s="414">
        <v>1</v>
      </c>
      <c r="C6" s="414">
        <v>238.8</v>
      </c>
      <c r="D6" s="414">
        <v>0.23880000000000001</v>
      </c>
      <c r="E6" s="415" t="s">
        <v>436</v>
      </c>
      <c r="F6" s="415">
        <v>0.27779999999999999</v>
      </c>
      <c r="G6" s="410"/>
    </row>
    <row r="7" spans="1:7" x14ac:dyDescent="0.2">
      <c r="A7" s="416" t="s">
        <v>433</v>
      </c>
      <c r="B7" s="417" t="s">
        <v>437</v>
      </c>
      <c r="C7" s="418">
        <v>1</v>
      </c>
      <c r="D7" s="419" t="s">
        <v>438</v>
      </c>
      <c r="E7" s="419" t="s">
        <v>439</v>
      </c>
      <c r="F7" s="417" t="s">
        <v>440</v>
      </c>
      <c r="G7" s="410"/>
    </row>
    <row r="8" spans="1:7" x14ac:dyDescent="0.2">
      <c r="A8" s="416" t="s">
        <v>434</v>
      </c>
      <c r="B8" s="417">
        <v>4.1867999999999999</v>
      </c>
      <c r="C8" s="419" t="s">
        <v>441</v>
      </c>
      <c r="D8" s="418">
        <v>1</v>
      </c>
      <c r="E8" s="419" t="s">
        <v>442</v>
      </c>
      <c r="F8" s="417">
        <v>1.163</v>
      </c>
      <c r="G8" s="410"/>
    </row>
    <row r="9" spans="1:7" x14ac:dyDescent="0.2">
      <c r="A9" s="416" t="s">
        <v>435</v>
      </c>
      <c r="B9" s="417" t="s">
        <v>443</v>
      </c>
      <c r="C9" s="419" t="s">
        <v>444</v>
      </c>
      <c r="D9" s="419" t="s">
        <v>445</v>
      </c>
      <c r="E9" s="417">
        <v>1</v>
      </c>
      <c r="F9" s="420">
        <v>11630</v>
      </c>
      <c r="G9" s="410"/>
    </row>
    <row r="10" spans="1:7" x14ac:dyDescent="0.2">
      <c r="A10" s="421" t="s">
        <v>55</v>
      </c>
      <c r="B10" s="422">
        <v>3.6</v>
      </c>
      <c r="C10" s="422">
        <v>860</v>
      </c>
      <c r="D10" s="422">
        <v>0.86</v>
      </c>
      <c r="E10" s="423" t="s">
        <v>446</v>
      </c>
      <c r="F10" s="422">
        <v>1</v>
      </c>
      <c r="G10" s="410"/>
    </row>
    <row r="11" spans="1:7" x14ac:dyDescent="0.2">
      <c r="A11" s="416"/>
      <c r="B11" s="418"/>
      <c r="C11" s="418"/>
      <c r="D11" s="418"/>
      <c r="E11" s="417"/>
      <c r="F11" s="418"/>
      <c r="G11" s="410"/>
    </row>
    <row r="12" spans="1:7" x14ac:dyDescent="0.2">
      <c r="A12" s="411"/>
      <c r="B12" s="410"/>
      <c r="C12" s="410"/>
      <c r="D12" s="410"/>
      <c r="E12" s="424"/>
      <c r="F12" s="410"/>
      <c r="G12" s="410"/>
    </row>
    <row r="13" spans="1:7" x14ac:dyDescent="0.2">
      <c r="A13" s="411" t="s">
        <v>447</v>
      </c>
      <c r="B13" s="410"/>
      <c r="C13" s="410"/>
      <c r="D13" s="410"/>
      <c r="E13" s="410"/>
      <c r="F13" s="410"/>
      <c r="G13" s="410"/>
    </row>
    <row r="14" spans="1:7" x14ac:dyDescent="0.2">
      <c r="A14" s="412"/>
      <c r="B14" s="425" t="s">
        <v>448</v>
      </c>
      <c r="C14" s="412" t="s">
        <v>449</v>
      </c>
      <c r="D14" s="412" t="s">
        <v>450</v>
      </c>
      <c r="E14" s="412" t="s">
        <v>451</v>
      </c>
      <c r="F14" s="412" t="s">
        <v>452</v>
      </c>
      <c r="G14" s="418"/>
    </row>
    <row r="15" spans="1:7" x14ac:dyDescent="0.2">
      <c r="A15" s="413" t="s">
        <v>448</v>
      </c>
      <c r="B15" s="414">
        <v>1</v>
      </c>
      <c r="C15" s="414">
        <v>2.3810000000000001E-2</v>
      </c>
      <c r="D15" s="414">
        <v>0.13370000000000001</v>
      </c>
      <c r="E15" s="414">
        <v>3.7850000000000001</v>
      </c>
      <c r="F15" s="414">
        <v>3.8E-3</v>
      </c>
      <c r="G15" s="418"/>
    </row>
    <row r="16" spans="1:7" x14ac:dyDescent="0.2">
      <c r="A16" s="416" t="s">
        <v>449</v>
      </c>
      <c r="B16" s="418">
        <v>42</v>
      </c>
      <c r="C16" s="418">
        <v>1</v>
      </c>
      <c r="D16" s="418">
        <v>5.6150000000000002</v>
      </c>
      <c r="E16" s="418">
        <v>159</v>
      </c>
      <c r="F16" s="418">
        <v>0.159</v>
      </c>
      <c r="G16" s="418"/>
    </row>
    <row r="17" spans="1:7" x14ac:dyDescent="0.2">
      <c r="A17" s="416" t="s">
        <v>450</v>
      </c>
      <c r="B17" s="418">
        <v>7.48</v>
      </c>
      <c r="C17" s="418">
        <v>0.17810000000000001</v>
      </c>
      <c r="D17" s="418">
        <v>1</v>
      </c>
      <c r="E17" s="418">
        <v>28.3</v>
      </c>
      <c r="F17" s="418">
        <v>2.8299999999999999E-2</v>
      </c>
      <c r="G17" s="418"/>
    </row>
    <row r="18" spans="1:7" x14ac:dyDescent="0.2">
      <c r="A18" s="416" t="s">
        <v>451</v>
      </c>
      <c r="B18" s="418">
        <v>0.26419999999999999</v>
      </c>
      <c r="C18" s="418">
        <v>6.3E-3</v>
      </c>
      <c r="D18" s="418">
        <v>3.5299999999999998E-2</v>
      </c>
      <c r="E18" s="418">
        <v>1</v>
      </c>
      <c r="F18" s="418">
        <v>1E-3</v>
      </c>
      <c r="G18" s="418"/>
    </row>
    <row r="19" spans="1:7" x14ac:dyDescent="0.2">
      <c r="A19" s="421" t="s">
        <v>452</v>
      </c>
      <c r="B19" s="422">
        <v>264.2</v>
      </c>
      <c r="C19" s="422">
        <v>6.2889999999999997</v>
      </c>
      <c r="D19" s="422">
        <v>35.314700000000002</v>
      </c>
      <c r="E19" s="426">
        <v>1000</v>
      </c>
      <c r="F19" s="422">
        <v>1</v>
      </c>
      <c r="G19" s="418"/>
    </row>
    <row r="20" spans="1:7" x14ac:dyDescent="0.2">
      <c r="A20" s="410"/>
      <c r="B20" s="410"/>
      <c r="C20" s="410"/>
      <c r="D20" s="410"/>
      <c r="E20" s="410"/>
      <c r="F20" s="410"/>
      <c r="G20" s="410"/>
    </row>
    <row r="21" spans="1:7" x14ac:dyDescent="0.2">
      <c r="A21" s="410"/>
      <c r="B21" s="410"/>
      <c r="C21" s="410"/>
      <c r="D21" s="410"/>
      <c r="E21" s="410"/>
      <c r="F21" s="410"/>
      <c r="G21" s="410"/>
    </row>
    <row r="22" spans="1:7" x14ac:dyDescent="0.2">
      <c r="A22" s="411" t="s">
        <v>453</v>
      </c>
      <c r="B22" s="410"/>
      <c r="C22" s="410"/>
      <c r="D22" s="410"/>
      <c r="E22" s="410"/>
      <c r="F22" s="410"/>
      <c r="G22" s="410"/>
    </row>
    <row r="23" spans="1:7" x14ac:dyDescent="0.2">
      <c r="A23" s="427" t="s">
        <v>308</v>
      </c>
      <c r="B23" s="427"/>
      <c r="C23" s="427"/>
      <c r="D23" s="427"/>
      <c r="E23" s="427"/>
      <c r="F23" s="427"/>
      <c r="G23" s="410"/>
    </row>
    <row r="24" spans="1:7" x14ac:dyDescent="0.2">
      <c r="A24" s="901" t="s">
        <v>454</v>
      </c>
      <c r="B24" s="901"/>
      <c r="C24" s="901"/>
      <c r="D24" s="902" t="s">
        <v>455</v>
      </c>
      <c r="E24" s="902"/>
      <c r="F24" s="902"/>
      <c r="G24" s="410"/>
    </row>
    <row r="25" spans="1:7" x14ac:dyDescent="0.2">
      <c r="A25" s="410"/>
      <c r="B25" s="410"/>
      <c r="C25" s="410"/>
      <c r="D25" s="410"/>
      <c r="E25" s="410"/>
      <c r="F25" s="410"/>
      <c r="G25" s="410"/>
    </row>
    <row r="26" spans="1:7" x14ac:dyDescent="0.2">
      <c r="A26" s="410"/>
      <c r="B26" s="410"/>
      <c r="C26" s="410"/>
      <c r="D26" s="410"/>
      <c r="E26" s="410"/>
      <c r="F26" s="410"/>
      <c r="G26" s="410"/>
    </row>
    <row r="27" spans="1:7" x14ac:dyDescent="0.2">
      <c r="A27" s="60" t="s">
        <v>456</v>
      </c>
      <c r="B27" s="410"/>
      <c r="C27" s="60"/>
      <c r="D27" s="411" t="s">
        <v>457</v>
      </c>
      <c r="E27" s="410"/>
      <c r="F27" s="410"/>
      <c r="G27" s="410"/>
    </row>
    <row r="28" spans="1:7" x14ac:dyDescent="0.2">
      <c r="A28" s="427" t="s">
        <v>308</v>
      </c>
      <c r="B28" s="428" t="s">
        <v>459</v>
      </c>
      <c r="C28" s="58"/>
      <c r="D28" s="413" t="s">
        <v>114</v>
      </c>
      <c r="E28" s="414"/>
      <c r="F28" s="415" t="s">
        <v>460</v>
      </c>
      <c r="G28" s="410"/>
    </row>
    <row r="29" spans="1:7" x14ac:dyDescent="0.2">
      <c r="A29" s="429" t="s">
        <v>464</v>
      </c>
      <c r="B29" s="430" t="s">
        <v>465</v>
      </c>
      <c r="C29" s="58"/>
      <c r="D29" s="421" t="s">
        <v>425</v>
      </c>
      <c r="E29" s="422"/>
      <c r="F29" s="423" t="s">
        <v>466</v>
      </c>
      <c r="G29" s="410"/>
    </row>
    <row r="30" spans="1:7" x14ac:dyDescent="0.2">
      <c r="A30" s="431" t="s">
        <v>467</v>
      </c>
      <c r="B30" s="432" t="s">
        <v>468</v>
      </c>
      <c r="C30" s="410"/>
      <c r="D30" s="410"/>
      <c r="E30" s="410"/>
      <c r="F30" s="410"/>
      <c r="G30" s="410"/>
    </row>
    <row r="31" spans="1:7" x14ac:dyDescent="0.2">
      <c r="A31" s="410"/>
      <c r="B31" s="410"/>
      <c r="C31" s="410"/>
      <c r="D31" s="410"/>
      <c r="E31" s="410"/>
      <c r="F31" s="410"/>
      <c r="G31" s="410"/>
    </row>
    <row r="32" spans="1:7" x14ac:dyDescent="0.2">
      <c r="A32" s="410"/>
      <c r="B32" s="410"/>
      <c r="C32" s="410"/>
      <c r="D32" s="410"/>
      <c r="E32" s="410"/>
      <c r="F32" s="410"/>
      <c r="G32" s="410"/>
    </row>
    <row r="33" spans="1:7" x14ac:dyDescent="0.2">
      <c r="A33" s="411" t="s">
        <v>458</v>
      </c>
      <c r="B33" s="410"/>
      <c r="C33" s="410"/>
      <c r="D33" s="410"/>
      <c r="E33" s="411" t="s">
        <v>469</v>
      </c>
      <c r="F33" s="410"/>
      <c r="G33" s="410"/>
    </row>
    <row r="34" spans="1:7" x14ac:dyDescent="0.2">
      <c r="A34" s="427" t="s">
        <v>461</v>
      </c>
      <c r="B34" s="427" t="s">
        <v>462</v>
      </c>
      <c r="C34" s="427" t="s">
        <v>463</v>
      </c>
      <c r="D34" s="418"/>
      <c r="E34" s="412"/>
      <c r="F34" s="412" t="s">
        <v>470</v>
      </c>
      <c r="G34" s="410"/>
    </row>
    <row r="35" spans="1:7" x14ac:dyDescent="0.2">
      <c r="A35" s="1"/>
      <c r="B35" s="1"/>
      <c r="C35" s="1"/>
      <c r="D35" s="1"/>
      <c r="E35" s="413" t="s">
        <v>471</v>
      </c>
      <c r="F35" s="433">
        <v>11.6</v>
      </c>
      <c r="G35" s="410"/>
    </row>
    <row r="36" spans="1:7" x14ac:dyDescent="0.2">
      <c r="A36" s="1"/>
      <c r="B36" s="1"/>
      <c r="C36" s="1"/>
      <c r="D36" s="1"/>
      <c r="E36" s="416" t="s">
        <v>49</v>
      </c>
      <c r="F36" s="433">
        <v>8.5299999999999994</v>
      </c>
      <c r="G36" s="410"/>
    </row>
    <row r="37" spans="1:7" x14ac:dyDescent="0.2">
      <c r="A37" s="1"/>
      <c r="B37" s="1"/>
      <c r="C37" s="1"/>
      <c r="D37" s="1"/>
      <c r="E37" s="416" t="s">
        <v>50</v>
      </c>
      <c r="F37" s="433">
        <v>7.88</v>
      </c>
      <c r="G37" s="410"/>
    </row>
    <row r="38" spans="1:7" x14ac:dyDescent="0.2">
      <c r="A38" s="1"/>
      <c r="B38" s="1"/>
      <c r="C38" s="1"/>
      <c r="D38" s="1"/>
      <c r="E38" s="416" t="s">
        <v>472</v>
      </c>
      <c r="F38" s="433">
        <v>7.93</v>
      </c>
      <c r="G38" s="410"/>
    </row>
    <row r="39" spans="1:7" x14ac:dyDescent="0.2">
      <c r="A39" s="1"/>
      <c r="B39" s="1"/>
      <c r="C39" s="1"/>
      <c r="D39" s="1"/>
      <c r="E39" s="416" t="s">
        <v>129</v>
      </c>
      <c r="F39" s="433">
        <v>7.46</v>
      </c>
      <c r="G39" s="410"/>
    </row>
    <row r="40" spans="1:7" x14ac:dyDescent="0.2">
      <c r="A40" s="1"/>
      <c r="B40" s="1"/>
      <c r="C40" s="1"/>
      <c r="D40" s="1"/>
      <c r="E40" s="416" t="s">
        <v>130</v>
      </c>
      <c r="F40" s="433">
        <v>6.66</v>
      </c>
      <c r="G40" s="410"/>
    </row>
    <row r="41" spans="1:7" x14ac:dyDescent="0.2">
      <c r="A41" s="1"/>
      <c r="B41" s="1"/>
      <c r="C41" s="1"/>
      <c r="D41" s="1"/>
      <c r="E41" s="421" t="s">
        <v>473</v>
      </c>
      <c r="F41" s="434">
        <v>8</v>
      </c>
      <c r="G41" s="410"/>
    </row>
    <row r="42" spans="1:7" x14ac:dyDescent="0.2">
      <c r="A42" s="410"/>
      <c r="B42" s="410"/>
      <c r="C42" s="410"/>
      <c r="D42" s="410"/>
      <c r="E42" s="410"/>
      <c r="F42" s="410"/>
      <c r="G42" s="410"/>
    </row>
    <row r="43" spans="1:7" x14ac:dyDescent="0.2">
      <c r="A43" s="410"/>
      <c r="B43" s="410"/>
      <c r="C43" s="410"/>
      <c r="D43" s="410"/>
      <c r="E43" s="410"/>
      <c r="F43" s="410"/>
      <c r="G43" s="410"/>
    </row>
    <row r="44" spans="1:7" x14ac:dyDescent="0.2">
      <c r="A44" s="410"/>
      <c r="B44" s="410"/>
      <c r="C44" s="410"/>
      <c r="D44" s="410"/>
      <c r="E44" s="410"/>
      <c r="F44" s="410"/>
      <c r="G44" s="410"/>
    </row>
    <row r="45" spans="1:7" ht="15" x14ac:dyDescent="0.25">
      <c r="A45" s="435" t="s">
        <v>474</v>
      </c>
      <c r="B45" s="1"/>
      <c r="C45" s="1"/>
      <c r="D45" s="1"/>
      <c r="E45" s="1"/>
      <c r="F45" s="1"/>
      <c r="G45" s="1"/>
    </row>
    <row r="46" spans="1:7" x14ac:dyDescent="0.2">
      <c r="A46" s="1" t="s">
        <v>475</v>
      </c>
      <c r="B46" s="1"/>
      <c r="C46" s="1"/>
      <c r="D46" s="1"/>
      <c r="E46" s="1"/>
      <c r="F46" s="1"/>
      <c r="G46" s="1"/>
    </row>
    <row r="47" spans="1:7" x14ac:dyDescent="0.2">
      <c r="A47" s="1" t="s">
        <v>476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35" t="s">
        <v>477</v>
      </c>
      <c r="B49" s="1"/>
      <c r="C49" s="1"/>
      <c r="D49" s="1"/>
      <c r="E49" s="1"/>
      <c r="F49" s="1"/>
      <c r="G49" s="1"/>
    </row>
    <row r="50" spans="1:7" x14ac:dyDescent="0.2">
      <c r="A50" s="1" t="s">
        <v>658</v>
      </c>
      <c r="B50" s="1"/>
      <c r="C50" s="1"/>
      <c r="D50" s="1"/>
      <c r="E50" s="1"/>
      <c r="F50" s="1"/>
      <c r="G50" s="1"/>
    </row>
    <row r="51" spans="1:7" x14ac:dyDescent="0.2">
      <c r="A51" s="1" t="s">
        <v>659</v>
      </c>
      <c r="B51" s="1"/>
      <c r="C51" s="1"/>
      <c r="D51" s="1"/>
      <c r="E51" s="1"/>
      <c r="F51" s="1"/>
      <c r="G51" s="1"/>
    </row>
    <row r="52" spans="1:7" x14ac:dyDescent="0.2">
      <c r="A52" s="1" t="s">
        <v>660</v>
      </c>
      <c r="B52" s="1"/>
      <c r="C52" s="1"/>
      <c r="D52" s="1"/>
      <c r="E52" s="1"/>
      <c r="F52" s="1"/>
      <c r="G52" s="1"/>
    </row>
    <row r="53" spans="1:7" x14ac:dyDescent="0.2">
      <c r="A53" s="1" t="s">
        <v>661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35" t="s">
        <v>478</v>
      </c>
      <c r="B55" s="1"/>
      <c r="C55" s="1"/>
      <c r="D55" s="1"/>
      <c r="E55" s="1"/>
      <c r="F55" s="1"/>
      <c r="G55" s="1"/>
    </row>
    <row r="56" spans="1:7" x14ac:dyDescent="0.2">
      <c r="A56" s="1" t="s">
        <v>662</v>
      </c>
      <c r="B56" s="1"/>
      <c r="C56" s="1"/>
      <c r="D56" s="1"/>
      <c r="E56" s="1"/>
      <c r="F56" s="1"/>
      <c r="G56" s="1"/>
    </row>
    <row r="57" spans="1:7" x14ac:dyDescent="0.2">
      <c r="A57" s="1" t="s">
        <v>663</v>
      </c>
      <c r="B57" s="1"/>
      <c r="C57" s="1"/>
      <c r="D57" s="1"/>
      <c r="E57" s="1"/>
      <c r="F57" s="1"/>
      <c r="G57" s="1"/>
    </row>
    <row r="58" spans="1:7" x14ac:dyDescent="0.2">
      <c r="A58" s="1" t="s">
        <v>664</v>
      </c>
      <c r="B58" s="1"/>
      <c r="C58" s="1"/>
      <c r="D58" s="1"/>
      <c r="E58" s="1"/>
      <c r="F58" s="1"/>
      <c r="G58" s="1"/>
    </row>
    <row r="59" spans="1:7" x14ac:dyDescent="0.2">
      <c r="A59" s="1" t="s">
        <v>665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35" t="s">
        <v>642</v>
      </c>
      <c r="B61" s="1"/>
      <c r="C61" s="1"/>
      <c r="D61" s="1"/>
      <c r="E61" s="1"/>
      <c r="F61" s="1"/>
      <c r="G61" s="1"/>
    </row>
    <row r="62" spans="1:7" x14ac:dyDescent="0.2">
      <c r="A62" s="1" t="s">
        <v>666</v>
      </c>
      <c r="B62" s="1"/>
      <c r="C62" s="1"/>
      <c r="D62" s="1"/>
      <c r="E62" s="1"/>
      <c r="F62" s="1"/>
      <c r="G62" s="1"/>
    </row>
    <row r="63" spans="1:7" x14ac:dyDescent="0.2">
      <c r="A63" s="1" t="s">
        <v>645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35" t="s">
        <v>479</v>
      </c>
      <c r="B65" s="1"/>
      <c r="C65" s="1"/>
      <c r="D65" s="1"/>
      <c r="E65" s="1"/>
      <c r="F65" s="1"/>
      <c r="G65" s="1"/>
    </row>
    <row r="66" spans="1:7" x14ac:dyDescent="0.2">
      <c r="A66" s="1" t="s">
        <v>480</v>
      </c>
      <c r="B66" s="1"/>
      <c r="C66" s="1"/>
      <c r="D66" s="1"/>
      <c r="E66" s="1"/>
      <c r="F66" s="1"/>
      <c r="G66" s="1"/>
    </row>
    <row r="67" spans="1:7" x14ac:dyDescent="0.2">
      <c r="A67" s="1" t="s">
        <v>481</v>
      </c>
      <c r="B67" s="1"/>
      <c r="C67" s="1"/>
      <c r="D67" s="1"/>
      <c r="E67" s="1"/>
      <c r="F67" s="1"/>
      <c r="G67" s="1"/>
    </row>
    <row r="68" spans="1:7" x14ac:dyDescent="0.2">
      <c r="A68" s="1" t="s">
        <v>482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D19" sqref="D19"/>
    </sheetView>
  </sheetViews>
  <sheetFormatPr baseColWidth="10" defaultColWidth="11.375" defaultRowHeight="14.25" x14ac:dyDescent="0.2"/>
  <cols>
    <col min="1" max="16384" width="11.375" style="1"/>
  </cols>
  <sheetData>
    <row r="1" spans="1:18" s="3" customFormat="1" ht="15" thickTop="1" x14ac:dyDescent="0.2">
      <c r="A1" s="456" t="s">
        <v>496</v>
      </c>
      <c r="B1" s="459"/>
      <c r="C1" s="459"/>
      <c r="D1" s="459"/>
    </row>
    <row r="2" spans="1:18" x14ac:dyDescent="0.2">
      <c r="A2" s="489"/>
      <c r="B2" s="487"/>
      <c r="C2" s="487"/>
      <c r="D2" s="490"/>
    </row>
    <row r="3" spans="1:18" x14ac:dyDescent="0.2">
      <c r="A3" s="491"/>
      <c r="B3" s="491">
        <v>2013</v>
      </c>
      <c r="C3" s="491">
        <v>2014</v>
      </c>
      <c r="D3" s="491">
        <v>2015</v>
      </c>
    </row>
    <row r="4" spans="1:18" x14ac:dyDescent="0.2">
      <c r="A4" s="458" t="s">
        <v>134</v>
      </c>
      <c r="B4" s="486">
        <v>-7.4982580478999132</v>
      </c>
      <c r="C4" s="486">
        <v>-7.7534559792724975</v>
      </c>
      <c r="D4" s="486">
        <v>-1.0512808790033126</v>
      </c>
      <c r="Q4" s="809"/>
      <c r="R4" s="809"/>
    </row>
    <row r="5" spans="1:18" x14ac:dyDescent="0.2">
      <c r="A5" s="458" t="s">
        <v>135</v>
      </c>
      <c r="B5" s="486">
        <v>-8.8924530160599851</v>
      </c>
      <c r="C5" s="486">
        <v>-6.2083996578738114</v>
      </c>
      <c r="D5" s="486">
        <v>-0.46866722043589915</v>
      </c>
    </row>
    <row r="6" spans="1:18" x14ac:dyDescent="0.2">
      <c r="A6" s="458" t="s">
        <v>136</v>
      </c>
      <c r="B6" s="486">
        <v>-9.2827590482357305</v>
      </c>
      <c r="C6" s="486">
        <v>-5.1315077865639136</v>
      </c>
      <c r="D6" s="486">
        <v>-0.39993882336822906</v>
      </c>
    </row>
    <row r="7" spans="1:18" x14ac:dyDescent="0.2">
      <c r="A7" s="458" t="s">
        <v>137</v>
      </c>
      <c r="B7" s="486">
        <v>-9.3694248229796049</v>
      </c>
      <c r="C7" s="486">
        <v>-4.9922334934409696</v>
      </c>
      <c r="D7" s="486">
        <v>0.22163652931199404</v>
      </c>
    </row>
    <row r="8" spans="1:18" x14ac:dyDescent="0.2">
      <c r="A8" s="458" t="s">
        <v>138</v>
      </c>
      <c r="B8" s="486">
        <v>-9.8600142648082088</v>
      </c>
      <c r="C8" s="486">
        <v>-4.2331880577206462</v>
      </c>
      <c r="D8" s="746">
        <v>0.50605715133691542</v>
      </c>
    </row>
    <row r="9" spans="1:18" x14ac:dyDescent="0.2">
      <c r="A9" s="458" t="s">
        <v>139</v>
      </c>
      <c r="B9" s="486">
        <v>-10.66142755311259</v>
      </c>
      <c r="C9" s="486">
        <v>-2.8956546324578749</v>
      </c>
      <c r="D9" s="746">
        <v>0.81554138980624125</v>
      </c>
    </row>
    <row r="10" spans="1:18" x14ac:dyDescent="0.2">
      <c r="A10" s="458" t="s">
        <v>140</v>
      </c>
      <c r="B10" s="486">
        <v>-10.494063006540284</v>
      </c>
      <c r="C10" s="486">
        <v>-2.6585960845157728</v>
      </c>
      <c r="D10" s="746">
        <v>1.2063178555078125</v>
      </c>
    </row>
    <row r="11" spans="1:18" x14ac:dyDescent="0.2">
      <c r="A11" s="458" t="s">
        <v>141</v>
      </c>
      <c r="B11" s="486">
        <v>-10.991666855459252</v>
      </c>
      <c r="C11" s="486">
        <v>-2.284651620043507</v>
      </c>
      <c r="D11" s="746">
        <v>1.9978924568332921</v>
      </c>
    </row>
    <row r="12" spans="1:18" x14ac:dyDescent="0.2">
      <c r="A12" s="458" t="s">
        <v>142</v>
      </c>
      <c r="B12" s="486">
        <v>-10.415991755541475</v>
      </c>
      <c r="C12" s="486">
        <v>-1.6561979052101423</v>
      </c>
      <c r="D12" s="746">
        <v>1.8683215089977143</v>
      </c>
    </row>
    <row r="13" spans="1:18" x14ac:dyDescent="0.2">
      <c r="A13" s="458" t="s">
        <v>143</v>
      </c>
      <c r="B13" s="486">
        <v>-10.205386523367592</v>
      </c>
      <c r="C13" s="486">
        <v>-1.193870047716552</v>
      </c>
      <c r="D13" s="746">
        <v>1.5012436121785819</v>
      </c>
    </row>
    <row r="14" spans="1:18" x14ac:dyDescent="0.2">
      <c r="A14" s="458" t="s">
        <v>144</v>
      </c>
      <c r="B14" s="486">
        <v>-9.7135005410103492</v>
      </c>
      <c r="C14" s="486">
        <v>-1.4617574978587133</v>
      </c>
      <c r="D14" s="746" t="s">
        <v>607</v>
      </c>
    </row>
    <row r="15" spans="1:18" x14ac:dyDescent="0.2">
      <c r="A15" s="487" t="s">
        <v>145</v>
      </c>
      <c r="B15" s="488">
        <v>-8.9053259764972612</v>
      </c>
      <c r="C15" s="488">
        <v>-1.4186856130305858</v>
      </c>
      <c r="D15" s="747" t="s">
        <v>607</v>
      </c>
    </row>
    <row r="16" spans="1:18" x14ac:dyDescent="0.2">
      <c r="A16" s="457"/>
      <c r="B16" s="458"/>
      <c r="C16" s="458"/>
      <c r="D16" s="93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H14" sqref="H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94" t="s">
        <v>24</v>
      </c>
      <c r="B1" s="495"/>
      <c r="C1" s="495"/>
      <c r="D1" s="495"/>
      <c r="E1" s="495"/>
      <c r="F1" s="495"/>
      <c r="G1" s="495"/>
      <c r="H1" s="495"/>
    </row>
    <row r="2" spans="1:8" ht="15.75" x14ac:dyDescent="0.25">
      <c r="A2" s="496"/>
      <c r="B2" s="497"/>
      <c r="C2" s="498"/>
      <c r="D2" s="498"/>
      <c r="E2" s="498"/>
      <c r="F2" s="498"/>
      <c r="G2" s="498"/>
      <c r="H2" s="527" t="s">
        <v>159</v>
      </c>
    </row>
    <row r="3" spans="1:8" s="80" customFormat="1" x14ac:dyDescent="0.2">
      <c r="A3" s="450"/>
      <c r="B3" s="855">
        <f>INDICE!A3</f>
        <v>42278</v>
      </c>
      <c r="C3" s="856"/>
      <c r="D3" s="856" t="s">
        <v>120</v>
      </c>
      <c r="E3" s="856"/>
      <c r="F3" s="856" t="s">
        <v>121</v>
      </c>
      <c r="G3" s="856"/>
      <c r="H3" s="856"/>
    </row>
    <row r="4" spans="1:8" s="80" customFormat="1" x14ac:dyDescent="0.2">
      <c r="A4" s="45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446" t="s">
        <v>491</v>
      </c>
      <c r="H4" s="446" t="s">
        <v>128</v>
      </c>
    </row>
    <row r="5" spans="1:8" s="102" customFormat="1" x14ac:dyDescent="0.2">
      <c r="A5" s="500" t="s">
        <v>146</v>
      </c>
      <c r="B5" s="509">
        <v>63.445690000000042</v>
      </c>
      <c r="C5" s="502">
        <v>3.721390487456719</v>
      </c>
      <c r="D5" s="501">
        <v>693.44559000000004</v>
      </c>
      <c r="E5" s="502">
        <v>1.0717801641205302</v>
      </c>
      <c r="F5" s="501">
        <v>866.1365400000002</v>
      </c>
      <c r="G5" s="502">
        <v>-1.2411156813404227</v>
      </c>
      <c r="H5" s="507">
        <v>47.876634265688459</v>
      </c>
    </row>
    <row r="6" spans="1:8" s="102" customFormat="1" x14ac:dyDescent="0.2">
      <c r="A6" s="500" t="s">
        <v>147</v>
      </c>
      <c r="B6" s="509">
        <v>31.864480000000011</v>
      </c>
      <c r="C6" s="502">
        <v>8.4641545053100238</v>
      </c>
      <c r="D6" s="501">
        <v>425.55548999999996</v>
      </c>
      <c r="E6" s="502">
        <v>0.64077227546736959</v>
      </c>
      <c r="F6" s="501">
        <v>512.28637000000003</v>
      </c>
      <c r="G6" s="502">
        <v>-1.8334917970339419</v>
      </c>
      <c r="H6" s="507">
        <v>28.317183311290801</v>
      </c>
    </row>
    <row r="7" spans="1:8" s="102" customFormat="1" x14ac:dyDescent="0.2">
      <c r="A7" s="500" t="s">
        <v>148</v>
      </c>
      <c r="B7" s="509">
        <v>3.9353699999999998</v>
      </c>
      <c r="C7" s="502">
        <v>22.462906719111803</v>
      </c>
      <c r="D7" s="501">
        <v>35.584280000000007</v>
      </c>
      <c r="E7" s="502">
        <v>21.391460499985367</v>
      </c>
      <c r="F7" s="501">
        <v>41.580580000000019</v>
      </c>
      <c r="G7" s="502">
        <v>19.563240825992821</v>
      </c>
      <c r="H7" s="507">
        <v>2.2984115428442737</v>
      </c>
    </row>
    <row r="8" spans="1:8" s="102" customFormat="1" x14ac:dyDescent="0.2">
      <c r="A8" s="503" t="s">
        <v>625</v>
      </c>
      <c r="B8" s="508">
        <v>34.229939999999992</v>
      </c>
      <c r="C8" s="505">
        <v>-7.9348318402415057</v>
      </c>
      <c r="D8" s="504">
        <v>347.27192000000002</v>
      </c>
      <c r="E8" s="506">
        <v>59.236235211624575</v>
      </c>
      <c r="F8" s="504">
        <v>389.09724000000006</v>
      </c>
      <c r="G8" s="506">
        <v>78.349492312261887</v>
      </c>
      <c r="H8" s="828">
        <v>21.507770880176473</v>
      </c>
    </row>
    <row r="9" spans="1:8" s="80" customFormat="1" x14ac:dyDescent="0.2">
      <c r="A9" s="452" t="s">
        <v>119</v>
      </c>
      <c r="B9" s="69">
        <v>133.47548000000006</v>
      </c>
      <c r="C9" s="70">
        <v>1.9356905143520911</v>
      </c>
      <c r="D9" s="69">
        <v>1501.8572800000002</v>
      </c>
      <c r="E9" s="70">
        <v>10.728848273311876</v>
      </c>
      <c r="F9" s="69">
        <v>1809.1007300000001</v>
      </c>
      <c r="G9" s="70">
        <v>9.5217569232088515</v>
      </c>
      <c r="H9" s="70">
        <v>100</v>
      </c>
    </row>
    <row r="10" spans="1:8" s="102" customFormat="1" x14ac:dyDescent="0.2">
      <c r="A10" s="493"/>
      <c r="B10" s="492"/>
      <c r="C10" s="499"/>
      <c r="D10" s="492"/>
      <c r="E10" s="499"/>
      <c r="F10" s="492"/>
      <c r="G10" s="499"/>
      <c r="H10" s="93" t="s">
        <v>239</v>
      </c>
    </row>
    <row r="11" spans="1:8" s="102" customFormat="1" x14ac:dyDescent="0.2">
      <c r="A11" s="453" t="s">
        <v>561</v>
      </c>
      <c r="B11" s="492"/>
      <c r="C11" s="492"/>
      <c r="D11" s="492"/>
      <c r="E11" s="492"/>
      <c r="F11" s="492"/>
      <c r="G11" s="499"/>
      <c r="H11" s="499"/>
    </row>
    <row r="12" spans="1:8" s="102" customFormat="1" x14ac:dyDescent="0.2">
      <c r="A12" s="453" t="s">
        <v>624</v>
      </c>
      <c r="B12" s="492"/>
      <c r="C12" s="492"/>
      <c r="D12" s="492"/>
      <c r="E12" s="492"/>
      <c r="F12" s="492"/>
      <c r="G12" s="499"/>
      <c r="H12" s="499"/>
    </row>
    <row r="13" spans="1:8" s="102" customFormat="1" ht="14.25" x14ac:dyDescent="0.2">
      <c r="A13" s="166" t="s">
        <v>654</v>
      </c>
      <c r="B13" s="458"/>
      <c r="C13" s="458"/>
      <c r="D13" s="458"/>
      <c r="E13" s="458"/>
      <c r="F13" s="458"/>
      <c r="G13" s="458"/>
      <c r="H13" s="458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127" priority="4" operator="between">
      <formula>0</formula>
      <formula>0.5</formula>
    </cfRule>
  </conditionalFormatting>
  <conditionalFormatting sqref="D8">
    <cfRule type="cellIs" dxfId="126" priority="3" operator="between">
      <formula>0</formula>
      <formula>0.5</formula>
    </cfRule>
  </conditionalFormatting>
  <conditionalFormatting sqref="F8">
    <cfRule type="cellIs" dxfId="125" priority="2" operator="between">
      <formula>0</formula>
      <formula>0.5</formula>
    </cfRule>
  </conditionalFormatting>
  <conditionalFormatting sqref="H8">
    <cfRule type="cellIs" dxfId="124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M11" sqref="M11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27" t="s">
        <v>159</v>
      </c>
    </row>
    <row r="3" spans="1:14" s="102" customFormat="1" x14ac:dyDescent="0.2">
      <c r="A3" s="79"/>
      <c r="B3" s="855">
        <f>INDICE!A3</f>
        <v>42278</v>
      </c>
      <c r="C3" s="856"/>
      <c r="D3" s="857" t="s">
        <v>120</v>
      </c>
      <c r="E3" s="857"/>
      <c r="F3" s="857" t="s">
        <v>121</v>
      </c>
      <c r="G3" s="857"/>
      <c r="H3" s="857"/>
      <c r="I3" s="528"/>
    </row>
    <row r="4" spans="1:14" s="102" customFormat="1" x14ac:dyDescent="0.2">
      <c r="A4" s="81"/>
      <c r="B4" s="97" t="s">
        <v>48</v>
      </c>
      <c r="C4" s="97" t="s">
        <v>497</v>
      </c>
      <c r="D4" s="97" t="s">
        <v>48</v>
      </c>
      <c r="E4" s="97" t="s">
        <v>491</v>
      </c>
      <c r="F4" s="97" t="s">
        <v>48</v>
      </c>
      <c r="G4" s="446" t="s">
        <v>491</v>
      </c>
      <c r="H4" s="446" t="s">
        <v>110</v>
      </c>
      <c r="I4" s="528"/>
    </row>
    <row r="5" spans="1:14" s="102" customFormat="1" x14ac:dyDescent="0.2">
      <c r="A5" s="99" t="s">
        <v>192</v>
      </c>
      <c r="B5" s="530">
        <v>365.94434999999976</v>
      </c>
      <c r="C5" s="523">
        <v>-1.2413075761001127</v>
      </c>
      <c r="D5" s="522">
        <v>3612.6726099999996</v>
      </c>
      <c r="E5" s="524">
        <v>8.2773830480945328E-3</v>
      </c>
      <c r="F5" s="522">
        <v>4299.8072999999995</v>
      </c>
      <c r="G5" s="524">
        <v>-0.15189597510672251</v>
      </c>
      <c r="H5" s="533">
        <v>92.741128119819791</v>
      </c>
    </row>
    <row r="6" spans="1:14" s="102" customFormat="1" x14ac:dyDescent="0.2">
      <c r="A6" s="99" t="s">
        <v>193</v>
      </c>
      <c r="B6" s="509">
        <v>29.82282</v>
      </c>
      <c r="C6" s="516">
        <v>8.2063607132672463</v>
      </c>
      <c r="D6" s="501">
        <v>281.44769000000008</v>
      </c>
      <c r="E6" s="502">
        <v>6.7830743890502729</v>
      </c>
      <c r="F6" s="501">
        <v>332.73566000000005</v>
      </c>
      <c r="G6" s="502">
        <v>5.6352878402304931</v>
      </c>
      <c r="H6" s="507">
        <v>7.1766659110729938</v>
      </c>
    </row>
    <row r="7" spans="1:14" s="102" customFormat="1" x14ac:dyDescent="0.2">
      <c r="A7" s="99" t="s">
        <v>153</v>
      </c>
      <c r="B7" s="531">
        <v>1.5689999999999999E-2</v>
      </c>
      <c r="C7" s="518">
        <v>10.961810466760953</v>
      </c>
      <c r="D7" s="517">
        <v>7.6909999999999992E-2</v>
      </c>
      <c r="E7" s="518">
        <v>-52.104869846805322</v>
      </c>
      <c r="F7" s="517">
        <v>8.9090000000000003E-2</v>
      </c>
      <c r="G7" s="518">
        <v>-56.617647058823536</v>
      </c>
      <c r="H7" s="531">
        <v>1.9215528807988084E-3</v>
      </c>
    </row>
    <row r="8" spans="1:14" s="102" customFormat="1" x14ac:dyDescent="0.2">
      <c r="A8" s="529" t="s">
        <v>154</v>
      </c>
      <c r="B8" s="510">
        <v>395.78285999999974</v>
      </c>
      <c r="C8" s="511">
        <v>-0.58682935967355287</v>
      </c>
      <c r="D8" s="510">
        <v>3894.2216799999997</v>
      </c>
      <c r="E8" s="511">
        <v>0.46613633610673272</v>
      </c>
      <c r="F8" s="510">
        <v>4632.6809399999993</v>
      </c>
      <c r="G8" s="511">
        <v>0.23945681298617694</v>
      </c>
      <c r="H8" s="511">
        <v>99.920770076088573</v>
      </c>
    </row>
    <row r="9" spans="1:14" s="102" customFormat="1" x14ac:dyDescent="0.2">
      <c r="A9" s="99" t="s">
        <v>155</v>
      </c>
      <c r="B9" s="531">
        <v>0.22446000000000002</v>
      </c>
      <c r="C9" s="518">
        <v>-23.439525206357885</v>
      </c>
      <c r="D9" s="517">
        <v>3.3224899999999997</v>
      </c>
      <c r="E9" s="518">
        <v>18.548582764821735</v>
      </c>
      <c r="F9" s="517">
        <v>3.6733799999999999</v>
      </c>
      <c r="G9" s="518">
        <v>9.3531476338045962</v>
      </c>
      <c r="H9" s="507">
        <v>7.9229923911423583E-2</v>
      </c>
    </row>
    <row r="10" spans="1:14" s="102" customFormat="1" x14ac:dyDescent="0.2">
      <c r="A10" s="68" t="s">
        <v>156</v>
      </c>
      <c r="B10" s="512">
        <v>396.00731999999977</v>
      </c>
      <c r="C10" s="513">
        <v>-0.60364599167009392</v>
      </c>
      <c r="D10" s="512">
        <v>3897.5441700000001</v>
      </c>
      <c r="E10" s="513">
        <v>0.47920134266226688</v>
      </c>
      <c r="F10" s="512">
        <v>4636.3543199999995</v>
      </c>
      <c r="G10" s="513">
        <v>0.24607622820988451</v>
      </c>
      <c r="H10" s="513">
        <v>100</v>
      </c>
    </row>
    <row r="11" spans="1:14" s="102" customFormat="1" x14ac:dyDescent="0.2">
      <c r="A11" s="104" t="s">
        <v>157</v>
      </c>
      <c r="B11" s="519"/>
      <c r="C11" s="519"/>
      <c r="D11" s="519"/>
      <c r="E11" s="519"/>
      <c r="F11" s="519"/>
      <c r="G11" s="519"/>
      <c r="H11" s="519"/>
    </row>
    <row r="12" spans="1:14" s="102" customFormat="1" x14ac:dyDescent="0.2">
      <c r="A12" s="105" t="s">
        <v>199</v>
      </c>
      <c r="B12" s="532">
        <v>23.828039999999987</v>
      </c>
      <c r="C12" s="521">
        <v>-3.6367481946074052</v>
      </c>
      <c r="D12" s="520">
        <v>236.08192</v>
      </c>
      <c r="E12" s="521">
        <v>-5.8595118563493589</v>
      </c>
      <c r="F12" s="520">
        <v>279.00786999999997</v>
      </c>
      <c r="G12" s="521">
        <v>-5.6483876339163359</v>
      </c>
      <c r="H12" s="534">
        <v>6.0178288962177504</v>
      </c>
    </row>
    <row r="13" spans="1:14" s="102" customFormat="1" x14ac:dyDescent="0.2">
      <c r="A13" s="106" t="s">
        <v>158</v>
      </c>
      <c r="B13" s="572">
        <v>6.0170705935435738</v>
      </c>
      <c r="C13" s="525"/>
      <c r="D13" s="554">
        <v>6.0571967809155058</v>
      </c>
      <c r="E13" s="525"/>
      <c r="F13" s="554">
        <v>6.0178288962177504</v>
      </c>
      <c r="G13" s="525"/>
      <c r="H13" s="535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239</v>
      </c>
    </row>
    <row r="15" spans="1:14" s="102" customFormat="1" x14ac:dyDescent="0.2">
      <c r="A15" s="94" t="s">
        <v>561</v>
      </c>
      <c r="B15" s="136"/>
      <c r="C15" s="136"/>
      <c r="D15" s="136"/>
      <c r="E15" s="136"/>
      <c r="F15" s="526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498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654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123" priority="1" operator="between">
      <formula>0</formula>
      <formula>0.5</formula>
    </cfRule>
  </conditionalFormatting>
  <conditionalFormatting sqref="B9:G9">
    <cfRule type="cellIs" dxfId="122" priority="3" operator="between">
      <formula>0</formula>
      <formula>0.5</formula>
    </cfRule>
  </conditionalFormatting>
  <conditionalFormatting sqref="B7:G7">
    <cfRule type="cellIs" dxfId="121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J27" sqref="J27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600</v>
      </c>
    </row>
    <row r="2" spans="1:9" ht="15.75" x14ac:dyDescent="0.25">
      <c r="A2" s="2"/>
      <c r="B2" s="109"/>
      <c r="H2" s="110" t="s">
        <v>159</v>
      </c>
    </row>
    <row r="3" spans="1:9" s="114" customFormat="1" ht="13.7" customHeight="1" x14ac:dyDescent="0.2">
      <c r="A3" s="111"/>
      <c r="B3" s="858">
        <f>INDICE!A3</f>
        <v>42278</v>
      </c>
      <c r="C3" s="858"/>
      <c r="D3" s="858"/>
      <c r="E3" s="112"/>
      <c r="F3" s="859" t="s">
        <v>121</v>
      </c>
      <c r="G3" s="859"/>
      <c r="H3" s="859"/>
    </row>
    <row r="4" spans="1:9" s="114" customFormat="1" x14ac:dyDescent="0.2">
      <c r="A4" s="115"/>
      <c r="B4" s="116" t="s">
        <v>151</v>
      </c>
      <c r="C4" s="116" t="s">
        <v>152</v>
      </c>
      <c r="D4" s="116" t="s">
        <v>160</v>
      </c>
      <c r="E4" s="116"/>
      <c r="F4" s="116" t="s">
        <v>151</v>
      </c>
      <c r="G4" s="116" t="s">
        <v>152</v>
      </c>
      <c r="H4" s="116" t="s">
        <v>160</v>
      </c>
    </row>
    <row r="5" spans="1:9" s="114" customFormat="1" x14ac:dyDescent="0.2">
      <c r="A5" s="111" t="s">
        <v>161</v>
      </c>
      <c r="B5" s="117">
        <v>56.037369999999974</v>
      </c>
      <c r="C5" s="117">
        <v>2.3914400000000011</v>
      </c>
      <c r="D5" s="536">
        <v>58.428809999999977</v>
      </c>
      <c r="E5" s="537"/>
      <c r="F5" s="537">
        <v>661.81933000000038</v>
      </c>
      <c r="G5" s="537">
        <v>26.133419999999976</v>
      </c>
      <c r="H5" s="536">
        <v>687.95275000000038</v>
      </c>
      <c r="I5" s="82"/>
    </row>
    <row r="6" spans="1:9" s="114" customFormat="1" x14ac:dyDescent="0.2">
      <c r="A6" s="115" t="s">
        <v>162</v>
      </c>
      <c r="B6" s="118">
        <v>10.63571</v>
      </c>
      <c r="C6" s="119">
        <v>0.60867999999999989</v>
      </c>
      <c r="D6" s="538">
        <v>11.244389999999999</v>
      </c>
      <c r="E6" s="266"/>
      <c r="F6" s="266">
        <v>126.13789</v>
      </c>
      <c r="G6" s="266">
        <v>6.7210300000000016</v>
      </c>
      <c r="H6" s="538">
        <v>132.85892000000001</v>
      </c>
      <c r="I6" s="82"/>
    </row>
    <row r="7" spans="1:9" s="114" customFormat="1" x14ac:dyDescent="0.2">
      <c r="A7" s="115" t="s">
        <v>163</v>
      </c>
      <c r="B7" s="118">
        <v>7.0743299999999989</v>
      </c>
      <c r="C7" s="119">
        <v>0.57490999999999992</v>
      </c>
      <c r="D7" s="538">
        <v>7.6492399999999989</v>
      </c>
      <c r="E7" s="266"/>
      <c r="F7" s="266">
        <v>82.265169999999969</v>
      </c>
      <c r="G7" s="266">
        <v>6.3795999999999982</v>
      </c>
      <c r="H7" s="538">
        <v>88.644769999999966</v>
      </c>
      <c r="I7" s="82"/>
    </row>
    <row r="8" spans="1:9" s="114" customFormat="1" x14ac:dyDescent="0.2">
      <c r="A8" s="115" t="s">
        <v>164</v>
      </c>
      <c r="B8" s="118">
        <v>17.273690000000002</v>
      </c>
      <c r="C8" s="118">
        <v>1.03301</v>
      </c>
      <c r="D8" s="538">
        <v>18.306700000000003</v>
      </c>
      <c r="E8" s="266"/>
      <c r="F8" s="266">
        <v>200.37890999999999</v>
      </c>
      <c r="G8" s="266">
        <v>11.296190000000006</v>
      </c>
      <c r="H8" s="538">
        <v>211.67509999999999</v>
      </c>
      <c r="I8" s="82"/>
    </row>
    <row r="9" spans="1:9" s="114" customFormat="1" x14ac:dyDescent="0.2">
      <c r="A9" s="115" t="s">
        <v>165</v>
      </c>
      <c r="B9" s="118">
        <v>31.201929999999997</v>
      </c>
      <c r="C9" s="118">
        <v>10.589650000000001</v>
      </c>
      <c r="D9" s="538">
        <v>41.791579999999996</v>
      </c>
      <c r="E9" s="266"/>
      <c r="F9" s="266">
        <v>360.7537099999999</v>
      </c>
      <c r="G9" s="266">
        <v>119.63991999999999</v>
      </c>
      <c r="H9" s="538">
        <v>480.39362999999992</v>
      </c>
      <c r="I9" s="82"/>
    </row>
    <row r="10" spans="1:9" s="114" customFormat="1" x14ac:dyDescent="0.2">
      <c r="A10" s="115" t="s">
        <v>166</v>
      </c>
      <c r="B10" s="118">
        <v>4.8117799999999997</v>
      </c>
      <c r="C10" s="119">
        <v>0.30248000000000003</v>
      </c>
      <c r="D10" s="538">
        <v>5.1142599999999998</v>
      </c>
      <c r="E10" s="266"/>
      <c r="F10" s="266">
        <v>57.476330000000004</v>
      </c>
      <c r="G10" s="266">
        <v>3.531709999999999</v>
      </c>
      <c r="H10" s="538">
        <v>61.008040000000001</v>
      </c>
      <c r="I10" s="82"/>
    </row>
    <row r="11" spans="1:9" s="114" customFormat="1" x14ac:dyDescent="0.2">
      <c r="A11" s="115" t="s">
        <v>167</v>
      </c>
      <c r="B11" s="118">
        <v>21.131219999999992</v>
      </c>
      <c r="C11" s="118">
        <v>1.3131099999999996</v>
      </c>
      <c r="D11" s="538">
        <v>22.44432999999999</v>
      </c>
      <c r="E11" s="266"/>
      <c r="F11" s="266">
        <v>244.30681000000001</v>
      </c>
      <c r="G11" s="266">
        <v>15.188850000000013</v>
      </c>
      <c r="H11" s="538">
        <v>259.49566000000004</v>
      </c>
      <c r="I11" s="82"/>
    </row>
    <row r="12" spans="1:9" s="114" customFormat="1" x14ac:dyDescent="0.2">
      <c r="A12" s="115" t="s">
        <v>614</v>
      </c>
      <c r="B12" s="118">
        <v>13.815389999999999</v>
      </c>
      <c r="C12" s="119">
        <v>0.7103799999999999</v>
      </c>
      <c r="D12" s="538">
        <v>14.52577</v>
      </c>
      <c r="E12" s="266"/>
      <c r="F12" s="266">
        <v>162.94364999999988</v>
      </c>
      <c r="G12" s="266">
        <v>7.8677900000000029</v>
      </c>
      <c r="H12" s="538">
        <v>170.81143999999989</v>
      </c>
      <c r="I12" s="82"/>
    </row>
    <row r="13" spans="1:9" s="114" customFormat="1" x14ac:dyDescent="0.2">
      <c r="A13" s="115" t="s">
        <v>168</v>
      </c>
      <c r="B13" s="118">
        <v>60.426829999999988</v>
      </c>
      <c r="C13" s="118">
        <v>4.4144799999999966</v>
      </c>
      <c r="D13" s="538">
        <v>64.841309999999979</v>
      </c>
      <c r="E13" s="266"/>
      <c r="F13" s="266">
        <v>719.85407999999961</v>
      </c>
      <c r="G13" s="266">
        <v>49.22319000000001</v>
      </c>
      <c r="H13" s="538">
        <v>769.07726999999966</v>
      </c>
      <c r="I13" s="82"/>
    </row>
    <row r="14" spans="1:9" s="114" customFormat="1" x14ac:dyDescent="0.2">
      <c r="A14" s="115" t="s">
        <v>169</v>
      </c>
      <c r="B14" s="119">
        <v>0.50807999999999998</v>
      </c>
      <c r="C14" s="119">
        <v>5.1929999999999997E-2</v>
      </c>
      <c r="D14" s="539">
        <v>0.56001000000000001</v>
      </c>
      <c r="E14" s="119"/>
      <c r="F14" s="266">
        <v>5.9268299999999989</v>
      </c>
      <c r="G14" s="119">
        <v>0.57901999999999998</v>
      </c>
      <c r="H14" s="539">
        <v>6.5058499999999988</v>
      </c>
      <c r="I14" s="82"/>
    </row>
    <row r="15" spans="1:9" s="114" customFormat="1" x14ac:dyDescent="0.2">
      <c r="A15" s="115" t="s">
        <v>170</v>
      </c>
      <c r="B15" s="118">
        <v>39.539490000000015</v>
      </c>
      <c r="C15" s="118">
        <v>1.8686299999999998</v>
      </c>
      <c r="D15" s="538">
        <v>41.408120000000018</v>
      </c>
      <c r="E15" s="266"/>
      <c r="F15" s="266">
        <v>472.02783999999969</v>
      </c>
      <c r="G15" s="266">
        <v>20.507459999999988</v>
      </c>
      <c r="H15" s="538">
        <v>492.53529999999967</v>
      </c>
      <c r="I15" s="82"/>
    </row>
    <row r="16" spans="1:9" s="114" customFormat="1" x14ac:dyDescent="0.2">
      <c r="A16" s="115" t="s">
        <v>171</v>
      </c>
      <c r="B16" s="118">
        <v>7.4395300000000013</v>
      </c>
      <c r="C16" s="119">
        <v>0.24249000000000004</v>
      </c>
      <c r="D16" s="538">
        <v>7.6820200000000014</v>
      </c>
      <c r="E16" s="266"/>
      <c r="F16" s="266">
        <v>92.027470000000008</v>
      </c>
      <c r="G16" s="266">
        <v>2.9251200000000011</v>
      </c>
      <c r="H16" s="538">
        <v>94.952590000000015</v>
      </c>
      <c r="I16" s="82"/>
    </row>
    <row r="17" spans="1:14" s="114" customFormat="1" x14ac:dyDescent="0.2">
      <c r="A17" s="115" t="s">
        <v>172</v>
      </c>
      <c r="B17" s="118">
        <v>19.191790000000012</v>
      </c>
      <c r="C17" s="118">
        <v>1.1669700000000001</v>
      </c>
      <c r="D17" s="538">
        <v>20.358760000000011</v>
      </c>
      <c r="E17" s="266"/>
      <c r="F17" s="266">
        <v>227.12258000000008</v>
      </c>
      <c r="G17" s="266">
        <v>13.188460000000008</v>
      </c>
      <c r="H17" s="538">
        <v>240.31104000000011</v>
      </c>
      <c r="I17" s="82"/>
    </row>
    <row r="18" spans="1:14" s="114" customFormat="1" x14ac:dyDescent="0.2">
      <c r="A18" s="115" t="s">
        <v>173</v>
      </c>
      <c r="B18" s="118">
        <v>2.2625600000000006</v>
      </c>
      <c r="C18" s="119">
        <v>0.13306000000000001</v>
      </c>
      <c r="D18" s="538">
        <v>2.3956200000000005</v>
      </c>
      <c r="E18" s="266"/>
      <c r="F18" s="266">
        <v>26.509399999999999</v>
      </c>
      <c r="G18" s="266">
        <v>1.55783</v>
      </c>
      <c r="H18" s="538">
        <v>28.067229999999999</v>
      </c>
      <c r="I18" s="82"/>
    </row>
    <row r="19" spans="1:14" s="114" customFormat="1" x14ac:dyDescent="0.2">
      <c r="A19" s="115" t="s">
        <v>174</v>
      </c>
      <c r="B19" s="118">
        <v>45.146959999999979</v>
      </c>
      <c r="C19" s="118">
        <v>2.6801800000000005</v>
      </c>
      <c r="D19" s="538">
        <v>47.827139999999979</v>
      </c>
      <c r="E19" s="266"/>
      <c r="F19" s="266">
        <v>515.14859999999987</v>
      </c>
      <c r="G19" s="266">
        <v>28.451760000000014</v>
      </c>
      <c r="H19" s="538">
        <v>543.60035999999991</v>
      </c>
      <c r="I19" s="82"/>
    </row>
    <row r="20" spans="1:14" s="114" customFormat="1" x14ac:dyDescent="0.2">
      <c r="A20" s="115" t="s">
        <v>175</v>
      </c>
      <c r="B20" s="119">
        <v>0.50626000000000004</v>
      </c>
      <c r="C20" s="189" t="s">
        <v>150</v>
      </c>
      <c r="D20" s="539">
        <v>0.50626000000000004</v>
      </c>
      <c r="E20" s="119"/>
      <c r="F20" s="266">
        <v>6.2894100000000002</v>
      </c>
      <c r="G20" s="119" t="s">
        <v>150</v>
      </c>
      <c r="H20" s="539">
        <v>6.2894100000000002</v>
      </c>
      <c r="I20" s="82"/>
    </row>
    <row r="21" spans="1:14" s="114" customFormat="1" x14ac:dyDescent="0.2">
      <c r="A21" s="115" t="s">
        <v>176</v>
      </c>
      <c r="B21" s="118">
        <v>9.3806100000000008</v>
      </c>
      <c r="C21" s="119">
        <v>0.53176999999999996</v>
      </c>
      <c r="D21" s="538">
        <v>9.9123800000000006</v>
      </c>
      <c r="E21" s="266"/>
      <c r="F21" s="266">
        <v>112.53909999999998</v>
      </c>
      <c r="G21" s="266">
        <v>5.8510800000000005</v>
      </c>
      <c r="H21" s="538">
        <v>118.39017999999997</v>
      </c>
      <c r="I21" s="82"/>
    </row>
    <row r="22" spans="1:14" s="114" customFormat="1" x14ac:dyDescent="0.2">
      <c r="A22" s="115" t="s">
        <v>177</v>
      </c>
      <c r="B22" s="118">
        <v>5.2385900000000003</v>
      </c>
      <c r="C22" s="119">
        <v>0.23128000000000001</v>
      </c>
      <c r="D22" s="538">
        <v>5.4698700000000002</v>
      </c>
      <c r="E22" s="266"/>
      <c r="F22" s="266">
        <v>60.758010000000006</v>
      </c>
      <c r="G22" s="266">
        <v>2.5489700000000011</v>
      </c>
      <c r="H22" s="538">
        <v>63.30698000000001</v>
      </c>
      <c r="I22" s="82"/>
    </row>
    <row r="23" spans="1:14" x14ac:dyDescent="0.2">
      <c r="A23" s="120" t="s">
        <v>178</v>
      </c>
      <c r="B23" s="121">
        <v>14.322230000000005</v>
      </c>
      <c r="C23" s="121">
        <v>0.97836999999999996</v>
      </c>
      <c r="D23" s="540">
        <v>15.300600000000005</v>
      </c>
      <c r="E23" s="541"/>
      <c r="F23" s="541">
        <v>165.52217999999999</v>
      </c>
      <c r="G23" s="541">
        <v>11.144259999999997</v>
      </c>
      <c r="H23" s="540">
        <v>176.66643999999999</v>
      </c>
      <c r="I23" s="482"/>
      <c r="N23" s="114"/>
    </row>
    <row r="24" spans="1:14" x14ac:dyDescent="0.2">
      <c r="A24" s="122" t="s">
        <v>503</v>
      </c>
      <c r="B24" s="123">
        <v>365.94435000000016</v>
      </c>
      <c r="C24" s="123">
        <v>29.822820000000014</v>
      </c>
      <c r="D24" s="123">
        <v>395.76717000000019</v>
      </c>
      <c r="E24" s="123"/>
      <c r="F24" s="123">
        <v>4299.8072999999995</v>
      </c>
      <c r="G24" s="123">
        <v>332.73566000000113</v>
      </c>
      <c r="H24" s="123">
        <v>4632.5429600000007</v>
      </c>
      <c r="I24" s="482"/>
    </row>
    <row r="25" spans="1:14" x14ac:dyDescent="0.2">
      <c r="H25" s="93" t="s">
        <v>239</v>
      </c>
    </row>
    <row r="26" spans="1:14" x14ac:dyDescent="0.2">
      <c r="A26" s="542" t="s">
        <v>499</v>
      </c>
      <c r="G26" s="125"/>
      <c r="H26" s="125"/>
    </row>
    <row r="27" spans="1:14" x14ac:dyDescent="0.2">
      <c r="A27" s="154" t="s">
        <v>240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120" priority="1" operator="between">
      <formula>0</formula>
      <formula>0.5</formula>
    </cfRule>
    <cfRule type="cellIs" dxfId="11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