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5\11. NOVIEMBRE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8" l="1"/>
  <c r="D25" i="48"/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<sst xmlns="http://schemas.openxmlformats.org/spreadsheetml/2006/main" count="1759" uniqueCount="677">
  <si>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</si>
  <si>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</si>
  <si>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</si>
  <si>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</si>
  <si>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</si>
  <si>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</si>
  <si>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</si>
  <si>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</si>
  <si>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</si>
  <si>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</si>
  <si>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</si>
  <si>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</si>
  <si>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</si>
  <si>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</si>
  <si>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</si>
  <si>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</si>
  <si>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</si>
  <si>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</si>
  <si>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</si>
  <si>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</si>
  <si>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</si>
  <si>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</si>
  <si>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</si>
  <si>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</si>
  <si>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</si>
  <si>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</si>
  <si>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</si>
  <si>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</si>
  <si>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</si>
  <si>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</si>
  <si>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</si>
  <si>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</si>
  <si>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</si>
  <si>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</si>
  <si>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</si>
  <si>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</si>
  <si>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</si>
  <si>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</si>
  <si>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</si>
  <si>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</si>
  <si>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</si>
  <si>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</si>
  <si>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</si>
  <si>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</si>
  <si>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</si>
  <si>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</si>
  <si>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</si>
  <si>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</si>
  <si>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</si>
  <si>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</si>
  <si>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</si>
  <si>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</si>
  <si>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</si>
  <si>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</si>
  <si>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</si>
  <si>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</si>
  <si>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</si>
  <si>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</si>
  <si>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</si>
  <si>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</si>
  <si>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</si>
  <si>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</si>
  <si>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</si>
  <si>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</si>
  <si>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</si>
  <si>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</si>
  <si>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</si>
  <si>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</si>
  <si>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</si>
  <si>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</si>
  <si>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</si>
  <si>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</si>
  <si>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</si>
  <si>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</si>
  <si>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</si>
  <si>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</si>
  <si>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</si>
  <si>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</si>
  <si>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</si>
  <si>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</si>
  <si>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</si>
  <si>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</si>
  <si>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</si>
  <si>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</si>
  <si>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</si>
  <si>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</si>
  <si>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</si>
  <si>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</si>
  <si>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</si>
  <si>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</si>
  <si>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</si>
  <si>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</si>
  <si>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</si>
  <si>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</si>
  <si>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</si>
  <si>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</si>
  <si>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</si>
  <si>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</si>
  <si>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</si>
  <si>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</si>
  <si>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</si>
  <si>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</si>
  <si>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</si>
  <si>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</si>
  <si>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</si>
  <si>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</si>
  <si>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</si>
  <si>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</si>
  <si>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</si>
  <si>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</si>
  <si>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</si>
  <si>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</si>
  <si>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</si>
  <si>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</si>
  <si>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</si>
  <si>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</si>
  <si>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</si>
  <si>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</si>
  <si>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</si>
  <si>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</si>
  <si>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</si>
  <si>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</si>
  <si>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</si>
  <si>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</si>
  <si>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</si>
  <si>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</si>
  <si>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</si>
  <si>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</si>
  <si>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</si>
  <si>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</si>
  <si>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</si>
  <si>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</si>
  <si>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</si>
  <si>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</si>
  <si>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</si>
  <si>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</si>
  <si>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</si>
  <si>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</si>
  <si>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</si>
  <si>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</si>
  <si>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</si>
  <si>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</si>
  <si>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</si>
  <si>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</si>
  <si>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</si>
  <si>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</si>
  <si>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</si>
  <si>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</si>
  <si>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</si>
  <si>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</si>
  <si>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</si>
  <si>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</si>
  <si>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</si>
  <si>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</si>
  <si>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</si>
  <si>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</si>
  <si>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</si>
  <si>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</si>
  <si>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</si>
  <si>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</si>
  <si>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</si>
  <si>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</si>
  <si>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</si>
  <si>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</si>
  <si>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</si>
  <si>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</si>
  <si>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</si>
  <si>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</si>
  <si>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</si>
  <si>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</si>
  <si>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</si>
  <si>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</si>
  <si>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</si>
  <si>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</si>
  <si>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</si>
  <si>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</si>
  <si>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</si>
  <si>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</si>
  <si>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</si>
  <si>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</si>
  <si>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</si>
  <si>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</si>
  <si>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</si>
  <si>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</si>
  <si>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</si>
  <si>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</si>
  <si>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</si>
  <si>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</si>
  <si>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</si>
  <si>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</si>
  <si>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</si>
  <si>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</si>
  <si>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</si>
  <si>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</si>
  <si>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</si>
  <si>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</si>
  <si>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</si>
  <si>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</si>
  <si>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</si>
  <si>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</si>
  <si>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</si>
  <si>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</si>
  <si>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</si>
  <si>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</si>
  <si>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</si>
  <si>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</si>
  <si>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</si>
  <si>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</si>
  <si>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</si>
  <si>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</si>
  <si>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</si>
  <si>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</si>
  <si>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</si>
  <si>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</si>
  <si>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</si>
  <si>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</si>
  <si>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</si>
  <si>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</si>
  <si>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</si>
  <si>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</si>
  <si>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</si>
  <si>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</si>
  <si>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</si>
  <si>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</si>
  <si>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</si>
  <si>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</si>
  <si>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</si>
  <si>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</si>
  <si>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</si>
  <si>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</si>
  <si>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</si>
  <si>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</si>
  <si>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</si>
  <si>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</si>
  <si>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</si>
  <si>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</si>
  <si>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</si>
  <si>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</si>
  <si>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</si>
  <si>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</si>
  <si>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</si>
  <si>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</si>
  <si>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</si>
  <si>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</si>
  <si>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</si>
  <si>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</si>
  <si>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</si>
  <si>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</si>
  <si>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</si>
  <si>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</si>
  <si>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</si>
  <si>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</si>
  <si>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</si>
  <si>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</si>
  <si>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</si>
  <si>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</si>
  <si>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</si>
  <si>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</si>
  <si>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</si>
  <si>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</si>
  <si>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</si>
  <si>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</si>
  <si>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</si>
  <si>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</si>
  <si>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</si>
  <si>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</si>
  <si>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</si>
  <si>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</si>
  <si>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</si>
  <si>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</si>
  <si>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</si>
  <si>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</si>
  <si>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</si>
  <si>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</si>
  <si>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</si>
  <si>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</si>
  <si>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</si>
  <si>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</si>
  <si>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</si>
  <si>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</si>
  <si>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</si>
  <si>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</si>
  <si>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</si>
  <si>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</si>
  <si>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</si>
  <si>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</si>
  <si>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</si>
  <si>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</si>
  <si>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</si>
  <si>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</si>
  <si>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</si>
  <si>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</si>
  <si>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</si>
  <si>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</si>
  <si>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</si>
  <si>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</si>
  <si>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</si>
  <si>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</si>
  <si>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</si>
  <si>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</si>
  <si>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</si>
  <si>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</si>
  <si>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</si>
  <si>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</si>
  <si>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</si>
  <si>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</si>
  <si>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</si>
  <si>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</si>
  <si>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</si>
  <si>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</si>
  <si>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</si>
  <si>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</si>
  <si>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</si>
  <si>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</si>
  <si>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</si>
  <si>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</si>
  <si>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</si>
  <si>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</si>
  <si>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</si>
  <si>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</si>
  <si>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</si>
  <si>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</si>
  <si>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</si>
  <si>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</si>
  <si>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</si>
  <si>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</si>
  <si>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</si>
  <si>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</si>
  <si>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</si>
  <si>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</si>
  <si>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</si>
  <si>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</si>
  <si>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</si>
  <si>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</si>
  <si>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</si>
  <si>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</si>
  <si>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</si>
  <si>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</si>
  <si>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</si>
  <si>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</si>
  <si>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</si>
  <si>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</si>
  <si>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</si>
  <si>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</si>
  <si>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</si>
  <si>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</si>
  <si>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</si>
  <si>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</si>
  <si>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</si>
  <si>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</si>
  <si>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</si>
  <si>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</si>
  <si>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</si>
  <si>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</si>
  <si>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</si>
  <si>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</si>
  <si>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</si>
  <si>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</si>
  <si>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</si>
  <si>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</si>
  <si>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</si>
  <si>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</si>
  <si>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</si>
  <si>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</si>
  <si>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</si>
  <si>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</si>
  <si>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</si>
  <si>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</si>
  <si>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</si>
  <si>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</si>
  <si>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</si>
  <si>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</si>
  <si>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</si>
  <si>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</si>
  <si>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</si>
  <si>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</si>
  <si>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</si>
  <si>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</si>
  <si>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</si>
  <si>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</si>
  <si>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</si>
  <si>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</si>
  <si>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</si>
  <si>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</si>
  <si>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</si>
  <si>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</si>
  <si>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</si>
  <si>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</si>
  <si>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</si>
  <si>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</si>
  <si>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</si>
  <si>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</si>
  <si>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</si>
  <si>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</si>
  <si>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</si>
  <si>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</si>
  <si>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</si>
  <si>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</si>
  <si>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</si>
  <si>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</si>
  <si>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</si>
  <si>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</si>
  <si>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</si>
  <si>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</si>
  <si>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</si>
  <si>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</si>
  <si>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</si>
  <si>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</si>
  <si>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</si>
  <si>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</si>
  <si>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</si>
  <si>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</si>
  <si>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</si>
  <si>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</si>
  <si>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</si>
  <si>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</si>
  <si>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</si>
  <si>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</si>
  <si>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</si>
  <si>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</si>
  <si>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</si>
  <si>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</si>
  <si>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</si>
  <si>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</si>
  <si>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</si>
  <si>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</si>
  <si>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</si>
  <si>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</si>
  <si>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</si>
  <si>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</si>
  <si>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</si>
  <si>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</si>
  <si>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</si>
  <si>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</si>
  <si>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</si>
  <si>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</si>
  <si>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</si>
  <si>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</si>
  <si>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</si>
  <si>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</si>
  <si>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</si>
  <si>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</si>
  <si>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</si>
  <si>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</si>
  <si>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</si>
  <si>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</si>
  <si>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</si>
  <si>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</si>
  <si>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</si>
  <si>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</si>
  <si>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</si>
  <si>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</si>
  <si>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</si>
  <si>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</si>
  <si>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</si>
  <si>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</si>
  <si>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</si>
  <si>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</si>
  <si>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</si>
  <si>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</si>
  <si>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</si>
  <si>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</si>
  <si>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</si>
  <si>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</si>
  <si>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</si>
  <si>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</si>
  <si>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</si>
  <si>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</si>
  <si>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</si>
  <si>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</si>
  <si>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</si>
  <si>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</si>
  <si>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</si>
  <si>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</si>
  <si>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</si>
  <si>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</si>
  <si>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</si>
  <si>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</si>
  <si>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</si>
  <si>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</si>
  <si>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</si>
  <si>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</si>
  <si>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</si>
  <si>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</si>
  <si>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</si>
  <si>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</si>
  <si>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</si>
  <si>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</si>
  <si>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</si>
  <si>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</si>
  <si>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</si>
  <si>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</si>
  <si>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</si>
  <si>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</si>
  <si>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</si>
  <si>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</si>
  <si>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</si>
  <si>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</si>
  <si>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</si>
  <si>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</si>
  <si>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</si>
  <si>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</si>
  <si>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</si>
  <si>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</si>
  <si>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</si>
  <si>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</si>
  <si>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</si>
  <si>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</si>
  <si>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</si>
  <si>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</si>
  <si>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</si>
  <si>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</si>
  <si>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</si>
  <si>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</si>
  <si>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</si>
  <si>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</si>
  <si>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</si>
  <si>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</si>
  <si>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</si>
  <si>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</si>
  <si>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</si>
  <si>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</si>
  <si>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</si>
  <si>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</si>
  <si>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</si>
  <si>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</si>
  <si>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</si>
  <si>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</si>
  <si>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</si>
  <si>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</si>
  <si>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</si>
  <si>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</si>
  <si>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</si>
  <si>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</si>
  <si>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</si>
  <si>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</si>
  <si>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</si>
  <si>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</si>
  <si>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</si>
  <si>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</si>
  <si>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</si>
  <si>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</si>
  <si>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</si>
  <si>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</si>
  <si>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</si>
  <si>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</si>
  <si>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</si>
  <si>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</si>
  <si>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</si>
  <si>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</si>
  <si>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</si>
  <si>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</si>
  <si>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</si>
  <si>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</si>
  <si>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</si>
  <si>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</si>
  <si>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</si>
  <si>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</si>
  <si>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</si>
  <si>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</si>
  <si>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</si>
  <si>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</si>
  <si>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</si>
  <si>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</si>
  <si>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</si>
  <si>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</si>
  <si>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</si>
  <si>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</si>
  <si>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</si>
  <si>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</si>
  <si>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</si>
  <si>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</si>
  <si>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</si>
  <si>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</si>
  <si>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</si>
  <si>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</si>
  <si>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</si>
  <si>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</si>
  <si>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</si>
  <si>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</si>
  <si>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</si>
  <si>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</si>
  <si>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</si>
  <si>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</si>
  <si>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</si>
  <si>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</si>
  <si>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</si>
  <si>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</si>
  <si>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</si>
  <si>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</si>
  <si>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</si>
  <si>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</si>
  <si>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</si>
  <si>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</si>
  <si>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</si>
  <si>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</si>
  <si>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</si>
  <si>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</si>
  <si>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</si>
  <si>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</si>
  <si>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</si>
  <si>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</si>
  <si>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</si>
  <si>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</si>
  <si>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</si>
  <si>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</si>
  <si>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</si>
  <si>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</si>
  <si>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</si>
  <si>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</si>
  <si>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</si>
  <si>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</si>
  <si>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</si>
  <si>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</si>
  <si>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</si>
  <si>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</si>
  <si>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</si>
  <si>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</si>
  <si>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</si>
  <si>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</si>
  <si>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</si>
  <si>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</si>
  <si>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</si>
  <si>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</si>
  <si>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</si>
  <si>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</si>
  <si>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</si>
  <si>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</si>
  <si>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</si>
  <si>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</si>
  <si>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</si>
  <si>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</si>
  <si>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</si>
  <si>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</si>
  <si>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</si>
  <si>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</si>
  <si>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</si>
  <si>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</si>
  <si>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</si>
  <si>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</si>
  <si>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</si>
  <si>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</si>
  <si>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</si>
  <si>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</si>
  <si>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</si>
  <si>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</si>
  <si>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</si>
  <si>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92,2 *</t>
  </si>
  <si>
    <t>102,1 *</t>
  </si>
  <si>
    <t>Tv (%)
2014/2013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</si>
  <si>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</si>
  <si>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</si>
  <si>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</si>
  <si>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</si>
  <si>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</si>
  <si>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</si>
  <si>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</si>
  <si>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</si>
  <si>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</si>
  <si>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</si>
  <si>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</si>
  <si>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</si>
  <si>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</si>
  <si>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</si>
  <si>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</si>
  <si>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</si>
  <si>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</si>
  <si>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</si>
  <si>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3ºT 2015</t>
  </si>
  <si>
    <t>oct-15</t>
  </si>
  <si>
    <t>Nueva Zelanda</t>
  </si>
  <si>
    <t>nov-15</t>
  </si>
  <si>
    <t>Otras salidas del sistema</t>
  </si>
  <si>
    <t xml:space="preserve">    Tránsitos de salida</t>
  </si>
  <si>
    <t>nov-14</t>
  </si>
  <si>
    <t>17 Noviembre</t>
  </si>
  <si>
    <t>BOLETÍN ESTADÍSTICO HIDROCARBUROS NOVIEMBRE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</si>
</sst>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4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3" fontId="18" fillId="2" borderId="0" xfId="0" applyNumberFormat="1" applyFont="1" applyFill="1" applyBorder="1" applyAlignment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29">
    <dxf>
      <numFmt numFmtId="185" formatCode="&quot;-&quot;"/>
    </dxf>
    <dxf>
      <numFmt numFmtId="185" formatCode="&quot;-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4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6" formatCode="\^;\^;\^"/>
    </dxf>
    <dxf>
      <numFmt numFmtId="180" formatCode="\^"/>
    </dxf>
    <dxf>
      <numFmt numFmtId="180" formatCode="\^"/>
    </dxf>
    <dxf>
      <numFmt numFmtId="184" formatCode="&quot;^&quot;"/>
    </dxf>
    <dxf>
      <numFmt numFmtId="184" formatCode="&quot;^&quot;"/>
    </dxf>
    <dxf>
      <numFmt numFmtId="186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676</v>
      </c>
    </row>
    <row r="3" spans="1:9" ht="15" customHeight="1" x14ac:dyDescent="0.2">
      <c r="A3" s="738">
        <v>42309</v>
      </c>
    </row>
    <row r="4" spans="1:9" ht="15" customHeight="1" x14ac:dyDescent="0.25">
      <c r="A4" s="842" t="s">
        <v>19</v>
      </c>
      <c r="B4" s="842"/>
      <c r="C4" s="842"/>
      <c r="D4" s="842"/>
      <c r="E4" s="842"/>
      <c r="F4" s="842"/>
      <c r="G4" s="842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585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593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211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601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511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515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269</v>
      </c>
      <c r="D35" s="9"/>
      <c r="E35" s="9"/>
      <c r="F35" s="9"/>
      <c r="G35" s="9"/>
    </row>
    <row r="36" spans="1:9" ht="15" customHeight="1" x14ac:dyDescent="0.2">
      <c r="C36" s="9" t="s">
        <v>241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588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277</v>
      </c>
      <c r="D43" s="9"/>
      <c r="E43" s="9"/>
      <c r="F43" s="9"/>
      <c r="H43" s="12"/>
      <c r="I43" s="12"/>
    </row>
    <row r="44" spans="1:9" ht="15" customHeight="1" x14ac:dyDescent="0.2">
      <c r="C44" s="9" t="s">
        <v>587</v>
      </c>
      <c r="D44" s="9"/>
      <c r="E44" s="9"/>
      <c r="F44" s="9"/>
      <c r="G44" s="12"/>
    </row>
    <row r="45" spans="1:9" ht="15" customHeight="1" x14ac:dyDescent="0.2">
      <c r="C45" s="9" t="s">
        <v>279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586</v>
      </c>
      <c r="D49" s="330"/>
      <c r="E49" s="330"/>
      <c r="F49" s="330"/>
      <c r="G49" s="9"/>
    </row>
    <row r="50" spans="1:8" ht="15" customHeight="1" x14ac:dyDescent="0.2">
      <c r="B50" s="6"/>
      <c r="C50" s="9" t="s">
        <v>565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363</v>
      </c>
      <c r="D63" s="9"/>
      <c r="E63" s="9"/>
      <c r="F63" s="9"/>
      <c r="G63" s="9"/>
    </row>
    <row r="64" spans="1:8" ht="15" customHeight="1" x14ac:dyDescent="0.2">
      <c r="B64" s="6"/>
      <c r="C64" s="9" t="s">
        <v>423</v>
      </c>
      <c r="D64" s="9"/>
      <c r="E64" s="9"/>
      <c r="F64" s="9"/>
      <c r="G64" s="9"/>
    </row>
    <row r="65" spans="2:9" ht="15" customHeight="1" x14ac:dyDescent="0.2">
      <c r="B65" s="6"/>
      <c r="C65" s="9" t="s">
        <v>577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578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590</v>
      </c>
      <c r="D71" s="331"/>
      <c r="E71" s="331"/>
      <c r="F71" s="9"/>
      <c r="G71" s="9"/>
    </row>
    <row r="72" spans="2:9" ht="15" customHeight="1" x14ac:dyDescent="0.2">
      <c r="C72" s="9" t="s">
        <v>589</v>
      </c>
      <c r="D72" s="9"/>
      <c r="E72" s="9"/>
      <c r="F72" s="9"/>
      <c r="G72" s="9"/>
      <c r="H72" s="9"/>
    </row>
    <row r="73" spans="2:9" ht="15" customHeight="1" x14ac:dyDescent="0.2">
      <c r="C73" s="9" t="s">
        <v>395</v>
      </c>
      <c r="D73" s="9"/>
      <c r="E73" s="9"/>
      <c r="F73" s="9"/>
    </row>
    <row r="74" spans="2:9" ht="15" customHeight="1" x14ac:dyDescent="0.2">
      <c r="C74" s="9" t="s">
        <v>630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404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420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591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592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3" t="s">
        <v>603</v>
      </c>
      <c r="B98" s="844"/>
      <c r="C98" s="844"/>
      <c r="D98" s="844"/>
      <c r="E98" s="844"/>
      <c r="F98" s="844"/>
      <c r="G98" s="844"/>
      <c r="H98" s="844"/>
      <c r="I98" s="844"/>
      <c r="J98" s="844"/>
      <c r="K98" s="844"/>
    </row>
    <row r="99" spans="1:11" ht="15" customHeight="1" x14ac:dyDescent="0.2">
      <c r="A99" s="844"/>
      <c r="B99" s="844"/>
      <c r="C99" s="844"/>
      <c r="D99" s="844"/>
      <c r="E99" s="844"/>
      <c r="F99" s="844"/>
      <c r="G99" s="844"/>
      <c r="H99" s="844"/>
      <c r="I99" s="844"/>
      <c r="J99" s="844"/>
      <c r="K99" s="844"/>
    </row>
    <row r="100" spans="1:11" ht="15" customHeight="1" x14ac:dyDescent="0.2">
      <c r="A100" s="844"/>
      <c r="B100" s="844"/>
      <c r="C100" s="844"/>
      <c r="D100" s="844"/>
      <c r="E100" s="844"/>
      <c r="F100" s="844"/>
      <c r="G100" s="844"/>
      <c r="H100" s="844"/>
      <c r="I100" s="844"/>
      <c r="J100" s="844"/>
      <c r="K100" s="844"/>
    </row>
    <row r="101" spans="1:11" ht="15" customHeight="1" x14ac:dyDescent="0.2">
      <c r="A101" s="844"/>
      <c r="B101" s="844"/>
      <c r="C101" s="844"/>
      <c r="D101" s="844"/>
      <c r="E101" s="844"/>
      <c r="F101" s="844"/>
      <c r="G101" s="844"/>
      <c r="H101" s="844"/>
      <c r="I101" s="844"/>
      <c r="J101" s="844"/>
      <c r="K101" s="844"/>
    </row>
    <row r="102" spans="1:11" ht="15" customHeight="1" x14ac:dyDescent="0.2">
      <c r="A102" s="844"/>
      <c r="B102" s="844"/>
      <c r="C102" s="844"/>
      <c r="D102" s="844"/>
      <c r="E102" s="844"/>
      <c r="F102" s="844"/>
      <c r="G102" s="844"/>
      <c r="H102" s="844"/>
      <c r="I102" s="844"/>
      <c r="J102" s="844"/>
      <c r="K102" s="844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6" sqref="B6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8" t="s">
        <v>27</v>
      </c>
      <c r="B1" s="559"/>
      <c r="C1" s="559"/>
      <c r="D1" s="559"/>
      <c r="E1" s="559"/>
      <c r="F1" s="559"/>
      <c r="G1" s="559"/>
      <c r="H1" s="559"/>
      <c r="I1" s="566"/>
    </row>
    <row r="2" spans="1:11" ht="15.75" x14ac:dyDescent="0.25">
      <c r="A2" s="560"/>
      <c r="B2" s="561"/>
      <c r="C2" s="562"/>
      <c r="D2" s="562"/>
      <c r="E2" s="562"/>
      <c r="F2" s="562"/>
      <c r="G2" s="544"/>
      <c r="H2" s="544" t="s">
        <v>159</v>
      </c>
      <c r="I2" s="566"/>
    </row>
    <row r="3" spans="1:11" s="102" customFormat="1" x14ac:dyDescent="0.2">
      <c r="A3" s="545"/>
      <c r="B3" s="861">
        <f>INDICE!A3</f>
        <v>42309</v>
      </c>
      <c r="C3" s="862"/>
      <c r="D3" s="862" t="s">
        <v>120</v>
      </c>
      <c r="E3" s="862"/>
      <c r="F3" s="862" t="s">
        <v>121</v>
      </c>
      <c r="G3" s="863"/>
      <c r="H3" s="862"/>
      <c r="I3" s="528"/>
    </row>
    <row r="4" spans="1:11" s="102" customFormat="1" x14ac:dyDescent="0.2">
      <c r="A4" s="546"/>
      <c r="B4" s="547" t="s">
        <v>48</v>
      </c>
      <c r="C4" s="547" t="s">
        <v>491</v>
      </c>
      <c r="D4" s="547" t="s">
        <v>48</v>
      </c>
      <c r="E4" s="547" t="s">
        <v>491</v>
      </c>
      <c r="F4" s="547" t="s">
        <v>48</v>
      </c>
      <c r="G4" s="548" t="s">
        <v>491</v>
      </c>
      <c r="H4" s="548" t="s">
        <v>110</v>
      </c>
      <c r="I4" s="528"/>
    </row>
    <row r="5" spans="1:11" s="102" customFormat="1" x14ac:dyDescent="0.2">
      <c r="A5" s="549" t="s">
        <v>179</v>
      </c>
      <c r="B5" s="509">
        <v>1738.4698600000004</v>
      </c>
      <c r="C5" s="502">
        <v>4.9869915027544947</v>
      </c>
      <c r="D5" s="501">
        <v>19898.900219999996</v>
      </c>
      <c r="E5" s="502">
        <v>4.0375770283137502</v>
      </c>
      <c r="F5" s="501">
        <v>21678.270649999991</v>
      </c>
      <c r="G5" s="502">
        <v>4.1958877016101601</v>
      </c>
      <c r="H5" s="507">
        <v>72.924474459783681</v>
      </c>
      <c r="I5" s="528"/>
      <c r="K5" s="96"/>
    </row>
    <row r="6" spans="1:11" s="102" customFormat="1" x14ac:dyDescent="0.2">
      <c r="A6" s="549" t="s">
        <v>180</v>
      </c>
      <c r="B6" s="570">
        <v>8.6629999999999999E-2</v>
      </c>
      <c r="C6" s="518">
        <v>-63.356034008713678</v>
      </c>
      <c r="D6" s="550">
        <v>0.94441999999999993</v>
      </c>
      <c r="E6" s="502">
        <v>-83.013173325275375</v>
      </c>
      <c r="F6" s="501">
        <v>2.1323000000000003</v>
      </c>
      <c r="G6" s="502">
        <v>-64.889603878066154</v>
      </c>
      <c r="H6" s="570">
        <v>7.1729364118164485E-3</v>
      </c>
      <c r="I6" s="528"/>
      <c r="K6" s="96"/>
    </row>
    <row r="7" spans="1:11" s="102" customFormat="1" x14ac:dyDescent="0.2">
      <c r="A7" s="549" t="s">
        <v>181</v>
      </c>
      <c r="B7" s="509">
        <v>1.1042100000000001</v>
      </c>
      <c r="C7" s="502">
        <v>-18.301678788372033</v>
      </c>
      <c r="D7" s="550">
        <v>14.909259999999998</v>
      </c>
      <c r="E7" s="502">
        <v>5.2311883738821718</v>
      </c>
      <c r="F7" s="501">
        <v>16.857759999999999</v>
      </c>
      <c r="G7" s="502">
        <v>5.7502932670894724</v>
      </c>
      <c r="H7" s="507">
        <v>5.6708549700165471E-2</v>
      </c>
      <c r="I7" s="528"/>
      <c r="K7" s="96"/>
    </row>
    <row r="8" spans="1:11" s="102" customFormat="1" x14ac:dyDescent="0.2">
      <c r="A8" s="569" t="s">
        <v>182</v>
      </c>
      <c r="B8" s="510">
        <v>1739.6607000000001</v>
      </c>
      <c r="C8" s="511">
        <v>4.9582531289345644</v>
      </c>
      <c r="D8" s="510">
        <v>19914.7539</v>
      </c>
      <c r="E8" s="511">
        <v>4.0131825100533476</v>
      </c>
      <c r="F8" s="510">
        <v>21697.260709999995</v>
      </c>
      <c r="G8" s="511">
        <v>4.1769324889219854</v>
      </c>
      <c r="H8" s="511">
        <v>72.988355945895677</v>
      </c>
      <c r="I8" s="528"/>
    </row>
    <row r="9" spans="1:11" s="102" customFormat="1" x14ac:dyDescent="0.2">
      <c r="A9" s="549" t="s">
        <v>183</v>
      </c>
      <c r="B9" s="509">
        <v>325.11873000000008</v>
      </c>
      <c r="C9" s="502">
        <v>2.2470666987658419</v>
      </c>
      <c r="D9" s="501">
        <v>3409.4653300000004</v>
      </c>
      <c r="E9" s="502">
        <v>4.4618690064010247</v>
      </c>
      <c r="F9" s="501">
        <v>3776.7943200000009</v>
      </c>
      <c r="G9" s="502">
        <v>3.899493781637021</v>
      </c>
      <c r="H9" s="507">
        <v>12.704922148792171</v>
      </c>
      <c r="I9" s="528"/>
    </row>
    <row r="10" spans="1:11" s="102" customFormat="1" x14ac:dyDescent="0.2">
      <c r="A10" s="549" t="s">
        <v>184</v>
      </c>
      <c r="B10" s="509">
        <v>174.68625999999989</v>
      </c>
      <c r="C10" s="502">
        <v>-10.385294029380308</v>
      </c>
      <c r="D10" s="501">
        <v>1749.11446</v>
      </c>
      <c r="E10" s="502">
        <v>1.3180893087447871</v>
      </c>
      <c r="F10" s="501">
        <v>2045.7036699999994</v>
      </c>
      <c r="G10" s="502">
        <v>0.12074568654321563</v>
      </c>
      <c r="H10" s="507">
        <v>6.8816312631100383</v>
      </c>
      <c r="I10" s="528"/>
    </row>
    <row r="11" spans="1:11" s="102" customFormat="1" x14ac:dyDescent="0.2">
      <c r="A11" s="549" t="s">
        <v>185</v>
      </c>
      <c r="B11" s="509">
        <v>181.78565</v>
      </c>
      <c r="C11" s="502">
        <v>10.853310406392398</v>
      </c>
      <c r="D11" s="501">
        <v>2043.8091999999999</v>
      </c>
      <c r="E11" s="502">
        <v>27.962227233208324</v>
      </c>
      <c r="F11" s="501">
        <v>2207.2579300000002</v>
      </c>
      <c r="G11" s="502">
        <v>27.898138666788352</v>
      </c>
      <c r="H11" s="507">
        <v>7.4250906422021297</v>
      </c>
      <c r="I11" s="528"/>
    </row>
    <row r="12" spans="1:11" s="3" customFormat="1" x14ac:dyDescent="0.2">
      <c r="A12" s="551" t="s">
        <v>186</v>
      </c>
      <c r="B12" s="512">
        <v>2421.2513400000003</v>
      </c>
      <c r="C12" s="513">
        <v>3.7218200019235628</v>
      </c>
      <c r="D12" s="512">
        <v>27117.142889999999</v>
      </c>
      <c r="E12" s="513">
        <v>5.3757147113323596</v>
      </c>
      <c r="F12" s="512">
        <v>29727.016629999991</v>
      </c>
      <c r="G12" s="513">
        <v>5.2977292567837777</v>
      </c>
      <c r="H12" s="513">
        <v>100</v>
      </c>
      <c r="I12" s="482"/>
    </row>
    <row r="13" spans="1:11" s="102" customFormat="1" x14ac:dyDescent="0.2">
      <c r="A13" s="574" t="s">
        <v>157</v>
      </c>
      <c r="B13" s="514"/>
      <c r="C13" s="514"/>
      <c r="D13" s="514"/>
      <c r="E13" s="514"/>
      <c r="F13" s="514"/>
      <c r="G13" s="514"/>
      <c r="H13" s="514"/>
      <c r="I13" s="528"/>
    </row>
    <row r="14" spans="1:11" s="130" customFormat="1" x14ac:dyDescent="0.2">
      <c r="A14" s="552" t="s">
        <v>187</v>
      </c>
      <c r="B14" s="532">
        <v>80.115479999999977</v>
      </c>
      <c r="C14" s="521">
        <v>20.477938826777514</v>
      </c>
      <c r="D14" s="520">
        <v>866.24622999999951</v>
      </c>
      <c r="E14" s="521">
        <v>5.4551963993950636</v>
      </c>
      <c r="F14" s="520">
        <v>926.97441999999955</v>
      </c>
      <c r="G14" s="521">
        <v>7.4091385150785172</v>
      </c>
      <c r="H14" s="534">
        <v>3.1182894386532989</v>
      </c>
      <c r="I14" s="567"/>
    </row>
    <row r="15" spans="1:11" s="130" customFormat="1" x14ac:dyDescent="0.2">
      <c r="A15" s="553" t="s">
        <v>594</v>
      </c>
      <c r="B15" s="572">
        <v>4.6052359520451303</v>
      </c>
      <c r="C15" s="525"/>
      <c r="D15" s="554">
        <v>4.3497712015411825</v>
      </c>
      <c r="E15" s="525"/>
      <c r="F15" s="554">
        <v>4.2723108340250926</v>
      </c>
      <c r="G15" s="525"/>
      <c r="H15" s="535"/>
      <c r="I15" s="567"/>
    </row>
    <row r="16" spans="1:11" s="130" customFormat="1" x14ac:dyDescent="0.2">
      <c r="A16" s="555" t="s">
        <v>500</v>
      </c>
      <c r="B16" s="573">
        <v>134.44647000000001</v>
      </c>
      <c r="C16" s="515">
        <v>28.958189976083855</v>
      </c>
      <c r="D16" s="556">
        <v>1528.1001199999998</v>
      </c>
      <c r="E16" s="515">
        <v>34.863149613217857</v>
      </c>
      <c r="F16" s="556">
        <v>1658.6520499999999</v>
      </c>
      <c r="G16" s="515">
        <v>34.906054375177682</v>
      </c>
      <c r="H16" s="571">
        <v>5.5796115387042136</v>
      </c>
      <c r="I16" s="567"/>
    </row>
    <row r="17" spans="1:14" s="102" customFormat="1" x14ac:dyDescent="0.2">
      <c r="A17" s="563"/>
      <c r="B17" s="564"/>
      <c r="C17" s="564"/>
      <c r="D17" s="564"/>
      <c r="E17" s="564"/>
      <c r="F17" s="564"/>
      <c r="G17" s="564"/>
      <c r="H17" s="565" t="s">
        <v>239</v>
      </c>
      <c r="I17" s="528"/>
    </row>
    <row r="18" spans="1:14" s="102" customFormat="1" x14ac:dyDescent="0.2">
      <c r="A18" s="557" t="s">
        <v>561</v>
      </c>
      <c r="B18" s="519"/>
      <c r="C18" s="519"/>
      <c r="D18" s="519"/>
      <c r="E18" s="519"/>
      <c r="F18" s="501"/>
      <c r="G18" s="519"/>
      <c r="H18" s="519"/>
      <c r="I18" s="107"/>
      <c r="J18" s="107"/>
      <c r="K18" s="107"/>
      <c r="L18" s="107"/>
      <c r="M18" s="107"/>
      <c r="N18" s="107"/>
    </row>
    <row r="19" spans="1:14" x14ac:dyDescent="0.2">
      <c r="A19" s="864" t="s">
        <v>501</v>
      </c>
      <c r="B19" s="865"/>
      <c r="C19" s="865"/>
      <c r="D19" s="865"/>
      <c r="E19" s="865"/>
      <c r="F19" s="865"/>
      <c r="G19" s="865"/>
      <c r="H19" s="562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654</v>
      </c>
      <c r="B20" s="568"/>
      <c r="C20" s="568"/>
      <c r="D20" s="568"/>
      <c r="E20" s="568"/>
      <c r="F20" s="568"/>
      <c r="G20" s="568"/>
      <c r="H20" s="568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428</v>
      </c>
    </row>
  </sheetData>
  <mergeCells count="4">
    <mergeCell ref="B3:C3"/>
    <mergeCell ref="D3:E3"/>
    <mergeCell ref="F3:H3"/>
    <mergeCell ref="A19:G19"/>
  </mergeCells>
  <conditionalFormatting sqref="B6">
    <cfRule type="cellIs" dxfId="119" priority="9" operator="between">
      <formula>0</formula>
      <formula>0.5</formula>
    </cfRule>
    <cfRule type="cellIs" dxfId="118" priority="10" operator="between">
      <formula>0</formula>
      <formula>0.49</formula>
    </cfRule>
  </conditionalFormatting>
  <conditionalFormatting sqref="D6">
    <cfRule type="cellIs" dxfId="117" priority="7" operator="between">
      <formula>0</formula>
      <formula>0.5</formula>
    </cfRule>
    <cfRule type="cellIs" dxfId="116" priority="8" operator="between">
      <formula>0</formula>
      <formula>0.49</formula>
    </cfRule>
  </conditionalFormatting>
  <conditionalFormatting sqref="D7">
    <cfRule type="cellIs" dxfId="115" priority="5" operator="between">
      <formula>0</formula>
      <formula>0.5</formula>
    </cfRule>
    <cfRule type="cellIs" dxfId="114" priority="6" operator="between">
      <formula>0</formula>
      <formula>0.49</formula>
    </cfRule>
  </conditionalFormatting>
  <conditionalFormatting sqref="H6">
    <cfRule type="cellIs" dxfId="113" priority="1" operator="between">
      <formula>0</formula>
      <formula>0.5</formula>
    </cfRule>
    <cfRule type="cellIs" dxfId="112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H9" sqref="H9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9">
        <f>INDICE!A3</f>
        <v>42309</v>
      </c>
      <c r="C3" s="859"/>
      <c r="D3" s="859">
        <f>INDICE!C3</f>
        <v>0</v>
      </c>
      <c r="E3" s="859"/>
      <c r="F3" s="112"/>
      <c r="G3" s="860" t="s">
        <v>121</v>
      </c>
      <c r="H3" s="860"/>
      <c r="I3" s="860"/>
      <c r="J3" s="860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5" t="s">
        <v>161</v>
      </c>
      <c r="B5" s="117">
        <v>253.62620000000001</v>
      </c>
      <c r="C5" s="117">
        <v>53.673649999999995</v>
      </c>
      <c r="D5" s="117">
        <v>12.820609999999999</v>
      </c>
      <c r="E5" s="536">
        <v>320.12045999999998</v>
      </c>
      <c r="F5" s="117"/>
      <c r="G5" s="117">
        <v>3289.5913200000036</v>
      </c>
      <c r="H5" s="117">
        <v>582.48627999999962</v>
      </c>
      <c r="I5" s="117">
        <v>159.81554999999997</v>
      </c>
      <c r="J5" s="536">
        <v>4031.8931500000031</v>
      </c>
      <c r="K5" s="82"/>
    </row>
    <row r="6" spans="1:11" s="114" customFormat="1" x14ac:dyDescent="0.2">
      <c r="A6" s="576" t="s">
        <v>162</v>
      </c>
      <c r="B6" s="119">
        <v>73.17774</v>
      </c>
      <c r="C6" s="119">
        <v>24.430139999999998</v>
      </c>
      <c r="D6" s="119">
        <v>9.74282</v>
      </c>
      <c r="E6" s="539">
        <v>107.35069999999999</v>
      </c>
      <c r="F6" s="119"/>
      <c r="G6" s="119">
        <v>918.94412999999997</v>
      </c>
      <c r="H6" s="119">
        <v>278.80004000000002</v>
      </c>
      <c r="I6" s="119">
        <v>105.98646000000002</v>
      </c>
      <c r="J6" s="539">
        <v>1303.73063</v>
      </c>
      <c r="K6" s="82"/>
    </row>
    <row r="7" spans="1:11" s="114" customFormat="1" x14ac:dyDescent="0.2">
      <c r="A7" s="576" t="s">
        <v>163</v>
      </c>
      <c r="B7" s="119">
        <v>33.839489999999998</v>
      </c>
      <c r="C7" s="119">
        <v>5.6956699999999998</v>
      </c>
      <c r="D7" s="119">
        <v>4.3657000000000004</v>
      </c>
      <c r="E7" s="539">
        <v>43.900859999999994</v>
      </c>
      <c r="F7" s="119"/>
      <c r="G7" s="119">
        <v>441.42289999999991</v>
      </c>
      <c r="H7" s="119">
        <v>77.503349999999998</v>
      </c>
      <c r="I7" s="119">
        <v>55.214169999999982</v>
      </c>
      <c r="J7" s="539">
        <v>574.14041999999984</v>
      </c>
      <c r="K7" s="82"/>
    </row>
    <row r="8" spans="1:11" s="114" customFormat="1" x14ac:dyDescent="0.2">
      <c r="A8" s="576" t="s">
        <v>164</v>
      </c>
      <c r="B8" s="119">
        <v>25.603539999999999</v>
      </c>
      <c r="C8" s="119">
        <v>4.05647</v>
      </c>
      <c r="D8" s="119">
        <v>7.0695100000000002</v>
      </c>
      <c r="E8" s="539">
        <v>36.729520000000001</v>
      </c>
      <c r="F8" s="119"/>
      <c r="G8" s="119">
        <v>393.88827000000003</v>
      </c>
      <c r="H8" s="119">
        <v>44.519839999999995</v>
      </c>
      <c r="I8" s="119">
        <v>133.44138999999998</v>
      </c>
      <c r="J8" s="539">
        <v>571.84950000000003</v>
      </c>
      <c r="K8" s="82"/>
    </row>
    <row r="9" spans="1:11" s="114" customFormat="1" x14ac:dyDescent="0.2">
      <c r="A9" s="576" t="s">
        <v>165</v>
      </c>
      <c r="B9" s="119">
        <v>52.168599999999998</v>
      </c>
      <c r="C9" s="119" t="s">
        <v>150</v>
      </c>
      <c r="D9" s="119">
        <v>17.655000000000001</v>
      </c>
      <c r="E9" s="539">
        <v>69.823599999999999</v>
      </c>
      <c r="F9" s="119"/>
      <c r="G9" s="119">
        <v>639.27652000000035</v>
      </c>
      <c r="H9" s="119">
        <v>6.6300000000000005E-3</v>
      </c>
      <c r="I9" s="119">
        <v>136.17319000000001</v>
      </c>
      <c r="J9" s="539">
        <v>775.4563400000003</v>
      </c>
      <c r="K9" s="82"/>
    </row>
    <row r="10" spans="1:11" s="114" customFormat="1" x14ac:dyDescent="0.2">
      <c r="A10" s="576" t="s">
        <v>166</v>
      </c>
      <c r="B10" s="119">
        <v>24.272200000000005</v>
      </c>
      <c r="C10" s="119">
        <v>4.3168500000000005</v>
      </c>
      <c r="D10" s="119">
        <v>0.62419000000000002</v>
      </c>
      <c r="E10" s="539">
        <v>29.213240000000006</v>
      </c>
      <c r="F10" s="119"/>
      <c r="G10" s="119">
        <v>309.54931999999991</v>
      </c>
      <c r="H10" s="119">
        <v>60.926970000000026</v>
      </c>
      <c r="I10" s="119">
        <v>10.384299999999998</v>
      </c>
      <c r="J10" s="539">
        <v>380.86058999999995</v>
      </c>
      <c r="K10" s="82"/>
    </row>
    <row r="11" spans="1:11" s="114" customFormat="1" x14ac:dyDescent="0.2">
      <c r="A11" s="576" t="s">
        <v>167</v>
      </c>
      <c r="B11" s="119">
        <v>129.87880999999999</v>
      </c>
      <c r="C11" s="119">
        <v>54.32710999999999</v>
      </c>
      <c r="D11" s="119">
        <v>21.063440000000003</v>
      </c>
      <c r="E11" s="539">
        <v>205.26936000000001</v>
      </c>
      <c r="F11" s="119"/>
      <c r="G11" s="119">
        <v>1603.6488600000016</v>
      </c>
      <c r="H11" s="119">
        <v>615.48052000000007</v>
      </c>
      <c r="I11" s="119">
        <v>247.13597999999988</v>
      </c>
      <c r="J11" s="539">
        <v>2466.2653600000017</v>
      </c>
      <c r="K11" s="82"/>
    </row>
    <row r="12" spans="1:11" s="114" customFormat="1" x14ac:dyDescent="0.2">
      <c r="A12" s="576" t="s">
        <v>614</v>
      </c>
      <c r="B12" s="119">
        <v>98.151920000000004</v>
      </c>
      <c r="C12" s="119">
        <v>46.435210000000005</v>
      </c>
      <c r="D12" s="119">
        <v>13.596380000000002</v>
      </c>
      <c r="E12" s="539">
        <v>158.18351000000001</v>
      </c>
      <c r="F12" s="119"/>
      <c r="G12" s="119">
        <v>1200.5985499999995</v>
      </c>
      <c r="H12" s="119">
        <v>513.67877999999996</v>
      </c>
      <c r="I12" s="119">
        <v>157.65456</v>
      </c>
      <c r="J12" s="539">
        <v>1871.9318899999994</v>
      </c>
      <c r="K12" s="82"/>
    </row>
    <row r="13" spans="1:11" s="114" customFormat="1" x14ac:dyDescent="0.2">
      <c r="A13" s="576" t="s">
        <v>168</v>
      </c>
      <c r="B13" s="119">
        <v>274.66278000000005</v>
      </c>
      <c r="C13" s="119">
        <v>35.821739999999998</v>
      </c>
      <c r="D13" s="119">
        <v>19.847820000000002</v>
      </c>
      <c r="E13" s="539">
        <v>330.33234000000004</v>
      </c>
      <c r="F13" s="119"/>
      <c r="G13" s="119">
        <v>3378.6537299999995</v>
      </c>
      <c r="H13" s="119">
        <v>434.98921000000007</v>
      </c>
      <c r="I13" s="119">
        <v>229.52450999999996</v>
      </c>
      <c r="J13" s="539">
        <v>4043.1674499999999</v>
      </c>
      <c r="K13" s="82"/>
    </row>
    <row r="14" spans="1:11" s="114" customFormat="1" x14ac:dyDescent="0.2">
      <c r="A14" s="576" t="s">
        <v>169</v>
      </c>
      <c r="B14" s="119">
        <v>0.99575999999999998</v>
      </c>
      <c r="C14" s="119" t="s">
        <v>150</v>
      </c>
      <c r="D14" s="119" t="s">
        <v>150</v>
      </c>
      <c r="E14" s="539">
        <v>0.99575999999999998</v>
      </c>
      <c r="F14" s="119"/>
      <c r="G14" s="119">
        <v>12.787369999999999</v>
      </c>
      <c r="H14" s="119">
        <v>2.4899999999999996E-3</v>
      </c>
      <c r="I14" s="119">
        <v>0.50351999999999997</v>
      </c>
      <c r="J14" s="539">
        <v>13.293379999999999</v>
      </c>
      <c r="K14" s="82"/>
    </row>
    <row r="15" spans="1:11" s="114" customFormat="1" x14ac:dyDescent="0.2">
      <c r="A15" s="576" t="s">
        <v>170</v>
      </c>
      <c r="B15" s="119">
        <v>168.74501000000001</v>
      </c>
      <c r="C15" s="119">
        <v>18.43469</v>
      </c>
      <c r="D15" s="119">
        <v>8.0829599999999999</v>
      </c>
      <c r="E15" s="539">
        <v>195.26265999999998</v>
      </c>
      <c r="F15" s="119"/>
      <c r="G15" s="119">
        <v>2097.8708700000011</v>
      </c>
      <c r="H15" s="119">
        <v>215.6515</v>
      </c>
      <c r="I15" s="119">
        <v>100.96850999999997</v>
      </c>
      <c r="J15" s="539">
        <v>2414.4908800000012</v>
      </c>
      <c r="K15" s="82"/>
    </row>
    <row r="16" spans="1:11" s="114" customFormat="1" x14ac:dyDescent="0.2">
      <c r="A16" s="576" t="s">
        <v>171</v>
      </c>
      <c r="B16" s="119">
        <v>45.418959999999998</v>
      </c>
      <c r="C16" s="119">
        <v>11.11655</v>
      </c>
      <c r="D16" s="119">
        <v>2.2460899999999997</v>
      </c>
      <c r="E16" s="539">
        <v>58.781600000000005</v>
      </c>
      <c r="F16" s="119"/>
      <c r="G16" s="119">
        <v>592.42475999999976</v>
      </c>
      <c r="H16" s="119">
        <v>139.57761999999994</v>
      </c>
      <c r="I16" s="119">
        <v>23.300840000000004</v>
      </c>
      <c r="J16" s="539">
        <v>755.30321999999967</v>
      </c>
      <c r="K16" s="82"/>
    </row>
    <row r="17" spans="1:16" s="114" customFormat="1" x14ac:dyDescent="0.2">
      <c r="A17" s="576" t="s">
        <v>172</v>
      </c>
      <c r="B17" s="119">
        <v>106.12998999999999</v>
      </c>
      <c r="C17" s="119">
        <v>20.077909999999999</v>
      </c>
      <c r="D17" s="119">
        <v>19.513500000000001</v>
      </c>
      <c r="E17" s="539">
        <v>145.72139999999999</v>
      </c>
      <c r="F17" s="119"/>
      <c r="G17" s="119">
        <v>1353.7144499999999</v>
      </c>
      <c r="H17" s="119">
        <v>267.82175999999993</v>
      </c>
      <c r="I17" s="119">
        <v>251.32163000000011</v>
      </c>
      <c r="J17" s="539">
        <v>1872.8578399999999</v>
      </c>
      <c r="K17" s="82"/>
    </row>
    <row r="18" spans="1:16" s="114" customFormat="1" x14ac:dyDescent="0.2">
      <c r="A18" s="576" t="s">
        <v>173</v>
      </c>
      <c r="B18" s="119">
        <v>14.59118</v>
      </c>
      <c r="C18" s="119">
        <v>4.2917399999999999</v>
      </c>
      <c r="D18" s="119">
        <v>2.2271499999999995</v>
      </c>
      <c r="E18" s="539">
        <v>21.110069999999997</v>
      </c>
      <c r="F18" s="119"/>
      <c r="G18" s="119">
        <v>175.16361000000006</v>
      </c>
      <c r="H18" s="119">
        <v>45.980129999999988</v>
      </c>
      <c r="I18" s="119">
        <v>25.320210000000003</v>
      </c>
      <c r="J18" s="539">
        <v>246.46395000000004</v>
      </c>
      <c r="K18" s="82"/>
    </row>
    <row r="19" spans="1:16" s="114" customFormat="1" x14ac:dyDescent="0.2">
      <c r="A19" s="576" t="s">
        <v>174</v>
      </c>
      <c r="B19" s="119">
        <v>180.22460000000001</v>
      </c>
      <c r="C19" s="119">
        <v>9.7568699999999993</v>
      </c>
      <c r="D19" s="119">
        <v>25.232839999999996</v>
      </c>
      <c r="E19" s="539">
        <v>215.21431000000001</v>
      </c>
      <c r="F19" s="119"/>
      <c r="G19" s="119">
        <v>2196.5684100000008</v>
      </c>
      <c r="H19" s="119">
        <v>113.56578</v>
      </c>
      <c r="I19" s="119">
        <v>276.79890999999992</v>
      </c>
      <c r="J19" s="539">
        <v>2586.9331000000006</v>
      </c>
      <c r="K19" s="82"/>
    </row>
    <row r="20" spans="1:16" s="114" customFormat="1" x14ac:dyDescent="0.2">
      <c r="A20" s="576" t="s">
        <v>175</v>
      </c>
      <c r="B20" s="119">
        <v>1.2277600000000002</v>
      </c>
      <c r="C20" s="119" t="s">
        <v>150</v>
      </c>
      <c r="D20" s="119" t="s">
        <v>150</v>
      </c>
      <c r="E20" s="539">
        <v>1.2277600000000002</v>
      </c>
      <c r="F20" s="119"/>
      <c r="G20" s="119">
        <v>15.460129999999999</v>
      </c>
      <c r="H20" s="119" t="s">
        <v>150</v>
      </c>
      <c r="I20" s="119" t="s">
        <v>150</v>
      </c>
      <c r="J20" s="539">
        <v>15.5168</v>
      </c>
      <c r="K20" s="82"/>
    </row>
    <row r="21" spans="1:16" s="114" customFormat="1" x14ac:dyDescent="0.2">
      <c r="A21" s="576" t="s">
        <v>176</v>
      </c>
      <c r="B21" s="119">
        <v>68.873999999999995</v>
      </c>
      <c r="C21" s="119">
        <v>12.419859999999998</v>
      </c>
      <c r="D21" s="119">
        <v>1.5827500000000001</v>
      </c>
      <c r="E21" s="539">
        <v>82.876609999999999</v>
      </c>
      <c r="F21" s="119"/>
      <c r="G21" s="119">
        <v>854.88829999999973</v>
      </c>
      <c r="H21" s="119">
        <v>142.93401999999998</v>
      </c>
      <c r="I21" s="119">
        <v>18.042680000000001</v>
      </c>
      <c r="J21" s="539">
        <v>1015.8649999999998</v>
      </c>
      <c r="K21" s="82"/>
    </row>
    <row r="22" spans="1:16" s="114" customFormat="1" x14ac:dyDescent="0.2">
      <c r="A22" s="576" t="s">
        <v>177</v>
      </c>
      <c r="B22" s="119">
        <v>52.812049999999992</v>
      </c>
      <c r="C22" s="119">
        <v>7.2139699999999998</v>
      </c>
      <c r="D22" s="119">
        <v>2.74716</v>
      </c>
      <c r="E22" s="539">
        <v>62.773179999999989</v>
      </c>
      <c r="F22" s="119"/>
      <c r="G22" s="119">
        <v>620.32870999999989</v>
      </c>
      <c r="H22" s="119">
        <v>93.984459999999999</v>
      </c>
      <c r="I22" s="119">
        <v>31.434930000000001</v>
      </c>
      <c r="J22" s="539">
        <v>745.74809999999991</v>
      </c>
      <c r="K22" s="82"/>
    </row>
    <row r="23" spans="1:16" x14ac:dyDescent="0.2">
      <c r="A23" s="577" t="s">
        <v>178</v>
      </c>
      <c r="B23" s="119">
        <v>134.06927000000002</v>
      </c>
      <c r="C23" s="119">
        <v>13.0503</v>
      </c>
      <c r="D23" s="119">
        <v>6.2683400000000002</v>
      </c>
      <c r="E23" s="539">
        <v>153.38791000000001</v>
      </c>
      <c r="F23" s="119"/>
      <c r="G23" s="119">
        <v>1583.49044</v>
      </c>
      <c r="H23" s="119">
        <v>148.85045</v>
      </c>
      <c r="I23" s="119">
        <v>82.660150000000016</v>
      </c>
      <c r="J23" s="539">
        <v>1815.0010399999999</v>
      </c>
      <c r="K23" s="482"/>
      <c r="P23" s="114"/>
    </row>
    <row r="24" spans="1:16" x14ac:dyDescent="0.2">
      <c r="A24" s="578" t="s">
        <v>503</v>
      </c>
      <c r="B24" s="123">
        <v>1738.4698600000004</v>
      </c>
      <c r="C24" s="123">
        <v>325.1187300000002</v>
      </c>
      <c r="D24" s="123">
        <v>174.68625999999989</v>
      </c>
      <c r="E24" s="123">
        <v>2238.2748500000007</v>
      </c>
      <c r="F24" s="123"/>
      <c r="G24" s="123">
        <v>21678.270649999995</v>
      </c>
      <c r="H24" s="123">
        <v>3776.7943200000009</v>
      </c>
      <c r="I24" s="123">
        <v>2045.7036700000017</v>
      </c>
      <c r="J24" s="123">
        <v>27500.768639999998</v>
      </c>
      <c r="K24" s="482"/>
    </row>
    <row r="25" spans="1:16" x14ac:dyDescent="0.2">
      <c r="I25" s="8"/>
      <c r="J25" s="93" t="s">
        <v>239</v>
      </c>
    </row>
    <row r="26" spans="1:16" x14ac:dyDescent="0.2">
      <c r="A26" s="542" t="s">
        <v>504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11" priority="1" operator="between">
      <formula>0</formula>
      <formula>0.5</formula>
    </cfRule>
    <cfRule type="cellIs" dxfId="11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C9" sqref="C9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7" t="s">
        <v>28</v>
      </c>
      <c r="B1" s="867"/>
      <c r="C1" s="867"/>
      <c r="D1" s="131"/>
      <c r="E1" s="131"/>
      <c r="F1" s="131"/>
      <c r="G1" s="131"/>
      <c r="H1" s="132"/>
    </row>
    <row r="2" spans="1:65" ht="13.7" customHeight="1" x14ac:dyDescent="0.2">
      <c r="A2" s="868"/>
      <c r="B2" s="868"/>
      <c r="C2" s="868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446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7">
        <v>327.33925000000033</v>
      </c>
      <c r="C5" s="139">
        <v>1.7911951627211871</v>
      </c>
      <c r="D5" s="138">
        <v>3939.8321999999998</v>
      </c>
      <c r="E5" s="139">
        <v>0.14945426111042781</v>
      </c>
      <c r="F5" s="138">
        <v>4305.387749999999</v>
      </c>
      <c r="G5" s="139">
        <v>0.34786995412325655</v>
      </c>
      <c r="H5" s="584">
        <v>16.346106671154953</v>
      </c>
    </row>
    <row r="6" spans="1:65" ht="13.7" customHeight="1" x14ac:dyDescent="0.2">
      <c r="A6" s="137" t="s">
        <v>193</v>
      </c>
      <c r="B6" s="588">
        <v>26.927039999999948</v>
      </c>
      <c r="C6" s="141">
        <v>14.435016459544608</v>
      </c>
      <c r="D6" s="140">
        <v>308.37473</v>
      </c>
      <c r="E6" s="141">
        <v>7.4102196938425067</v>
      </c>
      <c r="F6" s="140">
        <v>336.13228000000004</v>
      </c>
      <c r="G6" s="142">
        <v>7.1325480994403989</v>
      </c>
      <c r="H6" s="585">
        <v>1.2761810140093715</v>
      </c>
    </row>
    <row r="7" spans="1:65" ht="13.7" customHeight="1" x14ac:dyDescent="0.2">
      <c r="A7" s="137" t="s">
        <v>153</v>
      </c>
      <c r="B7" s="539" t="s">
        <v>150</v>
      </c>
      <c r="C7" s="141" t="s">
        <v>150</v>
      </c>
      <c r="D7" s="119">
        <v>7.6909999999999992E-2</v>
      </c>
      <c r="E7" s="141">
        <v>-52.104869846805322</v>
      </c>
      <c r="F7" s="119">
        <v>8.9090000000000003E-2</v>
      </c>
      <c r="G7" s="141">
        <v>-49.546947559179969</v>
      </c>
      <c r="H7" s="539">
        <v>3.3824471287939047E-4</v>
      </c>
    </row>
    <row r="8" spans="1:65" ht="13.7" customHeight="1" x14ac:dyDescent="0.2">
      <c r="A8" s="580" t="s">
        <v>195</v>
      </c>
      <c r="B8" s="581">
        <v>354.26629000000025</v>
      </c>
      <c r="C8" s="582">
        <v>2.6532820475910119</v>
      </c>
      <c r="D8" s="581">
        <v>4248.3083099999994</v>
      </c>
      <c r="E8" s="582">
        <v>0.6406904636704247</v>
      </c>
      <c r="F8" s="581">
        <v>4641.6580099999992</v>
      </c>
      <c r="G8" s="583">
        <v>0.80821721779615541</v>
      </c>
      <c r="H8" s="583">
        <v>17.622811548734681</v>
      </c>
    </row>
    <row r="9" spans="1:65" ht="13.7" customHeight="1" x14ac:dyDescent="0.2">
      <c r="A9" s="137" t="s">
        <v>179</v>
      </c>
      <c r="B9" s="588">
        <v>1738.4698600000004</v>
      </c>
      <c r="C9" s="141">
        <v>4.9869915027544947</v>
      </c>
      <c r="D9" s="140">
        <v>19898.900219999996</v>
      </c>
      <c r="E9" s="141">
        <v>4.0375770283137502</v>
      </c>
      <c r="F9" s="140">
        <v>21678.270649999991</v>
      </c>
      <c r="G9" s="142">
        <v>4.1958877016101601</v>
      </c>
      <c r="H9" s="585">
        <v>82.305089591771974</v>
      </c>
    </row>
    <row r="10" spans="1:65" ht="13.7" customHeight="1" x14ac:dyDescent="0.2">
      <c r="A10" s="137" t="s">
        <v>196</v>
      </c>
      <c r="B10" s="588">
        <v>1.1908400000000001</v>
      </c>
      <c r="C10" s="141">
        <v>-25.009131097368975</v>
      </c>
      <c r="D10" s="140">
        <v>15.853679999999999</v>
      </c>
      <c r="E10" s="141">
        <v>-19.637952901030125</v>
      </c>
      <c r="F10" s="140">
        <v>18.990059999999996</v>
      </c>
      <c r="G10" s="142">
        <v>-13.737341710339171</v>
      </c>
      <c r="H10" s="585">
        <v>7.2098859493348266E-2</v>
      </c>
    </row>
    <row r="11" spans="1:65" ht="13.7" customHeight="1" x14ac:dyDescent="0.2">
      <c r="A11" s="580" t="s">
        <v>527</v>
      </c>
      <c r="B11" s="581">
        <v>1739.6607000000001</v>
      </c>
      <c r="C11" s="582">
        <v>4.9582531289345644</v>
      </c>
      <c r="D11" s="581">
        <v>19914.7539</v>
      </c>
      <c r="E11" s="582">
        <v>4.0131825100533476</v>
      </c>
      <c r="F11" s="581">
        <v>21697.260709999995</v>
      </c>
      <c r="G11" s="583">
        <v>4.1769324889219854</v>
      </c>
      <c r="H11" s="583">
        <v>82.37718845126534</v>
      </c>
    </row>
    <row r="12" spans="1:65" ht="13.7" customHeight="1" x14ac:dyDescent="0.2">
      <c r="A12" s="144" t="s">
        <v>505</v>
      </c>
      <c r="B12" s="145">
        <v>2093.9269900000004</v>
      </c>
      <c r="C12" s="146">
        <v>4.5610334070317649</v>
      </c>
      <c r="D12" s="145">
        <v>24163.062209999996</v>
      </c>
      <c r="E12" s="146">
        <v>3.4039563590449484</v>
      </c>
      <c r="F12" s="145">
        <v>26338.918719999991</v>
      </c>
      <c r="G12" s="146">
        <v>3.5670234597875417</v>
      </c>
      <c r="H12" s="146">
        <v>100</v>
      </c>
    </row>
    <row r="13" spans="1:65" ht="13.7" customHeight="1" x14ac:dyDescent="0.2">
      <c r="A13" s="147" t="s">
        <v>197</v>
      </c>
      <c r="B13" s="148">
        <v>4483.2234600000002</v>
      </c>
      <c r="C13" s="148"/>
      <c r="D13" s="148">
        <v>50498.146529886304</v>
      </c>
      <c r="E13" s="148"/>
      <c r="F13" s="148">
        <v>55038.993101183783</v>
      </c>
      <c r="G13" s="149"/>
      <c r="H13" s="150" t="s">
        <v>150</v>
      </c>
    </row>
    <row r="14" spans="1:65" ht="13.7" customHeight="1" x14ac:dyDescent="0.2">
      <c r="A14" s="151" t="s">
        <v>198</v>
      </c>
      <c r="B14" s="589">
        <v>46.705835849636642</v>
      </c>
      <c r="C14" s="152"/>
      <c r="D14" s="152">
        <v>47.849404127534818</v>
      </c>
      <c r="E14" s="152"/>
      <c r="F14" s="152">
        <v>47.855015573374452</v>
      </c>
      <c r="G14" s="153" t="s">
        <v>150</v>
      </c>
      <c r="H14" s="586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239</v>
      </c>
    </row>
    <row r="16" spans="1:65" ht="13.7" customHeight="1" x14ac:dyDescent="0.2">
      <c r="A16" s="124" t="s">
        <v>561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506</v>
      </c>
    </row>
    <row r="18" spans="1:1" ht="13.7" customHeight="1" x14ac:dyDescent="0.2">
      <c r="A18" s="166" t="s">
        <v>654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09" priority="7" operator="between">
      <formula>0</formula>
      <formula>0.5</formula>
    </cfRule>
    <cfRule type="cellIs" dxfId="108" priority="8" operator="between">
      <formula>0</formula>
      <formula>0.49</formula>
    </cfRule>
  </conditionalFormatting>
  <conditionalFormatting sqref="D7">
    <cfRule type="cellIs" dxfId="107" priority="5" operator="between">
      <formula>0</formula>
      <formula>0.5</formula>
    </cfRule>
    <cfRule type="cellIs" dxfId="106" priority="6" operator="between">
      <formula>0</formula>
      <formula>0.49</formula>
    </cfRule>
  </conditionalFormatting>
  <conditionalFormatting sqref="F7">
    <cfRule type="cellIs" dxfId="105" priority="3" operator="between">
      <formula>0</formula>
      <formula>0.5</formula>
    </cfRule>
    <cfRule type="cellIs" dxfId="104" priority="4" operator="between">
      <formula>0</formula>
      <formula>0.49</formula>
    </cfRule>
  </conditionalFormatting>
  <conditionalFormatting sqref="H7">
    <cfRule type="cellIs" dxfId="103" priority="1" operator="between">
      <formula>0</formula>
      <formula>0.5</formula>
    </cfRule>
    <cfRule type="cellIs" dxfId="10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7" customWidth="1"/>
    <col min="13" max="13" width="11" customWidth="1"/>
  </cols>
  <sheetData>
    <row r="1" spans="1:14" x14ac:dyDescent="0.2">
      <c r="A1" s="869" t="s">
        <v>26</v>
      </c>
      <c r="B1" s="869"/>
      <c r="C1" s="869"/>
      <c r="D1" s="869"/>
      <c r="E1" s="869"/>
      <c r="F1" s="157"/>
      <c r="G1" s="157"/>
      <c r="H1" s="157"/>
      <c r="I1" s="157"/>
      <c r="J1" s="157"/>
      <c r="K1" s="157"/>
      <c r="L1" s="590"/>
      <c r="M1" s="157"/>
      <c r="N1" s="157"/>
    </row>
    <row r="2" spans="1:14" x14ac:dyDescent="0.2">
      <c r="A2" s="869"/>
      <c r="B2" s="870"/>
      <c r="C2" s="870"/>
      <c r="D2" s="870"/>
      <c r="E2" s="870"/>
      <c r="F2" s="157"/>
      <c r="G2" s="157"/>
      <c r="H2" s="157"/>
      <c r="I2" s="157"/>
      <c r="J2" s="157"/>
      <c r="K2" s="157"/>
      <c r="L2" s="590"/>
      <c r="M2" s="158" t="s">
        <v>159</v>
      </c>
      <c r="N2" s="157"/>
    </row>
    <row r="3" spans="1:14" x14ac:dyDescent="0.2">
      <c r="A3" s="444"/>
      <c r="B3" s="744">
        <v>2014</v>
      </c>
      <c r="C3" s="744">
        <v>2015</v>
      </c>
      <c r="D3" s="744" t="s">
        <v>607</v>
      </c>
      <c r="E3" s="744" t="s">
        <v>607</v>
      </c>
      <c r="F3" s="744" t="s">
        <v>607</v>
      </c>
      <c r="G3" s="744" t="s">
        <v>607</v>
      </c>
      <c r="H3" s="744" t="s">
        <v>607</v>
      </c>
      <c r="I3" s="744" t="s">
        <v>607</v>
      </c>
      <c r="J3" s="744" t="s">
        <v>607</v>
      </c>
      <c r="K3" s="744" t="s">
        <v>607</v>
      </c>
      <c r="L3" s="744" t="s">
        <v>607</v>
      </c>
      <c r="M3" s="744" t="s">
        <v>607</v>
      </c>
      <c r="N3" s="1"/>
    </row>
    <row r="4" spans="1:14" x14ac:dyDescent="0.2">
      <c r="A4" s="159"/>
      <c r="B4" s="781">
        <v>42004</v>
      </c>
      <c r="C4" s="781">
        <v>42035</v>
      </c>
      <c r="D4" s="781">
        <v>42063</v>
      </c>
      <c r="E4" s="781">
        <v>42094</v>
      </c>
      <c r="F4" s="781">
        <v>42124</v>
      </c>
      <c r="G4" s="781">
        <v>42155</v>
      </c>
      <c r="H4" s="781">
        <v>42185</v>
      </c>
      <c r="I4" s="781">
        <v>42216</v>
      </c>
      <c r="J4" s="781">
        <v>42247</v>
      </c>
      <c r="K4" s="781">
        <v>42277</v>
      </c>
      <c r="L4" s="781">
        <v>42308</v>
      </c>
      <c r="M4" s="781">
        <v>42338</v>
      </c>
      <c r="N4" s="1"/>
    </row>
    <row r="5" spans="1:14" x14ac:dyDescent="0.2">
      <c r="A5" s="160" t="s">
        <v>199</v>
      </c>
      <c r="B5" s="161">
        <v>21.309060000000009</v>
      </c>
      <c r="C5" s="161">
        <v>22.568990000000003</v>
      </c>
      <c r="D5" s="161">
        <v>22.363640000000014</v>
      </c>
      <c r="E5" s="161">
        <v>23.346000000000007</v>
      </c>
      <c r="F5" s="161">
        <v>23.19797999999998</v>
      </c>
      <c r="G5" s="161">
        <v>23.202120000000001</v>
      </c>
      <c r="H5" s="161">
        <v>23.677080000000011</v>
      </c>
      <c r="I5" s="161">
        <v>24.782460000000011</v>
      </c>
      <c r="J5" s="161">
        <v>24.941569999999974</v>
      </c>
      <c r="K5" s="161">
        <v>24.174039999999994</v>
      </c>
      <c r="L5" s="161">
        <v>23.828159999999983</v>
      </c>
      <c r="M5" s="161">
        <v>22.525890000000011</v>
      </c>
      <c r="N5" s="1"/>
    </row>
    <row r="6" spans="1:14" x14ac:dyDescent="0.2">
      <c r="A6" s="162" t="s">
        <v>508</v>
      </c>
      <c r="B6" s="163">
        <v>60.728189999999969</v>
      </c>
      <c r="C6" s="163">
        <v>69.159229999999923</v>
      </c>
      <c r="D6" s="163">
        <v>71.212350000000029</v>
      </c>
      <c r="E6" s="163">
        <v>75.35457999999997</v>
      </c>
      <c r="F6" s="163">
        <v>78.173809999999989</v>
      </c>
      <c r="G6" s="163">
        <v>78.457520000000017</v>
      </c>
      <c r="H6" s="163">
        <v>81.865819999999772</v>
      </c>
      <c r="I6" s="163">
        <v>85.236259999999945</v>
      </c>
      <c r="J6" s="163">
        <v>81.80029999999995</v>
      </c>
      <c r="K6" s="163">
        <v>82.060289999999952</v>
      </c>
      <c r="L6" s="163">
        <v>82.810590000000104</v>
      </c>
      <c r="M6" s="163">
        <v>80.115479999999977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239</v>
      </c>
      <c r="N7" s="1"/>
    </row>
    <row r="8" spans="1:14" x14ac:dyDescent="0.2">
      <c r="A8" s="166" t="s">
        <v>507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0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602</v>
      </c>
    </row>
    <row r="2" spans="1:4" x14ac:dyDescent="0.2">
      <c r="A2" s="487"/>
      <c r="B2" s="487"/>
      <c r="C2" s="487"/>
      <c r="D2" s="487"/>
    </row>
    <row r="3" spans="1:4" x14ac:dyDescent="0.2">
      <c r="B3" s="487">
        <v>2013</v>
      </c>
      <c r="C3" s="487">
        <v>2014</v>
      </c>
      <c r="D3" s="487">
        <v>2015</v>
      </c>
    </row>
    <row r="4" spans="1:4" x14ac:dyDescent="0.2">
      <c r="A4" s="382" t="s">
        <v>134</v>
      </c>
      <c r="B4" s="486">
        <v>-6.4256088828966575</v>
      </c>
      <c r="C4" s="486">
        <v>-3.1446782890975302</v>
      </c>
      <c r="D4" s="746">
        <v>1.5201859457508238</v>
      </c>
    </row>
    <row r="5" spans="1:4" x14ac:dyDescent="0.2">
      <c r="A5" s="591" t="s">
        <v>135</v>
      </c>
      <c r="B5" s="486">
        <v>-6.9914886246633943</v>
      </c>
      <c r="C5" s="486">
        <v>-2.1974066317920395</v>
      </c>
      <c r="D5" s="746">
        <v>1.6900350820398611</v>
      </c>
    </row>
    <row r="6" spans="1:4" x14ac:dyDescent="0.2">
      <c r="A6" s="591" t="s">
        <v>136</v>
      </c>
      <c r="B6" s="486">
        <v>-7.2344924624697171</v>
      </c>
      <c r="C6" s="486">
        <v>-1.2516567150178328</v>
      </c>
      <c r="D6" s="746">
        <v>1.82100359761483</v>
      </c>
    </row>
    <row r="7" spans="1:4" x14ac:dyDescent="0.2">
      <c r="A7" s="591" t="s">
        <v>137</v>
      </c>
      <c r="B7" s="486">
        <v>-6.4053289107802751</v>
      </c>
      <c r="C7" s="486">
        <v>-1.3760309743079162</v>
      </c>
      <c r="D7" s="746">
        <v>2.0794914728009815</v>
      </c>
    </row>
    <row r="8" spans="1:4" x14ac:dyDescent="0.2">
      <c r="A8" s="591" t="s">
        <v>138</v>
      </c>
      <c r="B8" s="486">
        <v>-6.3798481855944242</v>
      </c>
      <c r="C8" s="486">
        <v>-0.88808224251271917</v>
      </c>
      <c r="D8" s="486">
        <v>2.0026474833403927</v>
      </c>
    </row>
    <row r="9" spans="1:4" x14ac:dyDescent="0.2">
      <c r="A9" s="591" t="s">
        <v>139</v>
      </c>
      <c r="B9" s="486">
        <v>-7.0184761542465148</v>
      </c>
      <c r="C9" s="486">
        <v>0.42613584502113006</v>
      </c>
      <c r="D9" s="746">
        <v>2.3605405199707179</v>
      </c>
    </row>
    <row r="10" spans="1:4" x14ac:dyDescent="0.2">
      <c r="A10" s="591" t="s">
        <v>140</v>
      </c>
      <c r="B10" s="486">
        <v>-6.3945672886979494</v>
      </c>
      <c r="C10" s="486">
        <v>0.37013492383118246</v>
      </c>
      <c r="D10" s="746">
        <v>2.8537748966208527</v>
      </c>
    </row>
    <row r="11" spans="1:4" x14ac:dyDescent="0.2">
      <c r="A11" s="591" t="s">
        <v>141</v>
      </c>
      <c r="B11" s="486">
        <v>-6.3347288432048483</v>
      </c>
      <c r="C11" s="486">
        <v>0.49618401150979485</v>
      </c>
      <c r="D11" s="746">
        <v>3.5092680074289992</v>
      </c>
    </row>
    <row r="12" spans="1:4" x14ac:dyDescent="0.2">
      <c r="A12" s="591" t="s">
        <v>142</v>
      </c>
      <c r="B12" s="486">
        <v>-5.1546051851010422</v>
      </c>
      <c r="C12" s="486">
        <v>0.91014102134130626</v>
      </c>
      <c r="D12" s="746">
        <v>3.0605417285761392</v>
      </c>
    </row>
    <row r="13" spans="1:4" x14ac:dyDescent="0.2">
      <c r="A13" s="591" t="s">
        <v>143</v>
      </c>
      <c r="B13" s="486">
        <v>-4.7219642465013987</v>
      </c>
      <c r="C13" s="486">
        <v>0.93503833039411477</v>
      </c>
      <c r="D13" s="746">
        <v>3.067321778669466</v>
      </c>
    </row>
    <row r="14" spans="1:4" x14ac:dyDescent="0.2">
      <c r="A14" s="591" t="s">
        <v>144</v>
      </c>
      <c r="B14" s="486">
        <v>-4.2408372849272382</v>
      </c>
      <c r="C14" s="486">
        <v>0.87012050386577733</v>
      </c>
      <c r="D14" s="746">
        <v>3.5670234597875576</v>
      </c>
    </row>
    <row r="15" spans="1:4" x14ac:dyDescent="0.2">
      <c r="A15" s="592" t="s">
        <v>145</v>
      </c>
      <c r="B15" s="488">
        <v>-3.7268326638096321</v>
      </c>
      <c r="C15" s="488">
        <v>1.4336635130865876</v>
      </c>
      <c r="D15" s="747" t="s">
        <v>607</v>
      </c>
    </row>
    <row r="16" spans="1:4" x14ac:dyDescent="0.2">
      <c r="D16" s="93" t="s">
        <v>239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sqref="A1:C2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7" t="s">
        <v>33</v>
      </c>
      <c r="B1" s="867"/>
      <c r="C1" s="867"/>
      <c r="D1" s="131"/>
      <c r="E1" s="131"/>
      <c r="F1" s="131"/>
      <c r="G1" s="131"/>
    </row>
    <row r="2" spans="1:13" ht="13.7" customHeight="1" x14ac:dyDescent="0.2">
      <c r="A2" s="868"/>
      <c r="B2" s="868"/>
      <c r="C2" s="868"/>
      <c r="D2" s="135"/>
      <c r="E2" s="135"/>
      <c r="F2" s="135"/>
      <c r="G2" s="110" t="s">
        <v>159</v>
      </c>
    </row>
    <row r="3" spans="1:13" ht="13.7" customHeight="1" x14ac:dyDescent="0.2">
      <c r="A3" s="167"/>
      <c r="B3" s="871">
        <f>INDICE!A3</f>
        <v>42309</v>
      </c>
      <c r="C3" s="872"/>
      <c r="D3" s="872" t="s">
        <v>120</v>
      </c>
      <c r="E3" s="872"/>
      <c r="F3" s="872" t="s">
        <v>121</v>
      </c>
      <c r="G3" s="872"/>
    </row>
    <row r="4" spans="1:13" ht="30.2" customHeight="1" x14ac:dyDescent="0.2">
      <c r="A4" s="151"/>
      <c r="B4" s="168" t="s">
        <v>200</v>
      </c>
      <c r="C4" s="169" t="s">
        <v>201</v>
      </c>
      <c r="D4" s="168" t="s">
        <v>200</v>
      </c>
      <c r="E4" s="169" t="s">
        <v>201</v>
      </c>
      <c r="F4" s="168" t="s">
        <v>200</v>
      </c>
      <c r="G4" s="169" t="s">
        <v>201</v>
      </c>
    </row>
    <row r="5" spans="1:13" s="133" customFormat="1" ht="13.7" customHeight="1" x14ac:dyDescent="0.2">
      <c r="A5" s="137" t="s">
        <v>202</v>
      </c>
      <c r="B5" s="140">
        <v>344.04140000000103</v>
      </c>
      <c r="C5" s="143">
        <v>10.224890000000004</v>
      </c>
      <c r="D5" s="140">
        <v>4119.4658799999988</v>
      </c>
      <c r="E5" s="140">
        <v>128.84242999999998</v>
      </c>
      <c r="F5" s="140">
        <v>4502.23639</v>
      </c>
      <c r="G5" s="140">
        <v>139.42161999999999</v>
      </c>
      <c r="L5" s="170"/>
      <c r="M5" s="170"/>
    </row>
    <row r="6" spans="1:13" s="133" customFormat="1" ht="13.7" customHeight="1" x14ac:dyDescent="0.2">
      <c r="A6" s="137" t="s">
        <v>203</v>
      </c>
      <c r="B6" s="140">
        <v>1321.1140400000002</v>
      </c>
      <c r="C6" s="140">
        <v>418.54665999999997</v>
      </c>
      <c r="D6" s="140">
        <v>15264.200579999999</v>
      </c>
      <c r="E6" s="140">
        <v>4650.5533199999991</v>
      </c>
      <c r="F6" s="140">
        <v>16624.224619999997</v>
      </c>
      <c r="G6" s="140">
        <v>5073.0360899999996</v>
      </c>
      <c r="L6" s="170"/>
      <c r="M6" s="170"/>
    </row>
    <row r="7" spans="1:13" s="133" customFormat="1" ht="13.7" customHeight="1" x14ac:dyDescent="0.2">
      <c r="A7" s="147" t="s">
        <v>197</v>
      </c>
      <c r="B7" s="148">
        <v>1665.1554400000011</v>
      </c>
      <c r="C7" s="148">
        <v>428.77154999999999</v>
      </c>
      <c r="D7" s="148">
        <v>19383.666459999997</v>
      </c>
      <c r="E7" s="148">
        <v>4779.3957499999988</v>
      </c>
      <c r="F7" s="148">
        <v>21126.461009999999</v>
      </c>
      <c r="G7" s="148">
        <v>5212.4577099999997</v>
      </c>
    </row>
    <row r="8" spans="1:13" ht="13.7" customHeight="1" x14ac:dyDescent="0.2">
      <c r="G8" s="93" t="s">
        <v>239</v>
      </c>
    </row>
    <row r="9" spans="1:13" ht="13.7" customHeight="1" x14ac:dyDescent="0.2">
      <c r="A9" s="154" t="s">
        <v>509</v>
      </c>
    </row>
    <row r="10" spans="1:13" ht="13.7" customHeight="1" x14ac:dyDescent="0.2">
      <c r="A10" s="154" t="s">
        <v>240</v>
      </c>
    </row>
    <row r="14" spans="1:13" ht="13.7" customHeight="1" x14ac:dyDescent="0.2">
      <c r="B14" s="811"/>
      <c r="D14" s="811"/>
      <c r="F14" s="811"/>
    </row>
    <row r="15" spans="1:13" ht="13.7" customHeight="1" x14ac:dyDescent="0.2">
      <c r="B15" s="811"/>
      <c r="D15" s="811"/>
      <c r="F15" s="811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B5" sqref="B5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59">
        <f>INDICE!A3</f>
        <v>42309</v>
      </c>
      <c r="C3" s="859"/>
      <c r="D3" s="859">
        <f>INDICE!C3</f>
        <v>0</v>
      </c>
      <c r="E3" s="859"/>
      <c r="F3" s="112"/>
      <c r="G3" s="860" t="s">
        <v>121</v>
      </c>
      <c r="H3" s="860"/>
      <c r="I3" s="860"/>
      <c r="J3" s="860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5" t="s">
        <v>161</v>
      </c>
      <c r="B5" s="117">
        <f>'GNA CCAA'!B5</f>
        <v>49.347389999999997</v>
      </c>
      <c r="C5" s="117">
        <f>'GNA CCAA'!C5</f>
        <v>2.1235500000000003</v>
      </c>
      <c r="D5" s="117">
        <f>'GO CCAA'!B5</f>
        <v>253.62620000000001</v>
      </c>
      <c r="E5" s="536">
        <f>SUM(B5:D5)</f>
        <v>305.09714000000002</v>
      </c>
      <c r="F5" s="117"/>
      <c r="G5" s="117">
        <f>'GNA CCAA'!F5</f>
        <v>661.38357999999994</v>
      </c>
      <c r="H5" s="117">
        <f>'GNA CCAA'!G5</f>
        <v>26.443299999999994</v>
      </c>
      <c r="I5" s="117">
        <f>'GO CCAA'!G5</f>
        <v>3289.5913200000036</v>
      </c>
      <c r="J5" s="536">
        <f>SUM(G5:I5)</f>
        <v>3977.4182000000037</v>
      </c>
      <c r="K5" s="82"/>
    </row>
    <row r="6" spans="1:11" s="114" customFormat="1" x14ac:dyDescent="0.2">
      <c r="A6" s="576" t="s">
        <v>162</v>
      </c>
      <c r="B6" s="119">
        <f>'GNA CCAA'!B6</f>
        <v>9.17835</v>
      </c>
      <c r="C6" s="119">
        <f>'GNA CCAA'!C6</f>
        <v>0.49531000000000003</v>
      </c>
      <c r="D6" s="119">
        <f>'GO CCAA'!B6</f>
        <v>73.17774</v>
      </c>
      <c r="E6" s="539">
        <f>SUM(B6:D6)</f>
        <v>82.851399999999998</v>
      </c>
      <c r="F6" s="119"/>
      <c r="G6" s="119">
        <f>'GNA CCAA'!F6</f>
        <v>126.29959999999997</v>
      </c>
      <c r="H6" s="119">
        <f>'GNA CCAA'!G6</f>
        <v>6.7863200000000035</v>
      </c>
      <c r="I6" s="119">
        <f>'GO CCAA'!G6</f>
        <v>918.94412999999997</v>
      </c>
      <c r="J6" s="539">
        <f t="shared" ref="J6:J24" si="0">SUM(G6:I6)</f>
        <v>1052.0300499999998</v>
      </c>
      <c r="K6" s="82"/>
    </row>
    <row r="7" spans="1:11" s="114" customFormat="1" x14ac:dyDescent="0.2">
      <c r="A7" s="576" t="s">
        <v>163</v>
      </c>
      <c r="B7" s="119">
        <f>'GNA CCAA'!B7</f>
        <v>6.0655900000000003</v>
      </c>
      <c r="C7" s="119">
        <f>'GNA CCAA'!C7</f>
        <v>0.50099000000000005</v>
      </c>
      <c r="D7" s="119">
        <f>'GO CCAA'!B7</f>
        <v>33.839489999999998</v>
      </c>
      <c r="E7" s="539">
        <f t="shared" ref="E7:E24" si="1">SUM(B7:D7)</f>
        <v>40.40607</v>
      </c>
      <c r="F7" s="119"/>
      <c r="G7" s="119">
        <f>'GNA CCAA'!F7</f>
        <v>82.195059999999941</v>
      </c>
      <c r="H7" s="119">
        <f>'GNA CCAA'!G7</f>
        <v>6.4635299999999987</v>
      </c>
      <c r="I7" s="119">
        <f>'GO CCAA'!G7</f>
        <v>441.42289999999991</v>
      </c>
      <c r="J7" s="539">
        <f t="shared" si="0"/>
        <v>530.0814899999998</v>
      </c>
      <c r="K7" s="82"/>
    </row>
    <row r="8" spans="1:11" s="114" customFormat="1" x14ac:dyDescent="0.2">
      <c r="A8" s="576" t="s">
        <v>164</v>
      </c>
      <c r="B8" s="119">
        <f>'GNA CCAA'!B8</f>
        <v>12.882649999999998</v>
      </c>
      <c r="C8" s="119">
        <f>'GNA CCAA'!C8</f>
        <v>0.86119000000000001</v>
      </c>
      <c r="D8" s="119">
        <f>'GO CCAA'!B8</f>
        <v>25.603539999999999</v>
      </c>
      <c r="E8" s="539">
        <f t="shared" si="1"/>
        <v>39.347380000000001</v>
      </c>
      <c r="F8" s="119"/>
      <c r="G8" s="119">
        <f>'GNA CCAA'!F8</f>
        <v>200.93705999999997</v>
      </c>
      <c r="H8" s="119">
        <f>'GNA CCAA'!G8</f>
        <v>11.411860000000006</v>
      </c>
      <c r="I8" s="119">
        <f>'GO CCAA'!G8</f>
        <v>393.88827000000003</v>
      </c>
      <c r="J8" s="539">
        <f t="shared" si="0"/>
        <v>606.23719000000006</v>
      </c>
      <c r="K8" s="82"/>
    </row>
    <row r="9" spans="1:11" s="114" customFormat="1" x14ac:dyDescent="0.2">
      <c r="A9" s="576" t="s">
        <v>165</v>
      </c>
      <c r="B9" s="119">
        <f>'GNA CCAA'!B9</f>
        <v>29.327990000000003</v>
      </c>
      <c r="C9" s="119">
        <f>'GNA CCAA'!C9</f>
        <v>9.9345800000000004</v>
      </c>
      <c r="D9" s="119">
        <f>'GO CCAA'!B9</f>
        <v>52.168599999999998</v>
      </c>
      <c r="E9" s="539">
        <f t="shared" si="1"/>
        <v>91.431170000000009</v>
      </c>
      <c r="F9" s="119"/>
      <c r="G9" s="119">
        <f>'GNA CCAA'!F9</f>
        <v>361.56026999999989</v>
      </c>
      <c r="H9" s="119">
        <f>'GNA CCAA'!G9</f>
        <v>120.48209999999997</v>
      </c>
      <c r="I9" s="119">
        <f>'GO CCAA'!G9</f>
        <v>639.27652000000035</v>
      </c>
      <c r="J9" s="539">
        <f t="shared" si="0"/>
        <v>1121.3188900000002</v>
      </c>
      <c r="K9" s="82"/>
    </row>
    <row r="10" spans="1:11" s="114" customFormat="1" x14ac:dyDescent="0.2">
      <c r="A10" s="576" t="s">
        <v>166</v>
      </c>
      <c r="B10" s="119">
        <f>'GNA CCAA'!B10</f>
        <v>4.2249499999999989</v>
      </c>
      <c r="C10" s="119">
        <f>'GNA CCAA'!C10</f>
        <v>0.27232999999999996</v>
      </c>
      <c r="D10" s="119">
        <f>'GO CCAA'!B10</f>
        <v>24.272200000000005</v>
      </c>
      <c r="E10" s="539">
        <f t="shared" si="1"/>
        <v>28.769480000000005</v>
      </c>
      <c r="F10" s="119"/>
      <c r="G10" s="119">
        <f>'GNA CCAA'!F10</f>
        <v>57.631230000000009</v>
      </c>
      <c r="H10" s="119">
        <f>'GNA CCAA'!G10</f>
        <v>3.5936800000000009</v>
      </c>
      <c r="I10" s="119">
        <f>'GO CCAA'!G10</f>
        <v>309.54931999999991</v>
      </c>
      <c r="J10" s="539">
        <f t="shared" si="0"/>
        <v>370.77422999999993</v>
      </c>
      <c r="K10" s="82"/>
    </row>
    <row r="11" spans="1:11" s="114" customFormat="1" x14ac:dyDescent="0.2">
      <c r="A11" s="576" t="s">
        <v>167</v>
      </c>
      <c r="B11" s="119">
        <f>'GNA CCAA'!B11</f>
        <v>17.574840000000009</v>
      </c>
      <c r="C11" s="119">
        <f>'GNA CCAA'!C11</f>
        <v>0.99067999999999956</v>
      </c>
      <c r="D11" s="119">
        <f>'GO CCAA'!B11</f>
        <v>129.87880999999999</v>
      </c>
      <c r="E11" s="539">
        <f t="shared" si="1"/>
        <v>148.44433000000001</v>
      </c>
      <c r="F11" s="119"/>
      <c r="G11" s="119">
        <f>'GNA CCAA'!F11</f>
        <v>244.72222999999991</v>
      </c>
      <c r="H11" s="119">
        <f>'GNA CCAA'!G11</f>
        <v>15.336150000000016</v>
      </c>
      <c r="I11" s="119">
        <f>'GO CCAA'!G11</f>
        <v>1603.6488600000016</v>
      </c>
      <c r="J11" s="539">
        <f t="shared" si="0"/>
        <v>1863.7072400000015</v>
      </c>
      <c r="K11" s="82"/>
    </row>
    <row r="12" spans="1:11" s="114" customFormat="1" x14ac:dyDescent="0.2">
      <c r="A12" s="576" t="s">
        <v>614</v>
      </c>
      <c r="B12" s="119">
        <f>'GNA CCAA'!B12</f>
        <v>12.54668</v>
      </c>
      <c r="C12" s="119">
        <f>'GNA CCAA'!C12</f>
        <v>0.63515999999999984</v>
      </c>
      <c r="D12" s="119">
        <f>'GO CCAA'!B12</f>
        <v>98.151920000000004</v>
      </c>
      <c r="E12" s="539">
        <f t="shared" si="1"/>
        <v>111.33376</v>
      </c>
      <c r="F12" s="119"/>
      <c r="G12" s="119">
        <f>'GNA CCAA'!F12</f>
        <v>163.52755999999994</v>
      </c>
      <c r="H12" s="119">
        <f>'GNA CCAA'!G12</f>
        <v>7.9837800000000048</v>
      </c>
      <c r="I12" s="119">
        <f>'GO CCAA'!G12</f>
        <v>1200.5985499999995</v>
      </c>
      <c r="J12" s="539">
        <f t="shared" si="0"/>
        <v>1372.1098899999995</v>
      </c>
      <c r="K12" s="82"/>
    </row>
    <row r="13" spans="1:11" s="114" customFormat="1" x14ac:dyDescent="0.2">
      <c r="A13" s="576" t="s">
        <v>168</v>
      </c>
      <c r="B13" s="119">
        <f>'GNA CCAA'!B13</f>
        <v>55.0764</v>
      </c>
      <c r="C13" s="119">
        <f>'GNA CCAA'!C13</f>
        <v>3.9503999999999997</v>
      </c>
      <c r="D13" s="119">
        <f>'GO CCAA'!B13</f>
        <v>274.66278000000005</v>
      </c>
      <c r="E13" s="539">
        <f t="shared" si="1"/>
        <v>333.68958000000003</v>
      </c>
      <c r="F13" s="119"/>
      <c r="G13" s="119">
        <f>'GNA CCAA'!F13</f>
        <v>720.48546999999951</v>
      </c>
      <c r="H13" s="119">
        <f>'GNA CCAA'!G13</f>
        <v>49.770189999999985</v>
      </c>
      <c r="I13" s="119">
        <f>'GO CCAA'!G13</f>
        <v>3378.6537299999995</v>
      </c>
      <c r="J13" s="539">
        <f t="shared" si="0"/>
        <v>4148.9093899999989</v>
      </c>
      <c r="K13" s="82"/>
    </row>
    <row r="14" spans="1:11" s="114" customFormat="1" x14ac:dyDescent="0.2">
      <c r="A14" s="576" t="s">
        <v>169</v>
      </c>
      <c r="B14" s="119">
        <f>'GNA CCAA'!B14</f>
        <v>0.43251000000000001</v>
      </c>
      <c r="C14" s="119">
        <f>'GNA CCAA'!C14</f>
        <v>4.725E-2</v>
      </c>
      <c r="D14" s="119">
        <f>'GO CCAA'!B14</f>
        <v>0.99575999999999998</v>
      </c>
      <c r="E14" s="539">
        <f t="shared" si="1"/>
        <v>1.4755199999999999</v>
      </c>
      <c r="F14" s="119"/>
      <c r="G14" s="119">
        <f>'GNA CCAA'!F14</f>
        <v>5.9391800000000003</v>
      </c>
      <c r="H14" s="119">
        <f>'GNA CCAA'!G14</f>
        <v>0.58923999999999999</v>
      </c>
      <c r="I14" s="119">
        <f>'GO CCAA'!G14</f>
        <v>12.787369999999999</v>
      </c>
      <c r="J14" s="539">
        <f t="shared" si="0"/>
        <v>19.31579</v>
      </c>
      <c r="K14" s="82"/>
    </row>
    <row r="15" spans="1:11" s="114" customFormat="1" x14ac:dyDescent="0.2">
      <c r="A15" s="576" t="s">
        <v>170</v>
      </c>
      <c r="B15" s="119">
        <f>'GNA CCAA'!B15</f>
        <v>35.907150000000001</v>
      </c>
      <c r="C15" s="119">
        <f>'GNA CCAA'!C15</f>
        <v>1.6789399999999999</v>
      </c>
      <c r="D15" s="119">
        <f>'GO CCAA'!B15</f>
        <v>168.74501000000001</v>
      </c>
      <c r="E15" s="539">
        <f t="shared" si="1"/>
        <v>206.33109999999999</v>
      </c>
      <c r="F15" s="119"/>
      <c r="G15" s="119">
        <f>'GNA CCAA'!F15</f>
        <v>473.35988999999961</v>
      </c>
      <c r="H15" s="119">
        <f>'GNA CCAA'!G15</f>
        <v>20.754819999999999</v>
      </c>
      <c r="I15" s="119">
        <f>'GO CCAA'!G15</f>
        <v>2097.8708700000011</v>
      </c>
      <c r="J15" s="539">
        <f t="shared" si="0"/>
        <v>2591.9855800000005</v>
      </c>
      <c r="K15" s="82"/>
    </row>
    <row r="16" spans="1:11" s="114" customFormat="1" x14ac:dyDescent="0.2">
      <c r="A16" s="576" t="s">
        <v>171</v>
      </c>
      <c r="B16" s="119">
        <f>'GNA CCAA'!B16</f>
        <v>6.5422399999999987</v>
      </c>
      <c r="C16" s="119">
        <f>'GNA CCAA'!C16</f>
        <v>0.25039</v>
      </c>
      <c r="D16" s="119">
        <f>'GO CCAA'!B16</f>
        <v>45.418959999999998</v>
      </c>
      <c r="E16" s="539">
        <f t="shared" si="1"/>
        <v>52.211590000000001</v>
      </c>
      <c r="F16" s="119"/>
      <c r="G16" s="119">
        <f>'GNA CCAA'!F16</f>
        <v>91.739609999999942</v>
      </c>
      <c r="H16" s="119">
        <f>'GNA CCAA'!G16</f>
        <v>3.0191900000000005</v>
      </c>
      <c r="I16" s="119">
        <f>'GO CCAA'!G16</f>
        <v>592.42475999999976</v>
      </c>
      <c r="J16" s="539">
        <f t="shared" si="0"/>
        <v>687.18355999999972</v>
      </c>
      <c r="K16" s="82"/>
    </row>
    <row r="17" spans="1:16" s="114" customFormat="1" x14ac:dyDescent="0.2">
      <c r="A17" s="576" t="s">
        <v>172</v>
      </c>
      <c r="B17" s="119">
        <f>'GNA CCAA'!B17</f>
        <v>16.898109999999996</v>
      </c>
      <c r="C17" s="119">
        <f>'GNA CCAA'!C17</f>
        <v>0.94715999999999978</v>
      </c>
      <c r="D17" s="119">
        <f>'GO CCAA'!B17</f>
        <v>106.12998999999999</v>
      </c>
      <c r="E17" s="539">
        <f t="shared" si="1"/>
        <v>123.97525999999999</v>
      </c>
      <c r="F17" s="119"/>
      <c r="G17" s="119">
        <f>'GNA CCAA'!F17</f>
        <v>227.60892000000001</v>
      </c>
      <c r="H17" s="119">
        <f>'GNA CCAA'!G17</f>
        <v>13.29081</v>
      </c>
      <c r="I17" s="119">
        <f>'GO CCAA'!G17</f>
        <v>1353.7144499999999</v>
      </c>
      <c r="J17" s="539">
        <f t="shared" si="0"/>
        <v>1594.61418</v>
      </c>
      <c r="K17" s="82"/>
    </row>
    <row r="18" spans="1:16" s="114" customFormat="1" x14ac:dyDescent="0.2">
      <c r="A18" s="576" t="s">
        <v>173</v>
      </c>
      <c r="B18" s="119">
        <f>'GNA CCAA'!B18</f>
        <v>2.0596999999999999</v>
      </c>
      <c r="C18" s="119">
        <f>'GNA CCAA'!C18</f>
        <v>0.13792000000000001</v>
      </c>
      <c r="D18" s="119">
        <f>'GO CCAA'!B18</f>
        <v>14.59118</v>
      </c>
      <c r="E18" s="539">
        <f t="shared" si="1"/>
        <v>16.788799999999998</v>
      </c>
      <c r="F18" s="119"/>
      <c r="G18" s="119">
        <f>'GNA CCAA'!F18</f>
        <v>26.563269999999999</v>
      </c>
      <c r="H18" s="119">
        <f>'GNA CCAA'!G18</f>
        <v>1.56914</v>
      </c>
      <c r="I18" s="119">
        <f>'GO CCAA'!G18</f>
        <v>175.16361000000006</v>
      </c>
      <c r="J18" s="539">
        <f t="shared" si="0"/>
        <v>203.29602000000006</v>
      </c>
      <c r="K18" s="82"/>
    </row>
    <row r="19" spans="1:16" s="114" customFormat="1" x14ac:dyDescent="0.2">
      <c r="A19" s="576" t="s">
        <v>174</v>
      </c>
      <c r="B19" s="119">
        <f>'GNA CCAA'!B19</f>
        <v>42.535090000000004</v>
      </c>
      <c r="C19" s="119">
        <f>'GNA CCAA'!C19</f>
        <v>2.4745200000000005</v>
      </c>
      <c r="D19" s="119">
        <f>'GO CCAA'!B19</f>
        <v>180.22460000000001</v>
      </c>
      <c r="E19" s="539">
        <f t="shared" si="1"/>
        <v>225.23421000000002</v>
      </c>
      <c r="F19" s="119"/>
      <c r="G19" s="119">
        <f>'GNA CCAA'!F19</f>
        <v>515.84718999999996</v>
      </c>
      <c r="H19" s="119">
        <f>'GNA CCAA'!G19</f>
        <v>28.765610000000009</v>
      </c>
      <c r="I19" s="119">
        <f>'GO CCAA'!G19</f>
        <v>2196.5684100000008</v>
      </c>
      <c r="J19" s="539">
        <f t="shared" si="0"/>
        <v>2741.1812100000006</v>
      </c>
      <c r="K19" s="82"/>
    </row>
    <row r="20" spans="1:16" s="114" customFormat="1" x14ac:dyDescent="0.2">
      <c r="A20" s="576" t="s">
        <v>175</v>
      </c>
      <c r="B20" s="119">
        <f>'GNA CCAA'!B20</f>
        <v>0.50292999999999999</v>
      </c>
      <c r="C20" s="119" t="str">
        <f>'GNA CCAA'!C20</f>
        <v>-</v>
      </c>
      <c r="D20" s="119">
        <f>'GO CCAA'!B20</f>
        <v>1.2277600000000002</v>
      </c>
      <c r="E20" s="539">
        <f t="shared" si="1"/>
        <v>1.7306900000000001</v>
      </c>
      <c r="F20" s="119"/>
      <c r="G20" s="119">
        <f>'GNA CCAA'!F20</f>
        <v>6.3643000000000001</v>
      </c>
      <c r="H20" s="119" t="str">
        <f>'GNA CCAA'!G20</f>
        <v>-</v>
      </c>
      <c r="I20" s="119">
        <f>'GO CCAA'!G20</f>
        <v>15.460129999999999</v>
      </c>
      <c r="J20" s="539">
        <f t="shared" si="0"/>
        <v>21.82443</v>
      </c>
      <c r="K20" s="82"/>
    </row>
    <row r="21" spans="1:16" s="114" customFormat="1" x14ac:dyDescent="0.2">
      <c r="A21" s="576" t="s">
        <v>176</v>
      </c>
      <c r="B21" s="119">
        <f>'GNA CCAA'!B21</f>
        <v>8.4898400000000009</v>
      </c>
      <c r="C21" s="119">
        <f>'GNA CCAA'!C21</f>
        <v>0.49763000000000002</v>
      </c>
      <c r="D21" s="119">
        <f>'GO CCAA'!B21</f>
        <v>68.873999999999995</v>
      </c>
      <c r="E21" s="539">
        <f t="shared" si="1"/>
        <v>77.861469999999997</v>
      </c>
      <c r="F21" s="119"/>
      <c r="G21" s="119">
        <f>'GNA CCAA'!F21</f>
        <v>112.63580999999998</v>
      </c>
      <c r="H21" s="119">
        <f>'GNA CCAA'!G21</f>
        <v>5.9657300000000006</v>
      </c>
      <c r="I21" s="119">
        <f>'GO CCAA'!G21</f>
        <v>854.88829999999973</v>
      </c>
      <c r="J21" s="539">
        <f t="shared" si="0"/>
        <v>973.48983999999973</v>
      </c>
      <c r="K21" s="82"/>
    </row>
    <row r="22" spans="1:16" s="114" customFormat="1" x14ac:dyDescent="0.2">
      <c r="A22" s="576" t="s">
        <v>177</v>
      </c>
      <c r="B22" s="119">
        <f>'GNA CCAA'!B22</f>
        <v>4.7712700000000003</v>
      </c>
      <c r="C22" s="119">
        <f>'GNA CCAA'!C22</f>
        <v>0.20283999999999999</v>
      </c>
      <c r="D22" s="119">
        <f>'GO CCAA'!B22</f>
        <v>52.812049999999992</v>
      </c>
      <c r="E22" s="539">
        <f t="shared" si="1"/>
        <v>57.786159999999995</v>
      </c>
      <c r="F22" s="119"/>
      <c r="G22" s="119">
        <f>'GNA CCAA'!F22</f>
        <v>60.83173</v>
      </c>
      <c r="H22" s="119">
        <f>'GNA CCAA'!G22</f>
        <v>2.5810700000000004</v>
      </c>
      <c r="I22" s="119">
        <f>'GO CCAA'!G22</f>
        <v>620.32870999999989</v>
      </c>
      <c r="J22" s="539">
        <f t="shared" si="0"/>
        <v>683.74150999999983</v>
      </c>
      <c r="K22" s="82"/>
    </row>
    <row r="23" spans="1:16" x14ac:dyDescent="0.2">
      <c r="A23" s="577" t="s">
        <v>178</v>
      </c>
      <c r="B23" s="119">
        <f>'GNA CCAA'!B23</f>
        <v>12.975570000000001</v>
      </c>
      <c r="C23" s="119">
        <f>'GNA CCAA'!C23</f>
        <v>0.92619999999999991</v>
      </c>
      <c r="D23" s="119">
        <f>'GO CCAA'!B23</f>
        <v>134.06927000000002</v>
      </c>
      <c r="E23" s="539">
        <f t="shared" si="1"/>
        <v>147.97104000000002</v>
      </c>
      <c r="F23" s="119"/>
      <c r="G23" s="119">
        <f>'GNA CCAA'!F23</f>
        <v>165.75579000000005</v>
      </c>
      <c r="H23" s="119">
        <f>'GNA CCAA'!G23</f>
        <v>11.325759999999999</v>
      </c>
      <c r="I23" s="119">
        <f>'GO CCAA'!G23</f>
        <v>1583.49044</v>
      </c>
      <c r="J23" s="539">
        <f t="shared" si="0"/>
        <v>1760.5719900000001</v>
      </c>
      <c r="K23" s="482"/>
      <c r="P23" s="114"/>
    </row>
    <row r="24" spans="1:16" x14ac:dyDescent="0.2">
      <c r="A24" s="578" t="s">
        <v>503</v>
      </c>
      <c r="B24" s="123">
        <f>'GNA CCAA'!B24</f>
        <v>327.33925000000011</v>
      </c>
      <c r="C24" s="123">
        <f>'GNA CCAA'!C24</f>
        <v>26.927040000000009</v>
      </c>
      <c r="D24" s="123">
        <f>'GO CCAA'!B24</f>
        <v>1738.4698600000004</v>
      </c>
      <c r="E24" s="123">
        <f t="shared" si="1"/>
        <v>2092.7361500000006</v>
      </c>
      <c r="F24" s="123"/>
      <c r="G24" s="123">
        <f>'GNA CCAA'!F24</f>
        <v>4305.3877499999971</v>
      </c>
      <c r="H24" s="579">
        <f>'GNA CCAA'!G24</f>
        <v>336.13228000000066</v>
      </c>
      <c r="I24" s="123">
        <f>'GO CCAA'!G24</f>
        <v>21678.270649999995</v>
      </c>
      <c r="J24" s="123">
        <f t="shared" si="0"/>
        <v>26319.790679999991</v>
      </c>
      <c r="K24" s="482"/>
    </row>
    <row r="25" spans="1:16" x14ac:dyDescent="0.2">
      <c r="I25" s="8"/>
      <c r="J25" s="93" t="s">
        <v>239</v>
      </c>
    </row>
    <row r="26" spans="1:16" x14ac:dyDescent="0.2">
      <c r="A26" s="542" t="s">
        <v>510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6"/>
      <c r="F28" s="866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101" priority="5" operator="between">
      <formula>0</formula>
      <formula>0.5</formula>
    </cfRule>
    <cfRule type="cellIs" dxfId="100" priority="6" operator="between">
      <formula>0</formula>
      <formula>0.49</formula>
    </cfRule>
  </conditionalFormatting>
  <conditionalFormatting sqref="E6:E23">
    <cfRule type="cellIs" dxfId="99" priority="3" operator="between">
      <formula>0</formula>
      <formula>0.5</formula>
    </cfRule>
    <cfRule type="cellIs" dxfId="98" priority="4" operator="between">
      <formula>0</formula>
      <formula>0.49</formula>
    </cfRule>
  </conditionalFormatting>
  <conditionalFormatting sqref="J6:J23">
    <cfRule type="cellIs" dxfId="97" priority="1" operator="between">
      <formula>0</formula>
      <formula>0.5</formula>
    </cfRule>
    <cfRule type="cellIs" dxfId="9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D6" sqref="D6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204</v>
      </c>
      <c r="B5" s="100">
        <v>400.62373999999983</v>
      </c>
      <c r="C5" s="101">
        <v>10.166494442036356</v>
      </c>
      <c r="D5" s="100">
        <v>5090.0814900000005</v>
      </c>
      <c r="E5" s="101">
        <v>4.4508604245045946</v>
      </c>
      <c r="F5" s="100">
        <v>5482.5846500000007</v>
      </c>
      <c r="G5" s="101">
        <v>3.3557139504728668</v>
      </c>
      <c r="H5" s="101">
        <v>99.995027592620474</v>
      </c>
    </row>
    <row r="6" spans="1:65" s="99" customFormat="1" x14ac:dyDescent="0.2">
      <c r="A6" s="99" t="s">
        <v>149</v>
      </c>
      <c r="B6" s="119">
        <v>2.8660000000000001E-2</v>
      </c>
      <c r="C6" s="543">
        <v>-11.815384615384616</v>
      </c>
      <c r="D6" s="119">
        <v>0.25324999999999998</v>
      </c>
      <c r="E6" s="543">
        <v>-0.80297688993341609</v>
      </c>
      <c r="F6" s="119">
        <v>0.27262999999999998</v>
      </c>
      <c r="G6" s="543">
        <v>-2.3321630722934699</v>
      </c>
      <c r="H6" s="268">
        <v>4.9724073795333222E-3</v>
      </c>
    </row>
    <row r="7" spans="1:65" s="99" customFormat="1" x14ac:dyDescent="0.2">
      <c r="A7" s="68" t="s">
        <v>119</v>
      </c>
      <c r="B7" s="69">
        <v>400.65239999999977</v>
      </c>
      <c r="C7" s="103">
        <v>10.164530076922388</v>
      </c>
      <c r="D7" s="69">
        <v>5090.3347400000002</v>
      </c>
      <c r="E7" s="103">
        <v>4.4505851969125318</v>
      </c>
      <c r="F7" s="69">
        <v>5482.8572800000002</v>
      </c>
      <c r="G7" s="103">
        <v>3.35541465609107</v>
      </c>
      <c r="H7" s="103">
        <v>100</v>
      </c>
    </row>
    <row r="8" spans="1:65" s="99" customFormat="1" x14ac:dyDescent="0.2">
      <c r="H8" s="93" t="s">
        <v>239</v>
      </c>
    </row>
    <row r="9" spans="1:65" s="99" customFormat="1" x14ac:dyDescent="0.2">
      <c r="A9" s="94" t="s">
        <v>561</v>
      </c>
    </row>
    <row r="10" spans="1:65" x14ac:dyDescent="0.2">
      <c r="A10" s="166" t="s">
        <v>654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95" priority="7" operator="between">
      <formula>0</formula>
      <formula>0.5</formula>
    </cfRule>
    <cfRule type="cellIs" dxfId="94" priority="8" operator="between">
      <formula>0</formula>
      <formula>0.49</formula>
    </cfRule>
  </conditionalFormatting>
  <conditionalFormatting sqref="D6">
    <cfRule type="cellIs" dxfId="93" priority="5" operator="between">
      <formula>0</formula>
      <formula>0.5</formula>
    </cfRule>
    <cfRule type="cellIs" dxfId="92" priority="6" operator="between">
      <formula>0</formula>
      <formula>0.49</formula>
    </cfRule>
  </conditionalFormatting>
  <conditionalFormatting sqref="F6">
    <cfRule type="cellIs" dxfId="91" priority="3" operator="between">
      <formula>0</formula>
      <formula>0.5</formula>
    </cfRule>
    <cfRule type="cellIs" dxfId="90" priority="4" operator="between">
      <formula>0</formula>
      <formula>0.49</formula>
    </cfRule>
  </conditionalFormatting>
  <conditionalFormatting sqref="H6">
    <cfRule type="cellIs" dxfId="89" priority="1" operator="between">
      <formula>0</formula>
      <formula>0.5</formula>
    </cfRule>
    <cfRule type="cellIs" dxfId="88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3" t="s">
        <v>159</v>
      </c>
    </row>
    <row r="3" spans="1:65" s="102" customFormat="1" x14ac:dyDescent="0.2">
      <c r="A3" s="79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205</v>
      </c>
      <c r="B5" s="129">
        <v>180.47657000000004</v>
      </c>
      <c r="C5" s="180">
        <v>-1.284723230698259</v>
      </c>
      <c r="D5" s="129">
        <v>1938.7199400000002</v>
      </c>
      <c r="E5" s="180">
        <v>0.55712806318811847</v>
      </c>
      <c r="F5" s="129">
        <v>2109.1438399999997</v>
      </c>
      <c r="G5" s="180">
        <v>0.45754935865822566</v>
      </c>
      <c r="H5" s="180">
        <v>25.828813141084073</v>
      </c>
    </row>
    <row r="6" spans="1:65" s="179" customFormat="1" x14ac:dyDescent="0.2">
      <c r="A6" s="179" t="s">
        <v>206</v>
      </c>
      <c r="B6" s="129">
        <v>512.99502999999993</v>
      </c>
      <c r="C6" s="180">
        <v>-0.9960434895207072</v>
      </c>
      <c r="D6" s="129">
        <v>5549.2711500000005</v>
      </c>
      <c r="E6" s="180">
        <v>-12.450285957803706</v>
      </c>
      <c r="F6" s="129">
        <v>6056.7127499999997</v>
      </c>
      <c r="G6" s="180">
        <v>-12.360169821720438</v>
      </c>
      <c r="H6" s="180">
        <v>74.171186858915931</v>
      </c>
    </row>
    <row r="7" spans="1:65" s="99" customFormat="1" x14ac:dyDescent="0.2">
      <c r="A7" s="68" t="s">
        <v>513</v>
      </c>
      <c r="B7" s="69">
        <v>693.47159999999997</v>
      </c>
      <c r="C7" s="103">
        <v>-1.0713350393033365</v>
      </c>
      <c r="D7" s="69">
        <v>7487.9910900000004</v>
      </c>
      <c r="E7" s="103">
        <v>-9.4165576684130947</v>
      </c>
      <c r="F7" s="69">
        <v>8165.8565899999994</v>
      </c>
      <c r="G7" s="103">
        <v>-9.3734956080110976</v>
      </c>
      <c r="H7" s="103">
        <v>100</v>
      </c>
    </row>
    <row r="8" spans="1:65" s="99" customFormat="1" x14ac:dyDescent="0.2">
      <c r="A8" s="181" t="s">
        <v>500</v>
      </c>
      <c r="B8" s="182">
        <v>496.85754999999995</v>
      </c>
      <c r="C8" s="797">
        <v>-2.3478379459824126</v>
      </c>
      <c r="D8" s="182">
        <v>5418.1295</v>
      </c>
      <c r="E8" s="797">
        <v>-13.224025894664287</v>
      </c>
      <c r="F8" s="182">
        <v>5915.848390000001</v>
      </c>
      <c r="G8" s="797">
        <v>-13.026841300013459</v>
      </c>
      <c r="H8" s="797">
        <v>72.446146032549919</v>
      </c>
    </row>
    <row r="9" spans="1:65" s="179" customFormat="1" x14ac:dyDescent="0.2">
      <c r="H9" s="93" t="s">
        <v>239</v>
      </c>
    </row>
    <row r="10" spans="1:65" s="179" customFormat="1" x14ac:dyDescent="0.2">
      <c r="A10" s="94" t="s">
        <v>561</v>
      </c>
    </row>
    <row r="11" spans="1:65" x14ac:dyDescent="0.2">
      <c r="A11" s="94" t="s">
        <v>514</v>
      </c>
    </row>
    <row r="12" spans="1:65" x14ac:dyDescent="0.2">
      <c r="A12" s="166" t="s">
        <v>654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C27" sqref="C27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515</v>
      </c>
    </row>
    <row r="2" spans="1:3" ht="15.75" x14ac:dyDescent="0.25">
      <c r="A2" s="2"/>
      <c r="C2" s="594" t="s">
        <v>159</v>
      </c>
    </row>
    <row r="3" spans="1:3" s="114" customFormat="1" ht="13.7" customHeight="1" x14ac:dyDescent="0.2">
      <c r="A3" s="111"/>
      <c r="B3" s="445">
        <f>INDICE!A3</f>
        <v>42309</v>
      </c>
      <c r="C3" s="113"/>
    </row>
    <row r="4" spans="1:3" s="114" customFormat="1" x14ac:dyDescent="0.2">
      <c r="A4" s="575" t="s">
        <v>161</v>
      </c>
      <c r="B4" s="117">
        <v>13.88095</v>
      </c>
      <c r="C4" s="117">
        <v>158.97910000000002</v>
      </c>
    </row>
    <row r="5" spans="1:3" s="114" customFormat="1" x14ac:dyDescent="0.2">
      <c r="A5" s="576" t="s">
        <v>162</v>
      </c>
      <c r="B5" s="119">
        <v>0.41616000000000003</v>
      </c>
      <c r="C5" s="119">
        <v>4.4336900000000012</v>
      </c>
    </row>
    <row r="6" spans="1:3" s="114" customFormat="1" x14ac:dyDescent="0.2">
      <c r="A6" s="576" t="s">
        <v>163</v>
      </c>
      <c r="B6" s="119">
        <v>4.3264499999999995</v>
      </c>
      <c r="C6" s="119">
        <v>55.20479000000001</v>
      </c>
    </row>
    <row r="7" spans="1:3" s="114" customFormat="1" x14ac:dyDescent="0.2">
      <c r="A7" s="576" t="s">
        <v>164</v>
      </c>
      <c r="B7" s="119">
        <v>7.1917</v>
      </c>
      <c r="C7" s="119">
        <v>105.07307999999999</v>
      </c>
    </row>
    <row r="8" spans="1:3" s="114" customFormat="1" x14ac:dyDescent="0.2">
      <c r="A8" s="576" t="s">
        <v>165</v>
      </c>
      <c r="B8" s="119">
        <v>98.100999999999999</v>
      </c>
      <c r="C8" s="119">
        <v>1087.9842000000001</v>
      </c>
    </row>
    <row r="9" spans="1:3" s="114" customFormat="1" x14ac:dyDescent="0.2">
      <c r="A9" s="576" t="s">
        <v>166</v>
      </c>
      <c r="B9" s="119">
        <v>0.38900000000000001</v>
      </c>
      <c r="C9" s="119">
        <v>7.5015299999999989</v>
      </c>
    </row>
    <row r="10" spans="1:3" s="114" customFormat="1" x14ac:dyDescent="0.2">
      <c r="A10" s="576" t="s">
        <v>167</v>
      </c>
      <c r="B10" s="119">
        <v>2.7371400000000001</v>
      </c>
      <c r="C10" s="119">
        <v>32.299109999999999</v>
      </c>
    </row>
    <row r="11" spans="1:3" s="114" customFormat="1" x14ac:dyDescent="0.2">
      <c r="A11" s="576" t="s">
        <v>614</v>
      </c>
      <c r="B11" s="119">
        <v>8.3706999999999994</v>
      </c>
      <c r="C11" s="119">
        <v>88.441479999999999</v>
      </c>
    </row>
    <row r="12" spans="1:3" s="114" customFormat="1" x14ac:dyDescent="0.2">
      <c r="A12" s="576" t="s">
        <v>168</v>
      </c>
      <c r="B12" s="119">
        <v>3.45465</v>
      </c>
      <c r="C12" s="119">
        <v>47.807339999999996</v>
      </c>
    </row>
    <row r="13" spans="1:3" s="114" customFormat="1" x14ac:dyDescent="0.2">
      <c r="A13" s="576" t="s">
        <v>169</v>
      </c>
      <c r="B13" s="119">
        <v>4.7987700000000002</v>
      </c>
      <c r="C13" s="119">
        <v>45.956909999999993</v>
      </c>
    </row>
    <row r="14" spans="1:3" s="114" customFormat="1" x14ac:dyDescent="0.2">
      <c r="A14" s="576" t="s">
        <v>170</v>
      </c>
      <c r="B14" s="119">
        <v>1.3134000000000001</v>
      </c>
      <c r="C14" s="119">
        <v>13.074279999999998</v>
      </c>
    </row>
    <row r="15" spans="1:3" s="114" customFormat="1" x14ac:dyDescent="0.2">
      <c r="A15" s="576" t="s">
        <v>171</v>
      </c>
      <c r="B15" s="119">
        <v>0.29442999999999997</v>
      </c>
      <c r="C15" s="119">
        <v>4.468040000000002</v>
      </c>
    </row>
    <row r="16" spans="1:3" s="114" customFormat="1" x14ac:dyDescent="0.2">
      <c r="A16" s="576" t="s">
        <v>172</v>
      </c>
      <c r="B16" s="119">
        <v>28.923840000000006</v>
      </c>
      <c r="C16" s="119">
        <v>389.97483000000011</v>
      </c>
    </row>
    <row r="17" spans="1:9" s="114" customFormat="1" x14ac:dyDescent="0.2">
      <c r="A17" s="576" t="s">
        <v>173</v>
      </c>
      <c r="B17" s="119">
        <v>0.21783</v>
      </c>
      <c r="C17" s="119">
        <v>3.6119800000000004</v>
      </c>
    </row>
    <row r="18" spans="1:9" s="114" customFormat="1" x14ac:dyDescent="0.2">
      <c r="A18" s="576" t="s">
        <v>174</v>
      </c>
      <c r="B18" s="119">
        <v>0.18202000000000002</v>
      </c>
      <c r="C18" s="119">
        <v>3.1622499999999993</v>
      </c>
    </row>
    <row r="19" spans="1:9" s="114" customFormat="1" x14ac:dyDescent="0.2">
      <c r="A19" s="576" t="s">
        <v>175</v>
      </c>
      <c r="B19" s="119">
        <v>5.0184100000000003</v>
      </c>
      <c r="C19" s="119">
        <v>47.257829999999991</v>
      </c>
    </row>
    <row r="20" spans="1:9" s="114" customFormat="1" x14ac:dyDescent="0.2">
      <c r="A20" s="576" t="s">
        <v>176</v>
      </c>
      <c r="B20" s="119">
        <v>0.27110000000000001</v>
      </c>
      <c r="C20" s="119">
        <v>6.5817800000000002</v>
      </c>
    </row>
    <row r="21" spans="1:9" s="114" customFormat="1" x14ac:dyDescent="0.2">
      <c r="A21" s="576" t="s">
        <v>177</v>
      </c>
      <c r="B21" s="119">
        <v>0.23499999999999999</v>
      </c>
      <c r="C21" s="119">
        <v>2.0952599999999997</v>
      </c>
    </row>
    <row r="22" spans="1:9" x14ac:dyDescent="0.2">
      <c r="A22" s="577" t="s">
        <v>178</v>
      </c>
      <c r="B22" s="119">
        <v>0.35402</v>
      </c>
      <c r="C22" s="119">
        <v>5.2363600000000003</v>
      </c>
      <c r="I22" s="114"/>
    </row>
    <row r="23" spans="1:9" x14ac:dyDescent="0.2">
      <c r="A23" s="578" t="s">
        <v>503</v>
      </c>
      <c r="B23" s="123">
        <v>180.47656999999995</v>
      </c>
      <c r="C23" s="123">
        <v>2109.143840000002</v>
      </c>
    </row>
    <row r="24" spans="1:9" x14ac:dyDescent="0.2">
      <c r="A24" s="154" t="s">
        <v>240</v>
      </c>
      <c r="C24" s="93" t="s">
        <v>239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37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87" priority="3" operator="between">
      <formula>0</formula>
      <formula>0.5</formula>
    </cfRule>
    <cfRule type="cellIs" dxfId="86" priority="4" operator="between">
      <formula>0</formula>
      <formula>0.49</formula>
    </cfRule>
  </conditionalFormatting>
  <conditionalFormatting sqref="C5:C22">
    <cfRule type="cellIs" dxfId="85" priority="1" operator="between">
      <formula>0</formula>
      <formula>0.5</formula>
    </cfRule>
    <cfRule type="cellIs" dxfId="8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0" workbookViewId="0">
      <selection activeCell="D14" sqref="D14:E14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5" t="s">
        <v>0</v>
      </c>
      <c r="B1" s="845"/>
      <c r="C1" s="845"/>
      <c r="D1" s="845"/>
      <c r="E1" s="845"/>
      <c r="F1" s="845"/>
    </row>
    <row r="2" spans="1:6" ht="12.75" x14ac:dyDescent="0.2">
      <c r="A2" s="846"/>
      <c r="B2" s="846"/>
      <c r="C2" s="846"/>
      <c r="D2" s="846"/>
      <c r="E2" s="846"/>
      <c r="F2" s="846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483</v>
      </c>
      <c r="F3" s="736" t="s">
        <v>484</v>
      </c>
    </row>
    <row r="4" spans="1:6" ht="12.75" x14ac:dyDescent="0.2">
      <c r="A4" s="26" t="s">
        <v>45</v>
      </c>
      <c r="B4" s="443"/>
      <c r="C4" s="443"/>
      <c r="D4" s="443"/>
      <c r="E4" s="443"/>
      <c r="F4" s="736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4605.5312040979697</v>
      </c>
      <c r="E5" s="463">
        <v>4483.2234600000011</v>
      </c>
      <c r="F5" s="732" t="s">
        <v>671</v>
      </c>
    </row>
    <row r="6" spans="1:6" ht="12.75" x14ac:dyDescent="0.2">
      <c r="A6" s="22" t="s">
        <v>471</v>
      </c>
      <c r="B6" s="31" t="s">
        <v>47</v>
      </c>
      <c r="C6" s="32" t="s">
        <v>48</v>
      </c>
      <c r="D6" s="33">
        <v>133.47547999999998</v>
      </c>
      <c r="E6" s="464">
        <v>170.21520000000004</v>
      </c>
      <c r="F6" s="732" t="s">
        <v>671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396.00731999999971</v>
      </c>
      <c r="E7" s="464">
        <v>354.6329200000003</v>
      </c>
      <c r="F7" s="732" t="s">
        <v>671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462.53395</v>
      </c>
      <c r="E8" s="464">
        <v>400.65239999999977</v>
      </c>
      <c r="F8" s="732" t="s">
        <v>671</v>
      </c>
    </row>
    <row r="9" spans="1:6" ht="12.75" x14ac:dyDescent="0.2">
      <c r="A9" s="22" t="s">
        <v>599</v>
      </c>
      <c r="B9" s="31" t="s">
        <v>47</v>
      </c>
      <c r="C9" s="32" t="s">
        <v>48</v>
      </c>
      <c r="D9" s="33">
        <v>1876.0267900000006</v>
      </c>
      <c r="E9" s="464">
        <v>1739.6607000000001</v>
      </c>
      <c r="F9" s="732" t="s">
        <v>671</v>
      </c>
    </row>
    <row r="10" spans="1:6" ht="12.75" x14ac:dyDescent="0.2">
      <c r="A10" s="34" t="s">
        <v>51</v>
      </c>
      <c r="B10" s="35" t="s">
        <v>47</v>
      </c>
      <c r="C10" s="36" t="s">
        <v>608</v>
      </c>
      <c r="D10" s="37">
        <v>24381.851999999995</v>
      </c>
      <c r="E10" s="465">
        <v>27521.174999999999</v>
      </c>
      <c r="F10" s="733" t="s">
        <v>671</v>
      </c>
    </row>
    <row r="11" spans="1:6" ht="12.75" x14ac:dyDescent="0.2">
      <c r="A11" s="38" t="s">
        <v>52</v>
      </c>
      <c r="B11" s="39"/>
      <c r="C11" s="40"/>
      <c r="D11" s="41"/>
      <c r="E11" s="41"/>
      <c r="F11" s="734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5433</v>
      </c>
      <c r="E12" s="464">
        <v>5013</v>
      </c>
      <c r="F12" s="735" t="s">
        <v>671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29861.786159999996</v>
      </c>
      <c r="E13" s="464">
        <v>34542.901669999999</v>
      </c>
      <c r="F13" s="732" t="s">
        <v>671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40.808220870894459</v>
      </c>
      <c r="E14" s="466">
        <v>39.731155278382964</v>
      </c>
      <c r="F14" s="732" t="s">
        <v>671</v>
      </c>
    </row>
    <row r="15" spans="1:6" ht="12.75" x14ac:dyDescent="0.2">
      <c r="A15" s="22" t="s">
        <v>485</v>
      </c>
      <c r="B15" s="31" t="s">
        <v>47</v>
      </c>
      <c r="C15" s="32" t="s">
        <v>48</v>
      </c>
      <c r="D15" s="33">
        <v>1124</v>
      </c>
      <c r="E15" s="464">
        <v>539</v>
      </c>
      <c r="F15" s="733" t="s">
        <v>671</v>
      </c>
    </row>
    <row r="16" spans="1:6" ht="12.75" x14ac:dyDescent="0.2">
      <c r="A16" s="26" t="s">
        <v>58</v>
      </c>
      <c r="B16" s="28"/>
      <c r="C16" s="29"/>
      <c r="D16" s="43"/>
      <c r="E16" s="43"/>
      <c r="F16" s="734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5786</v>
      </c>
      <c r="E17" s="463">
        <v>5271</v>
      </c>
      <c r="F17" s="735" t="s">
        <v>671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88.474654377880185</v>
      </c>
      <c r="E18" s="466">
        <v>83.286363636363632</v>
      </c>
      <c r="F18" s="732" t="s">
        <v>671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18468</v>
      </c>
      <c r="E19" s="465">
        <v>18301</v>
      </c>
      <c r="F19" s="733" t="s">
        <v>671</v>
      </c>
    </row>
    <row r="20" spans="1:6" ht="12.75" x14ac:dyDescent="0.2">
      <c r="A20" s="26" t="s">
        <v>67</v>
      </c>
      <c r="B20" s="28"/>
      <c r="C20" s="29"/>
      <c r="D20" s="30"/>
      <c r="E20" s="30"/>
      <c r="F20" s="734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48.440681818181822</v>
      </c>
      <c r="E21" s="467">
        <v>44.260000000000005</v>
      </c>
      <c r="F21" s="732" t="s">
        <v>671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1.1235090909090908</v>
      </c>
      <c r="E22" s="468">
        <v>1.0735999999999999</v>
      </c>
      <c r="F22" s="732" t="s">
        <v>671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116.40464543870968</v>
      </c>
      <c r="E23" s="469">
        <v>116.54345088666669</v>
      </c>
      <c r="F23" s="732" t="s">
        <v>671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106.30902923548386</v>
      </c>
      <c r="E24" s="469">
        <v>105.91520406666667</v>
      </c>
      <c r="F24" s="732" t="s">
        <v>671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12.76</v>
      </c>
      <c r="E25" s="469">
        <v>12.68</v>
      </c>
      <c r="F25" s="732" t="s">
        <v>671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8.6769076126901634</v>
      </c>
      <c r="E26" s="470">
        <v>8.5953257826901623</v>
      </c>
      <c r="F26" s="732" t="s">
        <v>671</v>
      </c>
    </row>
    <row r="27" spans="1:6" ht="12.75" x14ac:dyDescent="0.2">
      <c r="A27" s="38" t="s">
        <v>82</v>
      </c>
      <c r="B27" s="39"/>
      <c r="C27" s="40"/>
      <c r="D27" s="41"/>
      <c r="E27" s="41"/>
      <c r="F27" s="734"/>
    </row>
    <row r="28" spans="1:6" ht="12.75" x14ac:dyDescent="0.2">
      <c r="A28" s="22" t="s">
        <v>83</v>
      </c>
      <c r="B28" s="31" t="s">
        <v>84</v>
      </c>
      <c r="C28" s="32" t="s">
        <v>486</v>
      </c>
      <c r="D28" s="50">
        <v>3.1</v>
      </c>
      <c r="E28" s="471">
        <v>3.4</v>
      </c>
      <c r="F28" s="732" t="s">
        <v>668</v>
      </c>
    </row>
    <row r="29" spans="1:6" x14ac:dyDescent="0.2">
      <c r="A29" s="22" t="s">
        <v>85</v>
      </c>
      <c r="B29" s="31" t="s">
        <v>84</v>
      </c>
      <c r="C29" s="32" t="s">
        <v>486</v>
      </c>
      <c r="D29" s="51">
        <v>-0.3</v>
      </c>
      <c r="E29" s="472">
        <v>5.7</v>
      </c>
      <c r="F29" s="732" t="s">
        <v>671</v>
      </c>
    </row>
    <row r="30" spans="1:6" ht="12.75" x14ac:dyDescent="0.2">
      <c r="A30" s="52" t="s">
        <v>86</v>
      </c>
      <c r="B30" s="31" t="s">
        <v>84</v>
      </c>
      <c r="C30" s="32" t="s">
        <v>486</v>
      </c>
      <c r="D30" s="51">
        <v>-2.1</v>
      </c>
      <c r="E30" s="472">
        <v>6.4</v>
      </c>
      <c r="F30" s="732" t="s">
        <v>671</v>
      </c>
    </row>
    <row r="31" spans="1:6" ht="12.75" x14ac:dyDescent="0.2">
      <c r="A31" s="52" t="s">
        <v>87</v>
      </c>
      <c r="B31" s="31" t="s">
        <v>84</v>
      </c>
      <c r="C31" s="32" t="s">
        <v>486</v>
      </c>
      <c r="D31" s="51">
        <v>-2.4</v>
      </c>
      <c r="E31" s="472">
        <v>6.6</v>
      </c>
      <c r="F31" s="732" t="s">
        <v>671</v>
      </c>
    </row>
    <row r="32" spans="1:6" ht="12.75" x14ac:dyDescent="0.2">
      <c r="A32" s="52" t="s">
        <v>88</v>
      </c>
      <c r="B32" s="31" t="s">
        <v>84</v>
      </c>
      <c r="C32" s="32" t="s">
        <v>486</v>
      </c>
      <c r="D32" s="51">
        <v>-2.1</v>
      </c>
      <c r="E32" s="472">
        <v>6.4</v>
      </c>
      <c r="F32" s="732" t="s">
        <v>671</v>
      </c>
    </row>
    <row r="33" spans="1:6" ht="12.75" x14ac:dyDescent="0.2">
      <c r="A33" s="52" t="s">
        <v>89</v>
      </c>
      <c r="B33" s="31" t="s">
        <v>84</v>
      </c>
      <c r="C33" s="32" t="s">
        <v>486</v>
      </c>
      <c r="D33" s="51">
        <v>4.7</v>
      </c>
      <c r="E33" s="472">
        <v>11.5</v>
      </c>
      <c r="F33" s="732" t="s">
        <v>671</v>
      </c>
    </row>
    <row r="34" spans="1:6" ht="12.75" x14ac:dyDescent="0.2">
      <c r="A34" s="52" t="s">
        <v>90</v>
      </c>
      <c r="B34" s="31" t="s">
        <v>84</v>
      </c>
      <c r="C34" s="32" t="s">
        <v>486</v>
      </c>
      <c r="D34" s="51">
        <v>0.1</v>
      </c>
      <c r="E34" s="472">
        <v>6.1</v>
      </c>
      <c r="F34" s="732" t="s">
        <v>671</v>
      </c>
    </row>
    <row r="35" spans="1:6" ht="12.75" x14ac:dyDescent="0.2">
      <c r="A35" s="52" t="s">
        <v>91</v>
      </c>
      <c r="B35" s="31" t="s">
        <v>84</v>
      </c>
      <c r="C35" s="32" t="s">
        <v>486</v>
      </c>
      <c r="D35" s="51">
        <v>-4.4000000000000004</v>
      </c>
      <c r="E35" s="472">
        <v>-2.9</v>
      </c>
      <c r="F35" s="732" t="s">
        <v>671</v>
      </c>
    </row>
    <row r="36" spans="1:6" x14ac:dyDescent="0.2">
      <c r="A36" s="22" t="s">
        <v>92</v>
      </c>
      <c r="B36" s="31" t="s">
        <v>93</v>
      </c>
      <c r="C36" s="32" t="s">
        <v>486</v>
      </c>
      <c r="D36" s="51">
        <v>3.6</v>
      </c>
      <c r="E36" s="472">
        <v>1.4</v>
      </c>
      <c r="F36" s="732" t="s">
        <v>671</v>
      </c>
    </row>
    <row r="37" spans="1:6" x14ac:dyDescent="0.2">
      <c r="A37" s="22" t="s">
        <v>487</v>
      </c>
      <c r="B37" s="31" t="s">
        <v>94</v>
      </c>
      <c r="C37" s="32" t="s">
        <v>486</v>
      </c>
      <c r="D37" s="51">
        <v>-2.4</v>
      </c>
      <c r="E37" s="472">
        <v>13.8</v>
      </c>
      <c r="F37" s="732" t="s">
        <v>671</v>
      </c>
    </row>
    <row r="38" spans="1:6" ht="12.75" x14ac:dyDescent="0.2">
      <c r="A38" s="34" t="s">
        <v>95</v>
      </c>
      <c r="B38" s="35" t="s">
        <v>96</v>
      </c>
      <c r="C38" s="36" t="s">
        <v>486</v>
      </c>
      <c r="D38" s="53">
        <v>8.1</v>
      </c>
      <c r="E38" s="473">
        <v>27.7</v>
      </c>
      <c r="F38" s="732" t="s">
        <v>671</v>
      </c>
    </row>
    <row r="39" spans="1:6" ht="12.75" x14ac:dyDescent="0.2">
      <c r="A39" s="38" t="s">
        <v>63</v>
      </c>
      <c r="B39" s="39"/>
      <c r="C39" s="40"/>
      <c r="D39" s="41"/>
      <c r="E39" s="41"/>
      <c r="F39" s="734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14.46</v>
      </c>
      <c r="E40" s="474">
        <v>12.349</v>
      </c>
      <c r="F40" s="732" t="s">
        <v>671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58.549390715000001</v>
      </c>
      <c r="E41" s="464">
        <v>56.539824040600003</v>
      </c>
      <c r="F41" s="732" t="s">
        <v>671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0.31397029700143153</v>
      </c>
      <c r="E42" s="469">
        <v>0.27544912963138352</v>
      </c>
      <c r="F42" s="732" t="s">
        <v>671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0.24013512474360035</v>
      </c>
      <c r="E43" s="469">
        <v>0.20544117044639268</v>
      </c>
      <c r="F43" s="732" t="s">
        <v>671</v>
      </c>
    </row>
    <row r="44" spans="1:6" x14ac:dyDescent="0.2">
      <c r="A44" s="38" t="s">
        <v>97</v>
      </c>
      <c r="B44" s="39"/>
      <c r="C44" s="40"/>
      <c r="D44" s="41"/>
      <c r="E44" s="41"/>
      <c r="F44" s="734"/>
    </row>
    <row r="45" spans="1:6" ht="12.75" x14ac:dyDescent="0.2">
      <c r="A45" s="54" t="s">
        <v>98</v>
      </c>
      <c r="B45" s="31" t="s">
        <v>84</v>
      </c>
      <c r="C45" s="32" t="s">
        <v>486</v>
      </c>
      <c r="D45" s="51">
        <v>-1.9</v>
      </c>
      <c r="E45" s="472">
        <v>4.4000000000000004</v>
      </c>
      <c r="F45" s="732" t="s">
        <v>671</v>
      </c>
    </row>
    <row r="46" spans="1:6" ht="12.75" x14ac:dyDescent="0.2">
      <c r="A46" s="55" t="s">
        <v>99</v>
      </c>
      <c r="B46" s="31" t="s">
        <v>84</v>
      </c>
      <c r="C46" s="32" t="s">
        <v>486</v>
      </c>
      <c r="D46" s="51">
        <v>-1.2</v>
      </c>
      <c r="E46" s="472">
        <v>5.6</v>
      </c>
      <c r="F46" s="732" t="s">
        <v>671</v>
      </c>
    </row>
    <row r="47" spans="1:6" ht="12.75" x14ac:dyDescent="0.2">
      <c r="A47" s="55" t="s">
        <v>100</v>
      </c>
      <c r="B47" s="31" t="s">
        <v>84</v>
      </c>
      <c r="C47" s="32" t="s">
        <v>486</v>
      </c>
      <c r="D47" s="51">
        <v>-3.7</v>
      </c>
      <c r="E47" s="472">
        <v>3.4</v>
      </c>
      <c r="F47" s="732" t="s">
        <v>671</v>
      </c>
    </row>
    <row r="48" spans="1:6" ht="12.75" x14ac:dyDescent="0.2">
      <c r="A48" s="54" t="s">
        <v>101</v>
      </c>
      <c r="B48" s="31" t="s">
        <v>84</v>
      </c>
      <c r="C48" s="32" t="s">
        <v>486</v>
      </c>
      <c r="D48" s="51">
        <v>-1.5</v>
      </c>
      <c r="E48" s="472">
        <v>3.9</v>
      </c>
      <c r="F48" s="732" t="s">
        <v>671</v>
      </c>
    </row>
    <row r="49" spans="1:7" ht="12.75" x14ac:dyDescent="0.2">
      <c r="A49" s="475" t="s">
        <v>102</v>
      </c>
      <c r="B49" s="31" t="s">
        <v>84</v>
      </c>
      <c r="C49" s="32" t="s">
        <v>486</v>
      </c>
      <c r="D49" s="51">
        <v>-6.5</v>
      </c>
      <c r="E49" s="472">
        <v>2.7</v>
      </c>
      <c r="F49" s="732" t="s">
        <v>671</v>
      </c>
    </row>
    <row r="50" spans="1:7" ht="12.75" x14ac:dyDescent="0.2">
      <c r="A50" s="55" t="s">
        <v>103</v>
      </c>
      <c r="B50" s="31" t="s">
        <v>84</v>
      </c>
      <c r="C50" s="32" t="s">
        <v>486</v>
      </c>
      <c r="D50" s="51">
        <v>-7.3</v>
      </c>
      <c r="E50" s="472">
        <v>2.7</v>
      </c>
      <c r="F50" s="732" t="s">
        <v>671</v>
      </c>
    </row>
    <row r="51" spans="1:7" ht="12.75" x14ac:dyDescent="0.2">
      <c r="A51" s="55" t="s">
        <v>104</v>
      </c>
      <c r="B51" s="31" t="s">
        <v>84</v>
      </c>
      <c r="C51" s="32" t="s">
        <v>486</v>
      </c>
      <c r="D51" s="51">
        <v>-1</v>
      </c>
      <c r="E51" s="472">
        <v>-0.2</v>
      </c>
      <c r="F51" s="732" t="s">
        <v>671</v>
      </c>
    </row>
    <row r="52" spans="1:7" ht="12.75" x14ac:dyDescent="0.2">
      <c r="A52" s="55" t="s">
        <v>105</v>
      </c>
      <c r="B52" s="31" t="s">
        <v>84</v>
      </c>
      <c r="C52" s="32" t="s">
        <v>486</v>
      </c>
      <c r="D52" s="51">
        <v>2.2999999999999998</v>
      </c>
      <c r="E52" s="472">
        <v>5.3</v>
      </c>
      <c r="F52" s="732" t="s">
        <v>671</v>
      </c>
    </row>
    <row r="53" spans="1:7" ht="12.75" x14ac:dyDescent="0.2">
      <c r="A53" s="54" t="s">
        <v>106</v>
      </c>
      <c r="B53" s="31" t="s">
        <v>84</v>
      </c>
      <c r="C53" s="32" t="s">
        <v>486</v>
      </c>
      <c r="D53" s="51">
        <v>6.1</v>
      </c>
      <c r="E53" s="472">
        <v>7.6</v>
      </c>
      <c r="F53" s="732" t="s">
        <v>671</v>
      </c>
    </row>
    <row r="54" spans="1:7" ht="12.75" x14ac:dyDescent="0.2">
      <c r="A54" s="56" t="s">
        <v>107</v>
      </c>
      <c r="B54" s="35" t="s">
        <v>84</v>
      </c>
      <c r="C54" s="36" t="s">
        <v>486</v>
      </c>
      <c r="D54" s="53">
        <v>1.9</v>
      </c>
      <c r="E54" s="473">
        <v>1.9</v>
      </c>
      <c r="F54" s="733" t="s">
        <v>671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4"/>
      <c r="B56" s="22"/>
      <c r="C56" s="22"/>
      <c r="D56" s="22"/>
      <c r="E56" s="22"/>
      <c r="F56" s="22"/>
    </row>
    <row r="57" spans="1:7" ht="12.75" x14ac:dyDescent="0.2">
      <c r="A57" s="454" t="s">
        <v>488</v>
      </c>
      <c r="B57" s="460"/>
      <c r="C57" s="460"/>
      <c r="D57" s="461"/>
      <c r="E57" s="22"/>
      <c r="F57" s="22"/>
    </row>
    <row r="58" spans="1:7" ht="12.75" x14ac:dyDescent="0.2">
      <c r="A58" s="454" t="s">
        <v>489</v>
      </c>
      <c r="B58" s="22"/>
      <c r="C58" s="22"/>
      <c r="D58" s="22"/>
      <c r="E58" s="22"/>
      <c r="F58" s="22"/>
    </row>
    <row r="59" spans="1:7" ht="12.75" x14ac:dyDescent="0.2">
      <c r="A59" s="45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A11" sqref="A11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3" t="s">
        <v>159</v>
      </c>
    </row>
    <row r="3" spans="1:65" s="102" customFormat="1" x14ac:dyDescent="0.2">
      <c r="A3" s="79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857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207</v>
      </c>
      <c r="B5" s="595">
        <v>32.209830167264052</v>
      </c>
      <c r="C5" s="184">
        <v>2.0094099806522672</v>
      </c>
      <c r="D5" s="100">
        <v>352.11518961125461</v>
      </c>
      <c r="E5" s="101">
        <v>3.4724403073914103</v>
      </c>
      <c r="F5" s="100">
        <v>377.99797090874569</v>
      </c>
      <c r="G5" s="101">
        <v>3.2734709034965177</v>
      </c>
      <c r="H5" s="596">
        <v>7.3123745809248364</v>
      </c>
      <c r="I5" s="99"/>
    </row>
    <row r="6" spans="1:65" s="136" customFormat="1" x14ac:dyDescent="0.2">
      <c r="A6" s="99" t="s">
        <v>208</v>
      </c>
      <c r="B6" s="595">
        <v>69.620999999999995</v>
      </c>
      <c r="C6" s="101">
        <v>-11.802933948161849</v>
      </c>
      <c r="D6" s="100">
        <v>846.26300000000003</v>
      </c>
      <c r="E6" s="101">
        <v>3.7454441585316371</v>
      </c>
      <c r="F6" s="100">
        <v>915.75699999999995</v>
      </c>
      <c r="G6" s="101">
        <v>1.4538561587531602</v>
      </c>
      <c r="H6" s="596">
        <v>17.715328452703748</v>
      </c>
      <c r="I6" s="99"/>
    </row>
    <row r="7" spans="1:65" s="136" customFormat="1" x14ac:dyDescent="0.2">
      <c r="A7" s="99" t="s">
        <v>209</v>
      </c>
      <c r="B7" s="595">
        <v>129</v>
      </c>
      <c r="C7" s="101">
        <v>1.5748031496062991</v>
      </c>
      <c r="D7" s="100">
        <v>1755</v>
      </c>
      <c r="E7" s="101">
        <v>4.901374775851763</v>
      </c>
      <c r="F7" s="100">
        <v>1853</v>
      </c>
      <c r="G7" s="101">
        <v>6.128293241695304</v>
      </c>
      <c r="H7" s="596">
        <v>35.846303793320757</v>
      </c>
      <c r="I7" s="99"/>
    </row>
    <row r="8" spans="1:65" s="136" customFormat="1" x14ac:dyDescent="0.2">
      <c r="A8" s="179" t="s">
        <v>517</v>
      </c>
      <c r="B8" s="595">
        <v>212.16916983273597</v>
      </c>
      <c r="C8" s="101">
        <v>-27.033716616948393</v>
      </c>
      <c r="D8" s="100">
        <v>1925.2297102750463</v>
      </c>
      <c r="E8" s="101">
        <v>0.6814407245114984</v>
      </c>
      <c r="F8" s="100">
        <v>2022.5367102750463</v>
      </c>
      <c r="G8" s="101">
        <v>-2.0828023992449474</v>
      </c>
      <c r="H8" s="596">
        <v>39.125993173050666</v>
      </c>
      <c r="I8" s="99"/>
      <c r="J8" s="100"/>
    </row>
    <row r="9" spans="1:65" s="99" customFormat="1" x14ac:dyDescent="0.2">
      <c r="A9" s="68" t="s">
        <v>210</v>
      </c>
      <c r="B9" s="69">
        <v>443</v>
      </c>
      <c r="C9" s="103">
        <v>-16.144597679844928</v>
      </c>
      <c r="D9" s="69">
        <v>4878.6078998863004</v>
      </c>
      <c r="E9" s="103">
        <v>2.8979776059519038</v>
      </c>
      <c r="F9" s="69">
        <v>5169.2916811837913</v>
      </c>
      <c r="G9" s="103">
        <v>1.7535292998420591</v>
      </c>
      <c r="H9" s="103">
        <v>100</v>
      </c>
    </row>
    <row r="10" spans="1:65" s="99" customFormat="1" x14ac:dyDescent="0.2">
      <c r="H10" s="93" t="s">
        <v>239</v>
      </c>
    </row>
    <row r="11" spans="1:65" s="99" customFormat="1" x14ac:dyDescent="0.2">
      <c r="A11" s="94" t="s">
        <v>561</v>
      </c>
    </row>
    <row r="12" spans="1:65" x14ac:dyDescent="0.2">
      <c r="A12" s="94" t="s">
        <v>516</v>
      </c>
    </row>
    <row r="13" spans="1:65" x14ac:dyDescent="0.2">
      <c r="A13" s="94" t="s">
        <v>643</v>
      </c>
    </row>
    <row r="14" spans="1:65" x14ac:dyDescent="0.2">
      <c r="A14" s="166" t="s">
        <v>654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4"/>
  <sheetViews>
    <sheetView topLeftCell="A3" workbookViewId="0">
      <selection activeCell="M6" sqref="M6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5" t="s">
        <v>269</v>
      </c>
      <c r="B1" s="435"/>
      <c r="C1" s="1"/>
      <c r="D1" s="1"/>
      <c r="E1" s="1"/>
      <c r="F1" s="1"/>
      <c r="G1" s="1"/>
      <c r="H1" s="1"/>
      <c r="I1" s="1"/>
    </row>
    <row r="2" spans="1:10" x14ac:dyDescent="0.2">
      <c r="A2" s="597"/>
      <c r="B2" s="597"/>
      <c r="C2" s="597"/>
      <c r="D2" s="597"/>
      <c r="E2" s="597"/>
      <c r="F2" s="1"/>
      <c r="G2" s="1"/>
      <c r="H2" s="598"/>
      <c r="I2" s="601" t="s">
        <v>159</v>
      </c>
    </row>
    <row r="3" spans="1:10" ht="14.45" customHeight="1" x14ac:dyDescent="0.2">
      <c r="A3" s="873" t="s">
        <v>528</v>
      </c>
      <c r="B3" s="873" t="s">
        <v>529</v>
      </c>
      <c r="C3" s="856">
        <f>INDICE!A3</f>
        <v>42309</v>
      </c>
      <c r="D3" s="857"/>
      <c r="E3" s="857" t="s">
        <v>120</v>
      </c>
      <c r="F3" s="857"/>
      <c r="G3" s="857" t="s">
        <v>121</v>
      </c>
      <c r="H3" s="857"/>
      <c r="I3" s="857"/>
    </row>
    <row r="4" spans="1:10" x14ac:dyDescent="0.2">
      <c r="A4" s="874"/>
      <c r="B4" s="874"/>
      <c r="C4" s="97" t="s">
        <v>48</v>
      </c>
      <c r="D4" s="97" t="s">
        <v>526</v>
      </c>
      <c r="E4" s="97" t="s">
        <v>48</v>
      </c>
      <c r="F4" s="97" t="s">
        <v>526</v>
      </c>
      <c r="G4" s="97" t="s">
        <v>48</v>
      </c>
      <c r="H4" s="98" t="s">
        <v>526</v>
      </c>
      <c r="I4" s="98" t="s">
        <v>110</v>
      </c>
    </row>
    <row r="5" spans="1:10" x14ac:dyDescent="0.2">
      <c r="A5" s="602"/>
      <c r="B5" s="608" t="s">
        <v>212</v>
      </c>
      <c r="C5" s="605">
        <v>0</v>
      </c>
      <c r="D5" s="187">
        <v>-100</v>
      </c>
      <c r="E5" s="186">
        <v>492</v>
      </c>
      <c r="F5" s="188">
        <v>100</v>
      </c>
      <c r="G5" s="604">
        <v>492</v>
      </c>
      <c r="H5" s="188">
        <v>100</v>
      </c>
      <c r="I5" s="610">
        <v>0.76111506450914268</v>
      </c>
      <c r="J5" s="397"/>
    </row>
    <row r="6" spans="1:10" x14ac:dyDescent="0.2">
      <c r="A6" s="185"/>
      <c r="B6" s="609" t="s">
        <v>213</v>
      </c>
      <c r="C6" s="606">
        <v>673</v>
      </c>
      <c r="D6" s="187">
        <v>15.834767641996558</v>
      </c>
      <c r="E6" s="189">
        <v>8308</v>
      </c>
      <c r="F6" s="187">
        <v>10.112657388999336</v>
      </c>
      <c r="G6" s="604">
        <v>9322</v>
      </c>
      <c r="H6" s="190">
        <v>18.978940650925335</v>
      </c>
      <c r="I6" s="610">
        <v>14.420964697874448</v>
      </c>
      <c r="J6" s="397"/>
    </row>
    <row r="7" spans="1:10" x14ac:dyDescent="0.2">
      <c r="A7" s="837" t="s">
        <v>347</v>
      </c>
      <c r="B7" s="838"/>
      <c r="C7" s="192">
        <v>673</v>
      </c>
      <c r="D7" s="193">
        <v>2.2796352583586628</v>
      </c>
      <c r="E7" s="192">
        <v>8800</v>
      </c>
      <c r="F7" s="194">
        <v>12.950840713643949</v>
      </c>
      <c r="G7" s="195">
        <v>9814</v>
      </c>
      <c r="H7" s="194">
        <v>21.445365672565273</v>
      </c>
      <c r="I7" s="196">
        <v>15.182079762383591</v>
      </c>
      <c r="J7" s="397"/>
    </row>
    <row r="8" spans="1:10" x14ac:dyDescent="0.2">
      <c r="A8" s="602"/>
      <c r="B8" s="608" t="s">
        <v>214</v>
      </c>
      <c r="C8" s="606">
        <v>99</v>
      </c>
      <c r="D8" s="187">
        <v>-62.781954887218049</v>
      </c>
      <c r="E8" s="189">
        <v>1615</v>
      </c>
      <c r="F8" s="197">
        <v>52.935606060606055</v>
      </c>
      <c r="G8" s="604">
        <v>1708</v>
      </c>
      <c r="H8" s="197">
        <v>48.780487804878049</v>
      </c>
      <c r="I8" s="610">
        <v>2.6422449800439343</v>
      </c>
      <c r="J8" s="397"/>
    </row>
    <row r="9" spans="1:10" x14ac:dyDescent="0.2">
      <c r="A9" s="602"/>
      <c r="B9" s="185" t="s">
        <v>215</v>
      </c>
      <c r="C9" s="606">
        <v>220</v>
      </c>
      <c r="D9" s="187">
        <v>-24.914675767918087</v>
      </c>
      <c r="E9" s="189">
        <v>2868</v>
      </c>
      <c r="F9" s="190">
        <v>-18.267312624679395</v>
      </c>
      <c r="G9" s="604">
        <v>3292</v>
      </c>
      <c r="H9" s="190">
        <v>-16.910651186269561</v>
      </c>
      <c r="I9" s="610">
        <v>5.0926642121221501</v>
      </c>
      <c r="J9" s="397"/>
    </row>
    <row r="10" spans="1:10" x14ac:dyDescent="0.2">
      <c r="A10" s="602"/>
      <c r="B10" s="185" t="s">
        <v>216</v>
      </c>
      <c r="C10" s="606">
        <v>0</v>
      </c>
      <c r="D10" s="187" t="s">
        <v>150</v>
      </c>
      <c r="E10" s="189">
        <v>0</v>
      </c>
      <c r="F10" s="198">
        <v>-100</v>
      </c>
      <c r="G10" s="189">
        <v>0</v>
      </c>
      <c r="H10" s="198">
        <v>-100</v>
      </c>
      <c r="I10" s="800">
        <v>0</v>
      </c>
      <c r="J10" s="397"/>
    </row>
    <row r="11" spans="1:10" x14ac:dyDescent="0.2">
      <c r="A11" s="200"/>
      <c r="B11" s="609" t="s">
        <v>217</v>
      </c>
      <c r="C11" s="606">
        <v>378</v>
      </c>
      <c r="D11" s="187">
        <v>32.167832167832167</v>
      </c>
      <c r="E11" s="189">
        <v>2840</v>
      </c>
      <c r="F11" s="199">
        <v>7.3318216175359039</v>
      </c>
      <c r="G11" s="604">
        <v>3111</v>
      </c>
      <c r="H11" s="199">
        <v>13.292061179898035</v>
      </c>
      <c r="I11" s="610">
        <v>4.8126604993657374</v>
      </c>
      <c r="J11" s="397"/>
    </row>
    <row r="12" spans="1:10" x14ac:dyDescent="0.2">
      <c r="A12" s="837" t="s">
        <v>518</v>
      </c>
      <c r="B12" s="838"/>
      <c r="C12" s="192">
        <v>697</v>
      </c>
      <c r="D12" s="193">
        <v>-17.514792899408285</v>
      </c>
      <c r="E12" s="192">
        <v>7323</v>
      </c>
      <c r="F12" s="194">
        <v>0.10936431989063566</v>
      </c>
      <c r="G12" s="195">
        <v>8111</v>
      </c>
      <c r="H12" s="194">
        <v>1.2356465302046931</v>
      </c>
      <c r="I12" s="196">
        <v>12.547569691531821</v>
      </c>
      <c r="J12" s="397"/>
    </row>
    <row r="13" spans="1:10" x14ac:dyDescent="0.2">
      <c r="A13" s="603"/>
      <c r="B13" s="612" t="s">
        <v>657</v>
      </c>
      <c r="C13" s="605">
        <v>0</v>
      </c>
      <c r="D13" s="187" t="s">
        <v>150</v>
      </c>
      <c r="E13" s="186">
        <v>1139</v>
      </c>
      <c r="F13" s="199">
        <v>-1.1284722222222221</v>
      </c>
      <c r="G13" s="604">
        <v>1222</v>
      </c>
      <c r="H13" s="199">
        <v>6.0763888888888884</v>
      </c>
      <c r="I13" s="610">
        <v>1.890411806565391</v>
      </c>
      <c r="J13" s="397"/>
    </row>
    <row r="14" spans="1:10" x14ac:dyDescent="0.2">
      <c r="A14" s="603"/>
      <c r="B14" s="607" t="s">
        <v>254</v>
      </c>
      <c r="C14" s="605">
        <v>0</v>
      </c>
      <c r="D14" s="187" t="s">
        <v>150</v>
      </c>
      <c r="E14" s="186">
        <v>0</v>
      </c>
      <c r="F14" s="199">
        <v>-100</v>
      </c>
      <c r="G14" s="189">
        <v>0</v>
      </c>
      <c r="H14" s="199">
        <v>-100</v>
      </c>
      <c r="I14" s="800">
        <v>0</v>
      </c>
      <c r="J14" s="397"/>
    </row>
    <row r="15" spans="1:10" x14ac:dyDescent="0.2">
      <c r="A15" s="603"/>
      <c r="B15" s="607" t="s">
        <v>219</v>
      </c>
      <c r="C15" s="606">
        <v>0</v>
      </c>
      <c r="D15" s="187" t="s">
        <v>150</v>
      </c>
      <c r="E15" s="189">
        <v>111</v>
      </c>
      <c r="F15" s="199">
        <v>109.43396226415094</v>
      </c>
      <c r="G15" s="189">
        <v>111</v>
      </c>
      <c r="H15" s="199">
        <v>42.307692307692307</v>
      </c>
      <c r="I15" s="799">
        <v>0.17171498406608707</v>
      </c>
      <c r="J15" s="397"/>
    </row>
    <row r="16" spans="1:10" x14ac:dyDescent="0.2">
      <c r="A16" s="603"/>
      <c r="B16" s="607" t="s">
        <v>220</v>
      </c>
      <c r="C16" s="606">
        <v>0</v>
      </c>
      <c r="D16" s="187" t="s">
        <v>150</v>
      </c>
      <c r="E16" s="189">
        <v>0</v>
      </c>
      <c r="F16" s="199">
        <v>-100</v>
      </c>
      <c r="G16" s="189">
        <v>0</v>
      </c>
      <c r="H16" s="199">
        <v>-100</v>
      </c>
      <c r="I16" s="800">
        <v>0</v>
      </c>
      <c r="J16" s="397"/>
    </row>
    <row r="17" spans="1:10" x14ac:dyDescent="0.2">
      <c r="A17" s="603"/>
      <c r="B17" s="607" t="s">
        <v>221</v>
      </c>
      <c r="C17" s="606">
        <v>0</v>
      </c>
      <c r="D17" s="187" t="s">
        <v>150</v>
      </c>
      <c r="E17" s="189">
        <v>1349</v>
      </c>
      <c r="F17" s="199">
        <v>22.859744990892533</v>
      </c>
      <c r="G17" s="604">
        <v>1427</v>
      </c>
      <c r="H17" s="199">
        <v>2.514367816091954</v>
      </c>
      <c r="I17" s="610">
        <v>2.2075430834442007</v>
      </c>
      <c r="J17" s="397"/>
    </row>
    <row r="18" spans="1:10" x14ac:dyDescent="0.2">
      <c r="A18" s="603"/>
      <c r="B18" s="607" t="s">
        <v>222</v>
      </c>
      <c r="C18" s="606">
        <v>87</v>
      </c>
      <c r="D18" s="187">
        <v>-63.291139240506332</v>
      </c>
      <c r="E18" s="189">
        <v>1473</v>
      </c>
      <c r="F18" s="199">
        <v>15.258215962441316</v>
      </c>
      <c r="G18" s="604">
        <v>1552</v>
      </c>
      <c r="H18" s="199">
        <v>14.285714285714285</v>
      </c>
      <c r="I18" s="610">
        <v>2.4009158132483521</v>
      </c>
      <c r="J18" s="397"/>
    </row>
    <row r="19" spans="1:10" x14ac:dyDescent="0.2">
      <c r="A19" s="603"/>
      <c r="B19" s="607" t="s">
        <v>223</v>
      </c>
      <c r="C19" s="606">
        <v>576</v>
      </c>
      <c r="D19" s="187">
        <v>80</v>
      </c>
      <c r="E19" s="189">
        <v>7397</v>
      </c>
      <c r="F19" s="199">
        <v>7.4364560639070447</v>
      </c>
      <c r="G19" s="604">
        <v>7586</v>
      </c>
      <c r="H19" s="199">
        <v>0.8508375432065941</v>
      </c>
      <c r="I19" s="610">
        <v>11.735404226354383</v>
      </c>
      <c r="J19" s="397"/>
    </row>
    <row r="20" spans="1:10" x14ac:dyDescent="0.2">
      <c r="A20" s="200"/>
      <c r="B20" s="609" t="s">
        <v>261</v>
      </c>
      <c r="C20" s="606">
        <v>20</v>
      </c>
      <c r="D20" s="187">
        <v>5.2631578947368416</v>
      </c>
      <c r="E20" s="189">
        <v>267</v>
      </c>
      <c r="F20" s="199">
        <v>0</v>
      </c>
      <c r="G20" s="604">
        <v>287</v>
      </c>
      <c r="H20" s="199">
        <v>-6.2091503267973858</v>
      </c>
      <c r="I20" s="610">
        <v>0.44398378763033325</v>
      </c>
      <c r="J20" s="397"/>
    </row>
    <row r="21" spans="1:10" x14ac:dyDescent="0.2">
      <c r="A21" s="837" t="s">
        <v>519</v>
      </c>
      <c r="B21" s="838"/>
      <c r="C21" s="192">
        <v>683</v>
      </c>
      <c r="D21" s="193">
        <v>18.576388888888889</v>
      </c>
      <c r="E21" s="192">
        <v>11736</v>
      </c>
      <c r="F21" s="194">
        <v>7.5611767940610388</v>
      </c>
      <c r="G21" s="195">
        <v>12185</v>
      </c>
      <c r="H21" s="194">
        <v>0.92768988652364781</v>
      </c>
      <c r="I21" s="196">
        <v>18.849973701308748</v>
      </c>
      <c r="J21" s="397"/>
    </row>
    <row r="22" spans="1:10" x14ac:dyDescent="0.2">
      <c r="A22" s="603"/>
      <c r="B22" s="612" t="s">
        <v>224</v>
      </c>
      <c r="C22" s="606">
        <v>510</v>
      </c>
      <c r="D22" s="187">
        <v>-20.436817472698905</v>
      </c>
      <c r="E22" s="189">
        <v>6251</v>
      </c>
      <c r="F22" s="187">
        <v>-6.0423868931309181</v>
      </c>
      <c r="G22" s="189">
        <v>6840</v>
      </c>
      <c r="H22" s="187">
        <v>-5.6941955053081488</v>
      </c>
      <c r="I22" s="611">
        <v>10.581355774883203</v>
      </c>
      <c r="J22" s="397"/>
    </row>
    <row r="23" spans="1:10" x14ac:dyDescent="0.2">
      <c r="A23" s="607"/>
      <c r="B23" s="607" t="s">
        <v>225</v>
      </c>
      <c r="C23" s="606">
        <v>287</v>
      </c>
      <c r="D23" s="187">
        <v>0.70175438596491224</v>
      </c>
      <c r="E23" s="189">
        <v>2159</v>
      </c>
      <c r="F23" s="187">
        <v>43.359893758300132</v>
      </c>
      <c r="G23" s="604">
        <v>2520</v>
      </c>
      <c r="H23" s="187">
        <v>58.890290037831015</v>
      </c>
      <c r="I23" s="611">
        <v>3.8983942328517061</v>
      </c>
      <c r="J23" s="397"/>
    </row>
    <row r="24" spans="1:10" x14ac:dyDescent="0.2">
      <c r="A24" s="837" t="s">
        <v>394</v>
      </c>
      <c r="B24" s="838"/>
      <c r="C24" s="192">
        <v>797</v>
      </c>
      <c r="D24" s="193">
        <v>-13.930885529157667</v>
      </c>
      <c r="E24" s="192">
        <v>8410</v>
      </c>
      <c r="F24" s="194">
        <v>3.0763573967397968</v>
      </c>
      <c r="G24" s="195">
        <v>9360</v>
      </c>
      <c r="H24" s="194">
        <v>5.8943319380020363</v>
      </c>
      <c r="I24" s="196">
        <v>14.479750007734909</v>
      </c>
      <c r="J24" s="397"/>
    </row>
    <row r="25" spans="1:10" x14ac:dyDescent="0.2">
      <c r="A25" s="603"/>
      <c r="B25" s="612" t="s">
        <v>227</v>
      </c>
      <c r="C25" s="605">
        <v>408</v>
      </c>
      <c r="D25" s="187">
        <v>-23.308270676691727</v>
      </c>
      <c r="E25" s="186">
        <v>5953</v>
      </c>
      <c r="F25" s="199">
        <v>25.936111698751851</v>
      </c>
      <c r="G25" s="604">
        <v>6500</v>
      </c>
      <c r="H25" s="199">
        <v>33.77238114838444</v>
      </c>
      <c r="I25" s="610">
        <v>10.055381949815908</v>
      </c>
      <c r="J25" s="397"/>
    </row>
    <row r="26" spans="1:10" x14ac:dyDescent="0.2">
      <c r="A26" s="603"/>
      <c r="B26" s="607" t="s">
        <v>228</v>
      </c>
      <c r="C26" s="605">
        <v>236</v>
      </c>
      <c r="D26" s="187">
        <v>71.014492753623188</v>
      </c>
      <c r="E26" s="186">
        <v>2640</v>
      </c>
      <c r="F26" s="199">
        <v>33.266027258960122</v>
      </c>
      <c r="G26" s="189">
        <v>2741</v>
      </c>
      <c r="H26" s="199">
        <v>27.607076350093106</v>
      </c>
      <c r="I26" s="800">
        <v>4.2402772191454474</v>
      </c>
      <c r="J26" s="397"/>
    </row>
    <row r="27" spans="1:10" x14ac:dyDescent="0.2">
      <c r="A27" s="603"/>
      <c r="B27" s="607" t="s">
        <v>229</v>
      </c>
      <c r="C27" s="606">
        <v>0</v>
      </c>
      <c r="D27" s="187" t="s">
        <v>150</v>
      </c>
      <c r="E27" s="189">
        <v>484</v>
      </c>
      <c r="F27" s="187">
        <v>-54.123222748815166</v>
      </c>
      <c r="G27" s="189">
        <v>484</v>
      </c>
      <c r="H27" s="187">
        <v>-54.123222748815166</v>
      </c>
      <c r="I27" s="611">
        <v>0.74873920980167685</v>
      </c>
      <c r="J27" s="397"/>
    </row>
    <row r="28" spans="1:10" x14ac:dyDescent="0.2">
      <c r="A28" s="603"/>
      <c r="B28" s="607" t="s">
        <v>230</v>
      </c>
      <c r="C28" s="606">
        <v>133</v>
      </c>
      <c r="D28" s="187">
        <v>7.2580645161290329</v>
      </c>
      <c r="E28" s="189">
        <v>516</v>
      </c>
      <c r="F28" s="187">
        <v>316.12903225806451</v>
      </c>
      <c r="G28" s="604">
        <v>516</v>
      </c>
      <c r="H28" s="187">
        <v>316.12903225806451</v>
      </c>
      <c r="I28" s="611">
        <v>0.79824262863153994</v>
      </c>
      <c r="J28" s="397"/>
    </row>
    <row r="29" spans="1:10" x14ac:dyDescent="0.2">
      <c r="A29" s="603"/>
      <c r="B29" s="607" t="s">
        <v>231</v>
      </c>
      <c r="C29" s="606">
        <v>136</v>
      </c>
      <c r="D29" s="201" t="s">
        <v>150</v>
      </c>
      <c r="E29" s="189">
        <v>136</v>
      </c>
      <c r="F29" s="187">
        <v>-43.333333333333336</v>
      </c>
      <c r="G29" s="189">
        <v>136</v>
      </c>
      <c r="H29" s="187">
        <v>-57.499999999999993</v>
      </c>
      <c r="I29" s="800">
        <v>0.21038953002691746</v>
      </c>
      <c r="J29" s="397"/>
    </row>
    <row r="30" spans="1:10" x14ac:dyDescent="0.2">
      <c r="A30" s="603"/>
      <c r="B30" s="607" t="s">
        <v>232</v>
      </c>
      <c r="C30" s="605">
        <v>0</v>
      </c>
      <c r="D30" s="201">
        <v>-100</v>
      </c>
      <c r="E30" s="186">
        <v>887</v>
      </c>
      <c r="F30" s="187">
        <v>38.59375</v>
      </c>
      <c r="G30" s="189">
        <v>887</v>
      </c>
      <c r="H30" s="187">
        <v>38.59375</v>
      </c>
      <c r="I30" s="610">
        <v>1.3721728906902633</v>
      </c>
      <c r="J30" s="397"/>
    </row>
    <row r="31" spans="1:10" x14ac:dyDescent="0.2">
      <c r="A31" s="603"/>
      <c r="B31" s="607" t="s">
        <v>233</v>
      </c>
      <c r="C31" s="606">
        <v>137</v>
      </c>
      <c r="D31" s="187" t="s">
        <v>150</v>
      </c>
      <c r="E31" s="189">
        <v>1367</v>
      </c>
      <c r="F31" s="187">
        <v>101.02941176470588</v>
      </c>
      <c r="G31" s="604">
        <v>1493</v>
      </c>
      <c r="H31" s="187">
        <v>119.55882352941177</v>
      </c>
      <c r="I31" s="611">
        <v>2.309643884780793</v>
      </c>
      <c r="J31" s="397"/>
    </row>
    <row r="32" spans="1:10" x14ac:dyDescent="0.2">
      <c r="A32" s="603"/>
      <c r="B32" s="607" t="s">
        <v>234</v>
      </c>
      <c r="C32" s="605">
        <v>212</v>
      </c>
      <c r="D32" s="201">
        <v>12.169312169312169</v>
      </c>
      <c r="E32" s="186">
        <v>1128</v>
      </c>
      <c r="F32" s="187">
        <v>-10.759493670886076</v>
      </c>
      <c r="G32" s="604">
        <v>1291</v>
      </c>
      <c r="H32" s="187">
        <v>2.1360759493670884</v>
      </c>
      <c r="I32" s="611">
        <v>1.9971535534172831</v>
      </c>
      <c r="J32" s="397"/>
    </row>
    <row r="33" spans="1:10" x14ac:dyDescent="0.2">
      <c r="A33" s="603"/>
      <c r="B33" s="607" t="s">
        <v>235</v>
      </c>
      <c r="C33" s="605">
        <v>901</v>
      </c>
      <c r="D33" s="201">
        <v>136.48293963254594</v>
      </c>
      <c r="E33" s="186">
        <v>9786</v>
      </c>
      <c r="F33" s="187">
        <v>13.579387186629527</v>
      </c>
      <c r="G33" s="604">
        <v>11070</v>
      </c>
      <c r="H33" s="187">
        <v>19.909012131715773</v>
      </c>
      <c r="I33" s="611">
        <v>17.125088951455712</v>
      </c>
      <c r="J33" s="397"/>
    </row>
    <row r="34" spans="1:10" x14ac:dyDescent="0.2">
      <c r="A34" s="603"/>
      <c r="B34" s="607" t="s">
        <v>236</v>
      </c>
      <c r="C34" s="606">
        <v>0</v>
      </c>
      <c r="D34" s="187" t="s">
        <v>150</v>
      </c>
      <c r="E34" s="189">
        <v>0</v>
      </c>
      <c r="F34" s="187">
        <v>-100</v>
      </c>
      <c r="G34" s="604">
        <v>21</v>
      </c>
      <c r="H34" s="187">
        <v>-80.555555555555557</v>
      </c>
      <c r="I34" s="539">
        <v>3.2486618607097548E-2</v>
      </c>
      <c r="J34" s="397"/>
    </row>
    <row r="35" spans="1:10" x14ac:dyDescent="0.2">
      <c r="A35" s="607"/>
      <c r="B35" s="607" t="s">
        <v>237</v>
      </c>
      <c r="C35" s="606">
        <v>0</v>
      </c>
      <c r="D35" s="187" t="s">
        <v>150</v>
      </c>
      <c r="E35" s="189">
        <v>33</v>
      </c>
      <c r="F35" s="187" t="s">
        <v>150</v>
      </c>
      <c r="G35" s="604">
        <v>33</v>
      </c>
      <c r="H35" s="187" t="s">
        <v>150</v>
      </c>
      <c r="I35" s="611">
        <v>5.105040066829615E-2</v>
      </c>
      <c r="J35" s="397"/>
    </row>
    <row r="36" spans="1:10" x14ac:dyDescent="0.2">
      <c r="A36" s="837" t="s">
        <v>520</v>
      </c>
      <c r="B36" s="838"/>
      <c r="C36" s="192">
        <v>2163</v>
      </c>
      <c r="D36" s="193">
        <v>45.656565656565654</v>
      </c>
      <c r="E36" s="192">
        <v>22930</v>
      </c>
      <c r="F36" s="194">
        <v>17.983020324157447</v>
      </c>
      <c r="G36" s="195">
        <v>25172</v>
      </c>
      <c r="H36" s="194">
        <v>23.210964268232992</v>
      </c>
      <c r="I36" s="196">
        <v>38.940626837040931</v>
      </c>
      <c r="J36" s="397"/>
    </row>
    <row r="37" spans="1:10" x14ac:dyDescent="0.2">
      <c r="A37" s="205" t="s">
        <v>238</v>
      </c>
      <c r="B37" s="205"/>
      <c r="C37" s="205">
        <v>5013</v>
      </c>
      <c r="D37" s="206">
        <v>11.648106904231625</v>
      </c>
      <c r="E37" s="205">
        <v>59199</v>
      </c>
      <c r="F37" s="207">
        <v>10.423234037790753</v>
      </c>
      <c r="G37" s="205">
        <v>64642</v>
      </c>
      <c r="H37" s="207">
        <v>12.548097849743186</v>
      </c>
      <c r="I37" s="208">
        <v>100</v>
      </c>
      <c r="J37" s="397"/>
    </row>
    <row r="38" spans="1:10" x14ac:dyDescent="0.2">
      <c r="A38" s="209" t="s">
        <v>635</v>
      </c>
      <c r="B38" s="801"/>
      <c r="C38" s="210">
        <v>2932</v>
      </c>
      <c r="D38" s="211">
        <v>19.575856443719413</v>
      </c>
      <c r="E38" s="210">
        <v>30757</v>
      </c>
      <c r="F38" s="211">
        <v>11.85583881878023</v>
      </c>
      <c r="G38" s="210">
        <v>34073</v>
      </c>
      <c r="H38" s="211">
        <v>16.512788948160306</v>
      </c>
      <c r="I38" s="212">
        <v>52.710312180934991</v>
      </c>
      <c r="J38" s="397"/>
    </row>
    <row r="39" spans="1:10" x14ac:dyDescent="0.2">
      <c r="A39" s="209" t="s">
        <v>636</v>
      </c>
      <c r="B39" s="801"/>
      <c r="C39" s="210">
        <v>2081</v>
      </c>
      <c r="D39" s="211">
        <v>2.1099116781157998</v>
      </c>
      <c r="E39" s="210">
        <v>28442</v>
      </c>
      <c r="F39" s="211">
        <v>8.9147583671593775</v>
      </c>
      <c r="G39" s="210">
        <v>30569</v>
      </c>
      <c r="H39" s="211">
        <v>8.4353162356780533</v>
      </c>
      <c r="I39" s="212">
        <v>47.289687819065001</v>
      </c>
      <c r="J39" s="397"/>
    </row>
    <row r="40" spans="1:10" x14ac:dyDescent="0.2">
      <c r="A40" s="213" t="s">
        <v>637</v>
      </c>
      <c r="B40" s="802"/>
      <c r="C40" s="214">
        <v>760</v>
      </c>
      <c r="D40" s="215">
        <v>-15.083798882681565</v>
      </c>
      <c r="E40" s="214">
        <v>11733</v>
      </c>
      <c r="F40" s="215">
        <v>14.613656344632217</v>
      </c>
      <c r="G40" s="214">
        <v>12904</v>
      </c>
      <c r="H40" s="215">
        <v>18.103606077246933</v>
      </c>
      <c r="I40" s="216">
        <v>19.96225364314223</v>
      </c>
      <c r="J40" s="397"/>
    </row>
    <row r="41" spans="1:10" x14ac:dyDescent="0.2">
      <c r="A41" s="213" t="s">
        <v>638</v>
      </c>
      <c r="B41" s="802"/>
      <c r="C41" s="214">
        <v>4253</v>
      </c>
      <c r="D41" s="215">
        <v>18.303198887343534</v>
      </c>
      <c r="E41" s="214">
        <v>47466</v>
      </c>
      <c r="F41" s="215">
        <v>9.4342232673952147</v>
      </c>
      <c r="G41" s="214">
        <v>51738</v>
      </c>
      <c r="H41" s="215">
        <v>11.24298522866542</v>
      </c>
      <c r="I41" s="216">
        <v>80.037746356857781</v>
      </c>
    </row>
    <row r="42" spans="1:10" x14ac:dyDescent="0.2">
      <c r="A42" s="817" t="s">
        <v>639</v>
      </c>
      <c r="B42" s="818"/>
      <c r="C42" s="819">
        <v>87</v>
      </c>
      <c r="D42" s="780">
        <v>-63.291139240506332</v>
      </c>
      <c r="E42" s="819">
        <v>1584</v>
      </c>
      <c r="F42" s="820">
        <v>17.507418397626111</v>
      </c>
      <c r="G42" s="821">
        <v>1663</v>
      </c>
      <c r="H42" s="820">
        <v>14.452856159669651</v>
      </c>
      <c r="I42" s="822">
        <v>2.5726307973144396</v>
      </c>
    </row>
    <row r="43" spans="1:10" x14ac:dyDescent="0.2">
      <c r="A43" s="94" t="s">
        <v>561</v>
      </c>
    </row>
    <row r="44" spans="1:10" x14ac:dyDescent="0.2">
      <c r="A44" s="166" t="s">
        <v>654</v>
      </c>
    </row>
  </sheetData>
  <mergeCells count="5">
    <mergeCell ref="A3:A4"/>
    <mergeCell ref="C3:D3"/>
    <mergeCell ref="E3:F3"/>
    <mergeCell ref="G3:I3"/>
    <mergeCell ref="B3:B4"/>
  </mergeCells>
  <conditionalFormatting sqref="H6">
    <cfRule type="cellIs" dxfId="83" priority="3" operator="between">
      <formula>-0.49</formula>
      <formula>0.49</formula>
    </cfRule>
    <cfRule type="cellIs" dxfId="82" priority="4" operator="between">
      <formula>-0.49</formula>
      <formula>0.49</formula>
    </cfRule>
    <cfRule type="cellIs" dxfId="81" priority="5" operator="between">
      <formula>0.00001</formula>
      <formula>0.49</formula>
    </cfRule>
  </conditionalFormatting>
  <conditionalFormatting sqref="I34">
    <cfRule type="cellIs" dxfId="80" priority="1" operator="between">
      <formula>0</formula>
      <formula>0.5</formula>
    </cfRule>
    <cfRule type="cellIs" dxfId="79" priority="2" operator="between">
      <formula>0</formula>
      <formula>0.49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9" sqref="G9"/>
    </sheetView>
  </sheetViews>
  <sheetFormatPr baseColWidth="10" defaultRowHeight="14.25" x14ac:dyDescent="0.2"/>
  <sheetData>
    <row r="1" spans="1:8" x14ac:dyDescent="0.2">
      <c r="A1" s="17" t="s">
        <v>241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242</v>
      </c>
      <c r="H2" s="1"/>
    </row>
    <row r="3" spans="1:8" x14ac:dyDescent="0.2">
      <c r="A3" s="79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1"/>
    </row>
    <row r="4" spans="1:8" x14ac:dyDescent="0.2">
      <c r="A4" s="81"/>
      <c r="B4" s="97" t="s">
        <v>57</v>
      </c>
      <c r="C4" s="97" t="s">
        <v>526</v>
      </c>
      <c r="D4" s="97" t="s">
        <v>57</v>
      </c>
      <c r="E4" s="97" t="s">
        <v>526</v>
      </c>
      <c r="F4" s="97" t="s">
        <v>57</v>
      </c>
      <c r="G4" s="446" t="s">
        <v>526</v>
      </c>
      <c r="H4" s="1"/>
    </row>
    <row r="5" spans="1:8" x14ac:dyDescent="0.2">
      <c r="A5" s="224" t="s">
        <v>8</v>
      </c>
      <c r="B5" s="613">
        <v>39.731155278382964</v>
      </c>
      <c r="C5" s="807">
        <v>-34.28842547888712</v>
      </c>
      <c r="D5" s="613">
        <v>45.756897349504897</v>
      </c>
      <c r="E5" s="807">
        <v>-38.980326311967488</v>
      </c>
      <c r="F5" s="613">
        <v>46.163284422966974</v>
      </c>
      <c r="G5" s="807">
        <v>-38.700849038623439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239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622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topLeftCell="A2"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530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x14ac:dyDescent="0.2">
      <c r="A4" s="232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3" t="s">
        <v>526</v>
      </c>
      <c r="H4" s="73" t="s">
        <v>110</v>
      </c>
    </row>
    <row r="5" spans="1:8" x14ac:dyDescent="0.2">
      <c r="A5" s="232" t="s">
        <v>243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471</v>
      </c>
      <c r="B6" s="757">
        <v>91</v>
      </c>
      <c r="C6" s="615">
        <v>600</v>
      </c>
      <c r="D6" s="375">
        <v>682</v>
      </c>
      <c r="E6" s="615">
        <v>19.022687609075042</v>
      </c>
      <c r="F6" s="375">
        <v>752</v>
      </c>
      <c r="G6" s="615">
        <v>17.868338557993731</v>
      </c>
      <c r="H6" s="615">
        <v>4.8020434227330782</v>
      </c>
    </row>
    <row r="7" spans="1:8" x14ac:dyDescent="0.2">
      <c r="A7" s="236" t="s">
        <v>49</v>
      </c>
      <c r="B7" s="757">
        <v>0</v>
      </c>
      <c r="C7" s="618">
        <v>-100</v>
      </c>
      <c r="D7" s="375">
        <v>121</v>
      </c>
      <c r="E7" s="615">
        <v>15.238095238095239</v>
      </c>
      <c r="F7" s="375">
        <v>121</v>
      </c>
      <c r="G7" s="615">
        <v>7.0796460176991154</v>
      </c>
      <c r="H7" s="615">
        <v>0.77266922094508306</v>
      </c>
    </row>
    <row r="8" spans="1:8" x14ac:dyDescent="0.2">
      <c r="A8" s="236" t="s">
        <v>50</v>
      </c>
      <c r="B8" s="757">
        <v>236</v>
      </c>
      <c r="C8" s="615">
        <v>35.632183908045981</v>
      </c>
      <c r="D8" s="375">
        <v>2026</v>
      </c>
      <c r="E8" s="615">
        <v>11.810154525386315</v>
      </c>
      <c r="F8" s="375">
        <v>2165</v>
      </c>
      <c r="G8" s="615">
        <v>12.292531120331949</v>
      </c>
      <c r="H8" s="615">
        <v>13.825031928480206</v>
      </c>
    </row>
    <row r="9" spans="1:8" x14ac:dyDescent="0.2">
      <c r="A9" s="236" t="s">
        <v>129</v>
      </c>
      <c r="B9" s="757">
        <v>341</v>
      </c>
      <c r="C9" s="615">
        <v>-36.261682242990659</v>
      </c>
      <c r="D9" s="375">
        <v>4842</v>
      </c>
      <c r="E9" s="615">
        <v>5.0097592713077423</v>
      </c>
      <c r="F9" s="375">
        <v>5156</v>
      </c>
      <c r="G9" s="615">
        <v>2.5049701789264414</v>
      </c>
      <c r="H9" s="615">
        <v>32.924648786717754</v>
      </c>
    </row>
    <row r="10" spans="1:8" x14ac:dyDescent="0.2">
      <c r="A10" s="236" t="s">
        <v>130</v>
      </c>
      <c r="B10" s="757">
        <v>411</v>
      </c>
      <c r="C10" s="615">
        <v>-33.170731707317074</v>
      </c>
      <c r="D10" s="375">
        <v>3648</v>
      </c>
      <c r="E10" s="615">
        <v>-30.168453292496171</v>
      </c>
      <c r="F10" s="375">
        <v>3979</v>
      </c>
      <c r="G10" s="615">
        <v>-29.712065006182652</v>
      </c>
      <c r="H10" s="615">
        <v>25.408684546615579</v>
      </c>
    </row>
    <row r="11" spans="1:8" x14ac:dyDescent="0.2">
      <c r="A11" s="236" t="s">
        <v>244</v>
      </c>
      <c r="B11" s="757">
        <v>261</v>
      </c>
      <c r="C11" s="615">
        <v>-24.78386167146974</v>
      </c>
      <c r="D11" s="375">
        <v>3204</v>
      </c>
      <c r="E11" s="615">
        <v>1.5852885225110969</v>
      </c>
      <c r="F11" s="375">
        <v>3487</v>
      </c>
      <c r="G11" s="615">
        <v>5.1885369532428358</v>
      </c>
      <c r="H11" s="615">
        <v>22.266922094508303</v>
      </c>
    </row>
    <row r="12" spans="1:8" x14ac:dyDescent="0.2">
      <c r="A12" s="239" t="s">
        <v>245</v>
      </c>
      <c r="B12" s="758">
        <v>1340</v>
      </c>
      <c r="C12" s="241">
        <v>-20.756948551153165</v>
      </c>
      <c r="D12" s="240">
        <v>14523</v>
      </c>
      <c r="E12" s="241">
        <v>-6.1761095678015376</v>
      </c>
      <c r="F12" s="240">
        <v>15660</v>
      </c>
      <c r="G12" s="241">
        <v>-6.1432424333233442</v>
      </c>
      <c r="H12" s="241">
        <v>100</v>
      </c>
    </row>
    <row r="13" spans="1:8" x14ac:dyDescent="0.2">
      <c r="A13" s="191" t="s">
        <v>246</v>
      </c>
      <c r="B13" s="759"/>
      <c r="C13" s="243"/>
      <c r="D13" s="242"/>
      <c r="E13" s="243"/>
      <c r="F13" s="242"/>
      <c r="G13" s="243"/>
      <c r="H13" s="243"/>
    </row>
    <row r="14" spans="1:8" x14ac:dyDescent="0.2">
      <c r="A14" s="236" t="s">
        <v>471</v>
      </c>
      <c r="B14" s="757">
        <v>37</v>
      </c>
      <c r="C14" s="615">
        <v>105.55555555555556</v>
      </c>
      <c r="D14" s="375">
        <v>371</v>
      </c>
      <c r="E14" s="615">
        <v>-8.1683168316831694</v>
      </c>
      <c r="F14" s="375">
        <v>392</v>
      </c>
      <c r="G14" s="615">
        <v>-7.109004739336493</v>
      </c>
      <c r="H14" s="615">
        <v>1.830321707055143</v>
      </c>
    </row>
    <row r="15" spans="1:8" x14ac:dyDescent="0.2">
      <c r="A15" s="236" t="s">
        <v>49</v>
      </c>
      <c r="B15" s="757">
        <v>410</v>
      </c>
      <c r="C15" s="615">
        <v>44.876325088339222</v>
      </c>
      <c r="D15" s="375">
        <v>4324</v>
      </c>
      <c r="E15" s="615">
        <v>42.847703997357115</v>
      </c>
      <c r="F15" s="375">
        <v>4716</v>
      </c>
      <c r="G15" s="615">
        <v>43.125948406676784</v>
      </c>
      <c r="H15" s="615">
        <v>22.01989074100014</v>
      </c>
    </row>
    <row r="16" spans="1:8" x14ac:dyDescent="0.2">
      <c r="A16" s="236" t="s">
        <v>50</v>
      </c>
      <c r="B16" s="757">
        <v>91</v>
      </c>
      <c r="C16" s="782">
        <v>184.375</v>
      </c>
      <c r="D16" s="375">
        <v>507</v>
      </c>
      <c r="E16" s="615">
        <v>64.077669902912632</v>
      </c>
      <c r="F16" s="375">
        <v>537</v>
      </c>
      <c r="G16" s="615">
        <v>62.235649546827801</v>
      </c>
      <c r="H16" s="615">
        <v>2.5073539711444179</v>
      </c>
    </row>
    <row r="17" spans="1:8" x14ac:dyDescent="0.2">
      <c r="A17" s="236" t="s">
        <v>129</v>
      </c>
      <c r="B17" s="757">
        <v>501</v>
      </c>
      <c r="C17" s="615">
        <v>-14.505119453924914</v>
      </c>
      <c r="D17" s="375">
        <v>5677</v>
      </c>
      <c r="E17" s="615">
        <v>-3.25494205862304</v>
      </c>
      <c r="F17" s="375">
        <v>6220</v>
      </c>
      <c r="G17" s="615">
        <v>1.6672115070284408</v>
      </c>
      <c r="H17" s="615">
        <v>29.042349535415791</v>
      </c>
    </row>
    <row r="18" spans="1:8" x14ac:dyDescent="0.2">
      <c r="A18" s="236" t="s">
        <v>130</v>
      </c>
      <c r="B18" s="757">
        <v>262</v>
      </c>
      <c r="C18" s="615">
        <v>-26.40449438202247</v>
      </c>
      <c r="D18" s="375">
        <v>1857</v>
      </c>
      <c r="E18" s="615">
        <v>-33.345297918162245</v>
      </c>
      <c r="F18" s="375">
        <v>2097</v>
      </c>
      <c r="G18" s="615">
        <v>-30.378486055776893</v>
      </c>
      <c r="H18" s="615">
        <v>9.7912872951393748</v>
      </c>
    </row>
    <row r="19" spans="1:8" x14ac:dyDescent="0.2">
      <c r="A19" s="236" t="s">
        <v>244</v>
      </c>
      <c r="B19" s="757">
        <v>578</v>
      </c>
      <c r="C19" s="615">
        <v>-3.6666666666666665</v>
      </c>
      <c r="D19" s="375">
        <v>6827</v>
      </c>
      <c r="E19" s="615">
        <v>22.172512526843235</v>
      </c>
      <c r="F19" s="375">
        <v>7455</v>
      </c>
      <c r="G19" s="615">
        <v>21.913327882256745</v>
      </c>
      <c r="H19" s="615">
        <v>34.808796750245129</v>
      </c>
    </row>
    <row r="20" spans="1:8" x14ac:dyDescent="0.2">
      <c r="A20" s="244" t="s">
        <v>247</v>
      </c>
      <c r="B20" s="760">
        <v>1879</v>
      </c>
      <c r="C20" s="246">
        <v>0.21333333333333335</v>
      </c>
      <c r="D20" s="245">
        <v>19563</v>
      </c>
      <c r="E20" s="246">
        <v>8.7921254587921265</v>
      </c>
      <c r="F20" s="245">
        <v>21417</v>
      </c>
      <c r="G20" s="246">
        <v>11.009174311926607</v>
      </c>
      <c r="H20" s="246">
        <v>100</v>
      </c>
    </row>
    <row r="21" spans="1:8" x14ac:dyDescent="0.2">
      <c r="A21" s="191" t="s">
        <v>531</v>
      </c>
      <c r="B21" s="761"/>
      <c r="C21" s="617"/>
      <c r="D21" s="616"/>
      <c r="E21" s="617"/>
      <c r="F21" s="616"/>
      <c r="G21" s="617"/>
      <c r="H21" s="617"/>
    </row>
    <row r="22" spans="1:8" x14ac:dyDescent="0.2">
      <c r="A22" s="236" t="s">
        <v>471</v>
      </c>
      <c r="B22" s="757">
        <v>-54</v>
      </c>
      <c r="C22" s="615">
        <v>-1180</v>
      </c>
      <c r="D22" s="375">
        <v>-311</v>
      </c>
      <c r="E22" s="615">
        <v>84.023668639053255</v>
      </c>
      <c r="F22" s="375">
        <v>-360</v>
      </c>
      <c r="G22" s="615">
        <v>66.666666666666657</v>
      </c>
      <c r="H22" s="618" t="s">
        <v>532</v>
      </c>
    </row>
    <row r="23" spans="1:8" x14ac:dyDescent="0.2">
      <c r="A23" s="236" t="s">
        <v>49</v>
      </c>
      <c r="B23" s="757">
        <v>410</v>
      </c>
      <c r="C23" s="615">
        <v>48.550724637681157</v>
      </c>
      <c r="D23" s="375">
        <v>4203</v>
      </c>
      <c r="E23" s="615">
        <v>43.839835728952771</v>
      </c>
      <c r="F23" s="375">
        <v>4595</v>
      </c>
      <c r="G23" s="615">
        <v>44.406033940917659</v>
      </c>
      <c r="H23" s="618" t="s">
        <v>532</v>
      </c>
    </row>
    <row r="24" spans="1:8" x14ac:dyDescent="0.2">
      <c r="A24" s="236" t="s">
        <v>50</v>
      </c>
      <c r="B24" s="757">
        <v>-145</v>
      </c>
      <c r="C24" s="615">
        <v>2.112676056338028</v>
      </c>
      <c r="D24" s="375">
        <v>-1519</v>
      </c>
      <c r="E24" s="615">
        <v>1.0645375914836992</v>
      </c>
      <c r="F24" s="375">
        <v>-1628</v>
      </c>
      <c r="G24" s="615">
        <v>1.9411396368190357</v>
      </c>
      <c r="H24" s="618" t="s">
        <v>532</v>
      </c>
    </row>
    <row r="25" spans="1:8" x14ac:dyDescent="0.2">
      <c r="A25" s="236" t="s">
        <v>129</v>
      </c>
      <c r="B25" s="757">
        <v>160</v>
      </c>
      <c r="C25" s="615">
        <v>213.72549019607843</v>
      </c>
      <c r="D25" s="375">
        <v>835</v>
      </c>
      <c r="E25" s="615">
        <v>-33.571996817820207</v>
      </c>
      <c r="F25" s="375">
        <v>1064</v>
      </c>
      <c r="G25" s="615">
        <v>-2.2058823529411766</v>
      </c>
      <c r="H25" s="618" t="s">
        <v>532</v>
      </c>
    </row>
    <row r="26" spans="1:8" x14ac:dyDescent="0.2">
      <c r="A26" s="236" t="s">
        <v>130</v>
      </c>
      <c r="B26" s="757">
        <v>-149</v>
      </c>
      <c r="C26" s="615">
        <v>-42.471042471042466</v>
      </c>
      <c r="D26" s="375">
        <v>-1791</v>
      </c>
      <c r="E26" s="615">
        <v>-26.538146021328956</v>
      </c>
      <c r="F26" s="375">
        <v>-1882</v>
      </c>
      <c r="G26" s="615">
        <v>-28.954322385805963</v>
      </c>
      <c r="H26" s="618" t="s">
        <v>532</v>
      </c>
    </row>
    <row r="27" spans="1:8" x14ac:dyDescent="0.2">
      <c r="A27" s="236" t="s">
        <v>244</v>
      </c>
      <c r="B27" s="757">
        <v>317</v>
      </c>
      <c r="C27" s="615">
        <v>25.296442687747035</v>
      </c>
      <c r="D27" s="375">
        <v>3623</v>
      </c>
      <c r="E27" s="615">
        <v>48.849630238290878</v>
      </c>
      <c r="F27" s="375">
        <v>3968</v>
      </c>
      <c r="G27" s="615">
        <v>41.714285714285715</v>
      </c>
      <c r="H27" s="618" t="s">
        <v>532</v>
      </c>
    </row>
    <row r="28" spans="1:8" x14ac:dyDescent="0.2">
      <c r="A28" s="244" t="s">
        <v>248</v>
      </c>
      <c r="B28" s="760">
        <v>539</v>
      </c>
      <c r="C28" s="246">
        <v>192.93478260869566</v>
      </c>
      <c r="D28" s="245">
        <v>5040</v>
      </c>
      <c r="E28" s="246">
        <v>101.35836995605274</v>
      </c>
      <c r="F28" s="245">
        <v>5757</v>
      </c>
      <c r="G28" s="246">
        <v>120.74386503067484</v>
      </c>
      <c r="H28" s="614" t="s">
        <v>532</v>
      </c>
    </row>
    <row r="29" spans="1:8" x14ac:dyDescent="0.2">
      <c r="A29" s="94" t="s">
        <v>643</v>
      </c>
      <c r="B29" s="237"/>
      <c r="C29" s="237"/>
      <c r="D29" s="237"/>
      <c r="E29" s="237"/>
      <c r="F29" s="237"/>
      <c r="G29" s="237"/>
      <c r="H29" s="248" t="s">
        <v>239</v>
      </c>
    </row>
    <row r="30" spans="1:8" x14ac:dyDescent="0.2">
      <c r="A30" s="166" t="s">
        <v>654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533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78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4"/>
  <sheetViews>
    <sheetView topLeftCell="A23" workbookViewId="0">
      <selection activeCell="L10" sqref="L10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534</v>
      </c>
      <c r="B1" s="225"/>
      <c r="C1" s="1"/>
      <c r="D1" s="1"/>
      <c r="E1" s="1"/>
      <c r="F1" s="1"/>
      <c r="G1" s="1"/>
      <c r="H1" s="1"/>
    </row>
    <row r="2" spans="1:8" x14ac:dyDescent="0.2">
      <c r="A2" s="597"/>
      <c r="B2" s="597"/>
      <c r="C2" s="597"/>
      <c r="D2" s="597"/>
      <c r="E2" s="597"/>
      <c r="F2" s="1"/>
      <c r="G2" s="1"/>
      <c r="H2" s="599" t="s">
        <v>159</v>
      </c>
    </row>
    <row r="3" spans="1:8" ht="14.45" customHeight="1" x14ac:dyDescent="0.2">
      <c r="A3" s="875" t="s">
        <v>528</v>
      </c>
      <c r="B3" s="873" t="s">
        <v>529</v>
      </c>
      <c r="C3" s="859">
        <f>INDICE!A3</f>
        <v>42309</v>
      </c>
      <c r="D3" s="858">
        <v>41671</v>
      </c>
      <c r="E3" s="858">
        <v>41671</v>
      </c>
      <c r="F3" s="857" t="s">
        <v>121</v>
      </c>
      <c r="G3" s="857"/>
      <c r="H3" s="857"/>
    </row>
    <row r="4" spans="1:8" x14ac:dyDescent="0.2">
      <c r="A4" s="876"/>
      <c r="B4" s="874"/>
      <c r="C4" s="97" t="s">
        <v>537</v>
      </c>
      <c r="D4" s="97" t="s">
        <v>538</v>
      </c>
      <c r="E4" s="97" t="s">
        <v>249</v>
      </c>
      <c r="F4" s="97" t="s">
        <v>537</v>
      </c>
      <c r="G4" s="97" t="s">
        <v>538</v>
      </c>
      <c r="H4" s="97" t="s">
        <v>249</v>
      </c>
    </row>
    <row r="5" spans="1:8" x14ac:dyDescent="0.2">
      <c r="A5" s="619"/>
      <c r="B5" s="186" t="s">
        <v>212</v>
      </c>
      <c r="C5" s="186">
        <v>0</v>
      </c>
      <c r="D5" s="186">
        <v>23</v>
      </c>
      <c r="E5" s="249">
        <v>23</v>
      </c>
      <c r="F5" s="188">
        <v>6</v>
      </c>
      <c r="G5" s="186">
        <v>186</v>
      </c>
      <c r="H5" s="249">
        <v>180</v>
      </c>
    </row>
    <row r="6" spans="1:8" x14ac:dyDescent="0.2">
      <c r="A6" s="619"/>
      <c r="B6" s="186" t="s">
        <v>250</v>
      </c>
      <c r="C6" s="186">
        <v>187</v>
      </c>
      <c r="D6" s="186">
        <v>222</v>
      </c>
      <c r="E6" s="250">
        <v>35</v>
      </c>
      <c r="F6" s="188">
        <v>2683</v>
      </c>
      <c r="G6" s="186">
        <v>2590</v>
      </c>
      <c r="H6" s="250">
        <v>-93</v>
      </c>
    </row>
    <row r="7" spans="1:8" x14ac:dyDescent="0.2">
      <c r="A7" s="619"/>
      <c r="B7" s="189" t="s">
        <v>213</v>
      </c>
      <c r="C7" s="189">
        <v>0</v>
      </c>
      <c r="D7" s="189">
        <v>4</v>
      </c>
      <c r="E7" s="251">
        <v>4</v>
      </c>
      <c r="F7" s="189">
        <v>0</v>
      </c>
      <c r="G7" s="189">
        <v>105</v>
      </c>
      <c r="H7" s="250">
        <v>105</v>
      </c>
    </row>
    <row r="8" spans="1:8" x14ac:dyDescent="0.2">
      <c r="A8" s="191" t="s">
        <v>347</v>
      </c>
      <c r="B8" s="192"/>
      <c r="C8" s="192">
        <v>187</v>
      </c>
      <c r="D8" s="192">
        <v>249</v>
      </c>
      <c r="E8" s="252">
        <v>62</v>
      </c>
      <c r="F8" s="192">
        <v>2689</v>
      </c>
      <c r="G8" s="192">
        <v>2881</v>
      </c>
      <c r="H8" s="252">
        <v>192</v>
      </c>
    </row>
    <row r="9" spans="1:8" x14ac:dyDescent="0.2">
      <c r="A9" s="619"/>
      <c r="B9" s="189" t="s">
        <v>251</v>
      </c>
      <c r="C9" s="189">
        <v>0</v>
      </c>
      <c r="D9" s="186">
        <v>0</v>
      </c>
      <c r="E9" s="253">
        <v>0</v>
      </c>
      <c r="F9" s="189">
        <v>121</v>
      </c>
      <c r="G9" s="186">
        <v>8</v>
      </c>
      <c r="H9" s="253">
        <v>-113</v>
      </c>
    </row>
    <row r="10" spans="1:8" x14ac:dyDescent="0.2">
      <c r="A10" s="619"/>
      <c r="B10" s="186" t="s">
        <v>214</v>
      </c>
      <c r="C10" s="186">
        <v>0</v>
      </c>
      <c r="D10" s="186">
        <v>0</v>
      </c>
      <c r="E10" s="250">
        <v>0</v>
      </c>
      <c r="F10" s="186">
        <v>0</v>
      </c>
      <c r="G10" s="186">
        <v>80</v>
      </c>
      <c r="H10" s="250">
        <v>80</v>
      </c>
    </row>
    <row r="11" spans="1:8" x14ac:dyDescent="0.2">
      <c r="A11" s="619"/>
      <c r="B11" s="189" t="s">
        <v>252</v>
      </c>
      <c r="C11" s="189">
        <v>35</v>
      </c>
      <c r="D11" s="189">
        <v>0</v>
      </c>
      <c r="E11" s="250">
        <v>-35</v>
      </c>
      <c r="F11" s="189">
        <v>39</v>
      </c>
      <c r="G11" s="189">
        <v>1075</v>
      </c>
      <c r="H11" s="250">
        <v>1036</v>
      </c>
    </row>
    <row r="12" spans="1:8" x14ac:dyDescent="0.2">
      <c r="A12" s="191" t="s">
        <v>535</v>
      </c>
      <c r="B12" s="192"/>
      <c r="C12" s="192">
        <v>35</v>
      </c>
      <c r="D12" s="192">
        <v>0</v>
      </c>
      <c r="E12" s="252">
        <v>-35</v>
      </c>
      <c r="F12" s="192">
        <v>160</v>
      </c>
      <c r="G12" s="192">
        <v>1163</v>
      </c>
      <c r="H12" s="252">
        <v>1003</v>
      </c>
    </row>
    <row r="13" spans="1:8" x14ac:dyDescent="0.2">
      <c r="A13" s="619"/>
      <c r="B13" s="189" t="s">
        <v>309</v>
      </c>
      <c r="C13" s="189">
        <v>8</v>
      </c>
      <c r="D13" s="186">
        <v>22</v>
      </c>
      <c r="E13" s="253">
        <v>14</v>
      </c>
      <c r="F13" s="189">
        <v>40</v>
      </c>
      <c r="G13" s="186">
        <v>251</v>
      </c>
      <c r="H13" s="253">
        <v>211</v>
      </c>
    </row>
    <row r="14" spans="1:8" x14ac:dyDescent="0.2">
      <c r="A14" s="619"/>
      <c r="B14" s="189" t="s">
        <v>253</v>
      </c>
      <c r="C14" s="189">
        <v>53</v>
      </c>
      <c r="D14" s="189">
        <v>100</v>
      </c>
      <c r="E14" s="250">
        <v>47</v>
      </c>
      <c r="F14" s="189">
        <v>322</v>
      </c>
      <c r="G14" s="189">
        <v>1196</v>
      </c>
      <c r="H14" s="250">
        <v>874</v>
      </c>
    </row>
    <row r="15" spans="1:8" x14ac:dyDescent="0.2">
      <c r="A15" s="619"/>
      <c r="B15" s="189" t="s">
        <v>254</v>
      </c>
      <c r="C15" s="189">
        <v>25</v>
      </c>
      <c r="D15" s="186">
        <v>172</v>
      </c>
      <c r="E15" s="250">
        <v>147</v>
      </c>
      <c r="F15" s="189">
        <v>397</v>
      </c>
      <c r="G15" s="186">
        <v>2345</v>
      </c>
      <c r="H15" s="250">
        <v>1948</v>
      </c>
    </row>
    <row r="16" spans="1:8" x14ac:dyDescent="0.2">
      <c r="A16" s="619"/>
      <c r="B16" s="189" t="s">
        <v>255</v>
      </c>
      <c r="C16" s="189">
        <v>0</v>
      </c>
      <c r="D16" s="186">
        <v>97</v>
      </c>
      <c r="E16" s="250">
        <v>97</v>
      </c>
      <c r="F16" s="189">
        <v>339</v>
      </c>
      <c r="G16" s="186">
        <v>625</v>
      </c>
      <c r="H16" s="250">
        <v>286</v>
      </c>
    </row>
    <row r="17" spans="1:8" x14ac:dyDescent="0.2">
      <c r="A17" s="619"/>
      <c r="B17" s="189" t="s">
        <v>256</v>
      </c>
      <c r="C17" s="189">
        <v>18</v>
      </c>
      <c r="D17" s="186">
        <v>44</v>
      </c>
      <c r="E17" s="250">
        <v>26</v>
      </c>
      <c r="F17" s="189">
        <v>567</v>
      </c>
      <c r="G17" s="186">
        <v>1100</v>
      </c>
      <c r="H17" s="250">
        <v>533</v>
      </c>
    </row>
    <row r="18" spans="1:8" x14ac:dyDescent="0.2">
      <c r="A18" s="619"/>
      <c r="B18" s="189" t="s">
        <v>219</v>
      </c>
      <c r="C18" s="189">
        <v>177</v>
      </c>
      <c r="D18" s="186">
        <v>160</v>
      </c>
      <c r="E18" s="250">
        <v>-17</v>
      </c>
      <c r="F18" s="189">
        <v>1370</v>
      </c>
      <c r="G18" s="186">
        <v>1566</v>
      </c>
      <c r="H18" s="250">
        <v>196</v>
      </c>
    </row>
    <row r="19" spans="1:8" x14ac:dyDescent="0.2">
      <c r="A19" s="619"/>
      <c r="B19" s="189" t="s">
        <v>257</v>
      </c>
      <c r="C19" s="189">
        <v>159</v>
      </c>
      <c r="D19" s="186">
        <v>163</v>
      </c>
      <c r="E19" s="250">
        <v>4</v>
      </c>
      <c r="F19" s="189">
        <v>1954</v>
      </c>
      <c r="G19" s="186">
        <v>1638</v>
      </c>
      <c r="H19" s="250">
        <v>-316</v>
      </c>
    </row>
    <row r="20" spans="1:8" x14ac:dyDescent="0.2">
      <c r="A20" s="619"/>
      <c r="B20" s="189" t="s">
        <v>222</v>
      </c>
      <c r="C20" s="189">
        <v>13</v>
      </c>
      <c r="D20" s="186">
        <v>87</v>
      </c>
      <c r="E20" s="250">
        <v>74</v>
      </c>
      <c r="F20" s="189">
        <v>362</v>
      </c>
      <c r="G20" s="186">
        <v>1171</v>
      </c>
      <c r="H20" s="250">
        <v>809</v>
      </c>
    </row>
    <row r="21" spans="1:8" x14ac:dyDescent="0.2">
      <c r="A21" s="619"/>
      <c r="B21" s="189" t="s">
        <v>223</v>
      </c>
      <c r="C21" s="189">
        <v>99</v>
      </c>
      <c r="D21" s="186">
        <v>0</v>
      </c>
      <c r="E21" s="250">
        <v>-99</v>
      </c>
      <c r="F21" s="189">
        <v>654</v>
      </c>
      <c r="G21" s="186">
        <v>3</v>
      </c>
      <c r="H21" s="250">
        <v>-651</v>
      </c>
    </row>
    <row r="22" spans="1:8" x14ac:dyDescent="0.2">
      <c r="A22" s="619"/>
      <c r="B22" s="189" t="s">
        <v>258</v>
      </c>
      <c r="C22" s="189">
        <v>92</v>
      </c>
      <c r="D22" s="186">
        <v>17</v>
      </c>
      <c r="E22" s="250">
        <v>-75</v>
      </c>
      <c r="F22" s="189">
        <v>777</v>
      </c>
      <c r="G22" s="186">
        <v>113</v>
      </c>
      <c r="H22" s="250">
        <v>-664</v>
      </c>
    </row>
    <row r="23" spans="1:8" x14ac:dyDescent="0.2">
      <c r="A23" s="619"/>
      <c r="B23" s="189" t="s">
        <v>259</v>
      </c>
      <c r="C23" s="189">
        <v>30</v>
      </c>
      <c r="D23" s="186">
        <v>0</v>
      </c>
      <c r="E23" s="250">
        <v>-30</v>
      </c>
      <c r="F23" s="189">
        <v>390</v>
      </c>
      <c r="G23" s="186">
        <v>442</v>
      </c>
      <c r="H23" s="250">
        <v>52</v>
      </c>
    </row>
    <row r="24" spans="1:8" x14ac:dyDescent="0.2">
      <c r="A24" s="619"/>
      <c r="B24" s="189" t="s">
        <v>260</v>
      </c>
      <c r="C24" s="189">
        <v>5</v>
      </c>
      <c r="D24" s="186">
        <v>0</v>
      </c>
      <c r="E24" s="250">
        <v>-5</v>
      </c>
      <c r="F24" s="189">
        <v>21</v>
      </c>
      <c r="G24" s="186">
        <v>0</v>
      </c>
      <c r="H24" s="250">
        <v>-21</v>
      </c>
    </row>
    <row r="25" spans="1:8" x14ac:dyDescent="0.2">
      <c r="A25" s="619"/>
      <c r="B25" s="189" t="s">
        <v>261</v>
      </c>
      <c r="C25" s="189">
        <v>166</v>
      </c>
      <c r="D25" s="186">
        <v>224</v>
      </c>
      <c r="E25" s="250">
        <v>58</v>
      </c>
      <c r="F25" s="189">
        <v>1101</v>
      </c>
      <c r="G25" s="186">
        <v>2282</v>
      </c>
      <c r="H25" s="250">
        <v>1181</v>
      </c>
    </row>
    <row r="26" spans="1:8" x14ac:dyDescent="0.2">
      <c r="A26" s="191" t="s">
        <v>519</v>
      </c>
      <c r="B26" s="192"/>
      <c r="C26" s="192">
        <v>845</v>
      </c>
      <c r="D26" s="192">
        <v>1086</v>
      </c>
      <c r="E26" s="252">
        <v>241</v>
      </c>
      <c r="F26" s="192">
        <v>8294</v>
      </c>
      <c r="G26" s="192">
        <v>12732</v>
      </c>
      <c r="H26" s="252">
        <v>4438</v>
      </c>
    </row>
    <row r="27" spans="1:8" x14ac:dyDescent="0.2">
      <c r="A27" s="619"/>
      <c r="B27" s="189" t="s">
        <v>224</v>
      </c>
      <c r="C27" s="189">
        <v>72</v>
      </c>
      <c r="D27" s="186">
        <v>0</v>
      </c>
      <c r="E27" s="250">
        <v>-72</v>
      </c>
      <c r="F27" s="189">
        <v>1372</v>
      </c>
      <c r="G27" s="186">
        <v>96</v>
      </c>
      <c r="H27" s="250">
        <v>-1276</v>
      </c>
    </row>
    <row r="28" spans="1:8" x14ac:dyDescent="0.2">
      <c r="A28" s="620"/>
      <c r="B28" s="189" t="s">
        <v>262</v>
      </c>
      <c r="C28" s="189">
        <v>0</v>
      </c>
      <c r="D28" s="186">
        <v>0</v>
      </c>
      <c r="E28" s="250">
        <v>0</v>
      </c>
      <c r="F28" s="189">
        <v>244</v>
      </c>
      <c r="G28" s="186">
        <v>0</v>
      </c>
      <c r="H28" s="250">
        <v>-244</v>
      </c>
    </row>
    <row r="29" spans="1:8" x14ac:dyDescent="0.2">
      <c r="A29" s="620"/>
      <c r="B29" s="189" t="s">
        <v>263</v>
      </c>
      <c r="C29" s="189">
        <v>24</v>
      </c>
      <c r="D29" s="186">
        <v>0</v>
      </c>
      <c r="E29" s="250">
        <v>-24</v>
      </c>
      <c r="F29" s="189">
        <v>248</v>
      </c>
      <c r="G29" s="186">
        <v>3</v>
      </c>
      <c r="H29" s="250">
        <v>-245</v>
      </c>
    </row>
    <row r="30" spans="1:8" x14ac:dyDescent="0.2">
      <c r="A30" s="620"/>
      <c r="B30" s="189" t="s">
        <v>629</v>
      </c>
      <c r="C30" s="189">
        <v>0</v>
      </c>
      <c r="D30" s="189">
        <v>160</v>
      </c>
      <c r="E30" s="253">
        <v>160</v>
      </c>
      <c r="F30" s="186">
        <v>145</v>
      </c>
      <c r="G30" s="186">
        <v>861</v>
      </c>
      <c r="H30" s="253">
        <v>716</v>
      </c>
    </row>
    <row r="31" spans="1:8" x14ac:dyDescent="0.2">
      <c r="A31" s="191" t="s">
        <v>394</v>
      </c>
      <c r="B31" s="192"/>
      <c r="C31" s="192">
        <v>96</v>
      </c>
      <c r="D31" s="192">
        <v>160</v>
      </c>
      <c r="E31" s="252">
        <v>64</v>
      </c>
      <c r="F31" s="192">
        <v>2009</v>
      </c>
      <c r="G31" s="192">
        <v>960</v>
      </c>
      <c r="H31" s="252">
        <v>-1049</v>
      </c>
    </row>
    <row r="32" spans="1:8" x14ac:dyDescent="0.2">
      <c r="A32" s="620"/>
      <c r="B32" s="189" t="s">
        <v>228</v>
      </c>
      <c r="C32" s="189">
        <v>65</v>
      </c>
      <c r="D32" s="186">
        <v>0</v>
      </c>
      <c r="E32" s="250">
        <v>-65</v>
      </c>
      <c r="F32" s="189">
        <v>1248</v>
      </c>
      <c r="G32" s="186">
        <v>269</v>
      </c>
      <c r="H32" s="250">
        <v>-979</v>
      </c>
    </row>
    <row r="33" spans="1:8" x14ac:dyDescent="0.2">
      <c r="A33" s="620"/>
      <c r="B33" s="189" t="s">
        <v>234</v>
      </c>
      <c r="C33" s="189">
        <v>20</v>
      </c>
      <c r="D33" s="189">
        <v>34</v>
      </c>
      <c r="E33" s="253">
        <v>14</v>
      </c>
      <c r="F33" s="629">
        <v>171</v>
      </c>
      <c r="G33" s="189">
        <v>422</v>
      </c>
      <c r="H33" s="250">
        <v>251</v>
      </c>
    </row>
    <row r="34" spans="1:8" x14ac:dyDescent="0.2">
      <c r="A34" s="620"/>
      <c r="B34" s="189" t="s">
        <v>264</v>
      </c>
      <c r="C34" s="189">
        <v>0</v>
      </c>
      <c r="D34" s="189">
        <v>258</v>
      </c>
      <c r="E34" s="250">
        <v>258</v>
      </c>
      <c r="F34" s="189">
        <v>0</v>
      </c>
      <c r="G34" s="189">
        <v>1883</v>
      </c>
      <c r="H34" s="250">
        <v>1883</v>
      </c>
    </row>
    <row r="35" spans="1:8" x14ac:dyDescent="0.2">
      <c r="A35" s="620"/>
      <c r="B35" s="189" t="s">
        <v>236</v>
      </c>
      <c r="C35" s="189">
        <v>0</v>
      </c>
      <c r="D35" s="189">
        <v>71</v>
      </c>
      <c r="E35" s="253">
        <v>71</v>
      </c>
      <c r="F35" s="629">
        <v>0</v>
      </c>
      <c r="G35" s="189">
        <v>495</v>
      </c>
      <c r="H35" s="250">
        <v>495</v>
      </c>
    </row>
    <row r="36" spans="1:8" x14ac:dyDescent="0.2">
      <c r="A36" s="620"/>
      <c r="B36" s="189" t="s">
        <v>237</v>
      </c>
      <c r="C36" s="189">
        <v>0</v>
      </c>
      <c r="D36" s="189">
        <v>21</v>
      </c>
      <c r="E36" s="253">
        <v>21</v>
      </c>
      <c r="F36" s="629">
        <v>259</v>
      </c>
      <c r="G36" s="189">
        <v>292</v>
      </c>
      <c r="H36" s="250">
        <v>33</v>
      </c>
    </row>
    <row r="37" spans="1:8" x14ac:dyDescent="0.2">
      <c r="A37" s="840" t="s">
        <v>520</v>
      </c>
      <c r="B37" s="192"/>
      <c r="C37" s="192">
        <v>85</v>
      </c>
      <c r="D37" s="192">
        <v>384</v>
      </c>
      <c r="E37" s="252">
        <v>299</v>
      </c>
      <c r="F37" s="192">
        <v>1678</v>
      </c>
      <c r="G37" s="192">
        <v>3361</v>
      </c>
      <c r="H37" s="252">
        <v>1683</v>
      </c>
    </row>
    <row r="38" spans="1:8" x14ac:dyDescent="0.2">
      <c r="A38" s="620"/>
      <c r="B38" s="189" t="s">
        <v>265</v>
      </c>
      <c r="C38" s="189">
        <v>0</v>
      </c>
      <c r="D38" s="189">
        <v>0</v>
      </c>
      <c r="E38" s="249">
        <v>0</v>
      </c>
      <c r="F38" s="629">
        <v>122</v>
      </c>
      <c r="G38" s="189">
        <v>51</v>
      </c>
      <c r="H38" s="250">
        <v>-71</v>
      </c>
    </row>
    <row r="39" spans="1:8" x14ac:dyDescent="0.2">
      <c r="A39" s="620"/>
      <c r="B39" s="189" t="s">
        <v>266</v>
      </c>
      <c r="C39" s="189">
        <v>0</v>
      </c>
      <c r="D39" s="189">
        <v>0</v>
      </c>
      <c r="E39" s="253">
        <v>0</v>
      </c>
      <c r="F39" s="629">
        <v>79</v>
      </c>
      <c r="G39" s="189">
        <v>2</v>
      </c>
      <c r="H39" s="250">
        <v>-77</v>
      </c>
    </row>
    <row r="40" spans="1:8" x14ac:dyDescent="0.2">
      <c r="A40" s="620"/>
      <c r="B40" s="189" t="s">
        <v>670</v>
      </c>
      <c r="C40" s="189">
        <v>0</v>
      </c>
      <c r="D40" s="189">
        <v>0</v>
      </c>
      <c r="E40" s="253">
        <v>0</v>
      </c>
      <c r="F40" s="189">
        <v>0</v>
      </c>
      <c r="G40" s="189">
        <v>35</v>
      </c>
      <c r="H40" s="253">
        <v>35</v>
      </c>
    </row>
    <row r="41" spans="1:8" x14ac:dyDescent="0.2">
      <c r="A41" s="620"/>
      <c r="B41" s="189" t="s">
        <v>267</v>
      </c>
      <c r="C41" s="189">
        <v>31</v>
      </c>
      <c r="D41" s="189">
        <v>0</v>
      </c>
      <c r="E41" s="253">
        <v>-31</v>
      </c>
      <c r="F41" s="629">
        <v>63</v>
      </c>
      <c r="G41" s="189">
        <v>0</v>
      </c>
      <c r="H41" s="253">
        <v>-63</v>
      </c>
    </row>
    <row r="42" spans="1:8" x14ac:dyDescent="0.2">
      <c r="A42" s="620"/>
      <c r="B42" s="189" t="s">
        <v>268</v>
      </c>
      <c r="C42" s="189">
        <v>61</v>
      </c>
      <c r="D42" s="189">
        <v>0</v>
      </c>
      <c r="E42" s="253">
        <v>-61</v>
      </c>
      <c r="F42" s="629">
        <v>555</v>
      </c>
      <c r="G42" s="189">
        <v>94</v>
      </c>
      <c r="H42" s="253">
        <v>-461</v>
      </c>
    </row>
    <row r="43" spans="1:8" x14ac:dyDescent="0.2">
      <c r="A43" s="203" t="s">
        <v>536</v>
      </c>
      <c r="B43" s="203"/>
      <c r="C43" s="192">
        <v>92</v>
      </c>
      <c r="D43" s="192">
        <v>0</v>
      </c>
      <c r="E43" s="803">
        <v>-92</v>
      </c>
      <c r="F43" s="203">
        <v>819</v>
      </c>
      <c r="G43" s="203">
        <v>182</v>
      </c>
      <c r="H43" s="254">
        <v>-637</v>
      </c>
    </row>
    <row r="44" spans="1:8" x14ac:dyDescent="0.2">
      <c r="A44" s="841" t="s">
        <v>604</v>
      </c>
      <c r="B44" s="841"/>
      <c r="C44" s="762">
        <v>0</v>
      </c>
      <c r="D44" s="762">
        <v>0</v>
      </c>
      <c r="E44" s="762">
        <v>0</v>
      </c>
      <c r="F44" s="203">
        <v>11</v>
      </c>
      <c r="G44" s="762">
        <v>138</v>
      </c>
      <c r="H44" s="254">
        <v>127</v>
      </c>
    </row>
    <row r="45" spans="1:8" x14ac:dyDescent="0.2">
      <c r="A45" s="205" t="s">
        <v>119</v>
      </c>
      <c r="B45" s="205"/>
      <c r="C45" s="205">
        <v>1340</v>
      </c>
      <c r="D45" s="255">
        <v>1879</v>
      </c>
      <c r="E45" s="205">
        <v>539</v>
      </c>
      <c r="F45" s="205">
        <v>15660</v>
      </c>
      <c r="G45" s="255">
        <v>21417</v>
      </c>
      <c r="H45" s="205">
        <v>5757</v>
      </c>
    </row>
    <row r="46" spans="1:8" x14ac:dyDescent="0.2">
      <c r="A46" s="359" t="s">
        <v>521</v>
      </c>
      <c r="B46" s="210"/>
      <c r="C46" s="210">
        <v>157</v>
      </c>
      <c r="D46" s="839">
        <v>38</v>
      </c>
      <c r="E46" s="210">
        <v>-119</v>
      </c>
      <c r="F46" s="210">
        <v>2910</v>
      </c>
      <c r="G46" s="210">
        <v>845</v>
      </c>
      <c r="H46" s="210">
        <v>-2065</v>
      </c>
    </row>
    <row r="47" spans="1:8" x14ac:dyDescent="0.2">
      <c r="A47" s="359" t="s">
        <v>522</v>
      </c>
      <c r="B47" s="210"/>
      <c r="C47" s="210">
        <v>1183</v>
      </c>
      <c r="D47" s="210">
        <v>1841</v>
      </c>
      <c r="E47" s="210">
        <v>658</v>
      </c>
      <c r="F47" s="210">
        <v>12750</v>
      </c>
      <c r="G47" s="210">
        <v>20572</v>
      </c>
      <c r="H47" s="210">
        <v>7822</v>
      </c>
    </row>
    <row r="48" spans="1:8" x14ac:dyDescent="0.2">
      <c r="A48" s="823" t="s">
        <v>523</v>
      </c>
      <c r="B48" s="214"/>
      <c r="C48" s="214">
        <v>836</v>
      </c>
      <c r="D48" s="214">
        <v>1166</v>
      </c>
      <c r="E48" s="214">
        <v>330</v>
      </c>
      <c r="F48" s="214">
        <v>9646</v>
      </c>
      <c r="G48" s="214">
        <v>11080</v>
      </c>
      <c r="H48" s="214">
        <v>1434</v>
      </c>
    </row>
    <row r="49" spans="1:8" x14ac:dyDescent="0.2">
      <c r="A49" s="823" t="s">
        <v>524</v>
      </c>
      <c r="B49" s="214"/>
      <c r="C49" s="214">
        <v>504</v>
      </c>
      <c r="D49" s="214">
        <v>713</v>
      </c>
      <c r="E49" s="214">
        <v>209</v>
      </c>
      <c r="F49" s="214">
        <v>6014</v>
      </c>
      <c r="G49" s="214">
        <v>10337</v>
      </c>
      <c r="H49" s="214">
        <v>4323</v>
      </c>
    </row>
    <row r="50" spans="1:8" x14ac:dyDescent="0.2">
      <c r="A50" s="824" t="s">
        <v>525</v>
      </c>
      <c r="B50" s="819"/>
      <c r="C50" s="819">
        <v>615</v>
      </c>
      <c r="D50" s="779">
        <v>990</v>
      </c>
      <c r="E50" s="821">
        <v>375</v>
      </c>
      <c r="F50" s="821">
        <v>6426</v>
      </c>
      <c r="G50" s="821">
        <v>10729</v>
      </c>
      <c r="H50" s="821">
        <v>4303</v>
      </c>
    </row>
    <row r="51" spans="1:8" ht="15" x14ac:dyDescent="0.25">
      <c r="A51" s="222" t="s">
        <v>240</v>
      </c>
      <c r="B51" s="218"/>
      <c r="C51" s="257"/>
      <c r="D51" s="219"/>
      <c r="E51" s="219"/>
      <c r="F51" s="220"/>
      <c r="G51" s="219"/>
      <c r="H51" s="248" t="s">
        <v>239</v>
      </c>
    </row>
    <row r="52" spans="1:8" ht="15" x14ac:dyDescent="0.25">
      <c r="B52" s="222"/>
      <c r="C52" s="223"/>
      <c r="D52" s="219"/>
      <c r="E52" s="219"/>
      <c r="F52" s="220"/>
      <c r="G52" s="219"/>
      <c r="H52" s="221"/>
    </row>
    <row r="54" spans="1:8" x14ac:dyDescent="0.2">
      <c r="C54" s="258"/>
      <c r="D54" s="258"/>
      <c r="E54" s="258"/>
      <c r="F54" s="258"/>
      <c r="G54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B10" sqref="B10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x14ac:dyDescent="0.2">
      <c r="A4" s="75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2" t="s">
        <v>526</v>
      </c>
      <c r="H4" s="73" t="s">
        <v>128</v>
      </c>
    </row>
    <row r="5" spans="1:8" x14ac:dyDescent="0.2">
      <c r="A5" s="236" t="s">
        <v>270</v>
      </c>
      <c r="B5" s="664">
        <v>0.54700000000000004</v>
      </c>
      <c r="C5" s="380">
        <v>36.069651741293534</v>
      </c>
      <c r="D5" s="537">
        <v>5.6769999999999996</v>
      </c>
      <c r="E5" s="380">
        <v>38.261081344374084</v>
      </c>
      <c r="F5" s="537">
        <v>6.343</v>
      </c>
      <c r="G5" s="380">
        <v>40.022075055187642</v>
      </c>
      <c r="H5" s="665">
        <v>2.7233170188482738</v>
      </c>
    </row>
    <row r="6" spans="1:8" x14ac:dyDescent="0.2">
      <c r="A6" s="236" t="s">
        <v>271</v>
      </c>
      <c r="B6" s="538">
        <v>0.28899999999999998</v>
      </c>
      <c r="C6" s="267">
        <v>-88.313788920339661</v>
      </c>
      <c r="D6" s="266">
        <v>26.998000000000001</v>
      </c>
      <c r="E6" s="267">
        <v>28.427361811435638</v>
      </c>
      <c r="F6" s="266">
        <v>29.582000000000001</v>
      </c>
      <c r="G6" s="267">
        <v>26.149253731343286</v>
      </c>
      <c r="H6" s="666">
        <v>12.700798368527453</v>
      </c>
    </row>
    <row r="7" spans="1:8" x14ac:dyDescent="0.2">
      <c r="A7" s="236" t="s">
        <v>272</v>
      </c>
      <c r="B7" s="538">
        <v>3.0779999999999998</v>
      </c>
      <c r="C7" s="267">
        <v>50.882352941176464</v>
      </c>
      <c r="D7" s="266">
        <v>35.756</v>
      </c>
      <c r="E7" s="267">
        <v>-21.938652985481934</v>
      </c>
      <c r="F7" s="266">
        <v>37.542000000000002</v>
      </c>
      <c r="G7" s="267">
        <v>-23.600398868515843</v>
      </c>
      <c r="H7" s="666">
        <v>16.118361583099777</v>
      </c>
    </row>
    <row r="8" spans="1:8" x14ac:dyDescent="0.2">
      <c r="A8" s="236" t="s">
        <v>273</v>
      </c>
      <c r="B8" s="538">
        <v>6.5919999999999996</v>
      </c>
      <c r="C8" s="267">
        <v>-45.588113908378041</v>
      </c>
      <c r="D8" s="266">
        <v>107.13800000000001</v>
      </c>
      <c r="E8" s="267">
        <v>-51.2290828310785</v>
      </c>
      <c r="F8" s="266">
        <v>115.874</v>
      </c>
      <c r="G8" s="267">
        <v>-52.414705061024691</v>
      </c>
      <c r="H8" s="666">
        <v>49.749587930320807</v>
      </c>
    </row>
    <row r="9" spans="1:8" x14ac:dyDescent="0.2">
      <c r="A9" s="236" t="s">
        <v>274</v>
      </c>
      <c r="B9" s="539">
        <v>1.671</v>
      </c>
      <c r="C9" s="268">
        <v>1.7362637362637361</v>
      </c>
      <c r="D9" s="266">
        <v>41.63</v>
      </c>
      <c r="E9" s="267">
        <v>4352.4064171122991</v>
      </c>
      <c r="F9" s="266">
        <v>41.725000000000001</v>
      </c>
      <c r="G9" s="267">
        <v>4.0148915187376728</v>
      </c>
      <c r="H9" s="666">
        <v>17.914299639199783</v>
      </c>
    </row>
    <row r="10" spans="1:8" x14ac:dyDescent="0.2">
      <c r="A10" s="236" t="s">
        <v>632</v>
      </c>
      <c r="B10" s="539">
        <v>0.17199999999999999</v>
      </c>
      <c r="C10" s="268" t="s">
        <v>150</v>
      </c>
      <c r="D10" s="266">
        <v>1.848492</v>
      </c>
      <c r="E10" s="267" t="s">
        <v>150</v>
      </c>
      <c r="F10" s="266">
        <v>1.848492</v>
      </c>
      <c r="G10" s="267" t="s">
        <v>150</v>
      </c>
      <c r="H10" s="806">
        <v>0.79363546000392293</v>
      </c>
    </row>
    <row r="11" spans="1:8" x14ac:dyDescent="0.2">
      <c r="A11" s="244" t="s">
        <v>275</v>
      </c>
      <c r="B11" s="269">
        <v>12.349</v>
      </c>
      <c r="C11" s="270">
        <v>-27.872203726417847</v>
      </c>
      <c r="D11" s="269">
        <v>219.04749199999998</v>
      </c>
      <c r="E11" s="270">
        <v>-24.866403698927105</v>
      </c>
      <c r="F11" s="269">
        <v>232.91449199999997</v>
      </c>
      <c r="G11" s="270">
        <v>-27.585571491196713</v>
      </c>
      <c r="H11" s="270">
        <v>100</v>
      </c>
    </row>
    <row r="12" spans="1:8" x14ac:dyDescent="0.2">
      <c r="A12" s="271" t="s">
        <v>276</v>
      </c>
      <c r="B12" s="272">
        <f>B11/'Consumo PP'!B11*100</f>
        <v>0.27544912963138357</v>
      </c>
      <c r="C12" s="273"/>
      <c r="D12" s="272">
        <f>D11/'Consumo PP'!D11*100</f>
        <v>0.43377333041394134</v>
      </c>
      <c r="E12" s="273"/>
      <c r="F12" s="272">
        <f>F11/'Consumo PP'!F11*100</f>
        <v>0.42318087391571568</v>
      </c>
      <c r="G12" s="274"/>
      <c r="H12" s="274"/>
    </row>
    <row r="13" spans="1:8" x14ac:dyDescent="0.2">
      <c r="A13" s="275" t="s">
        <v>561</v>
      </c>
      <c r="B13" s="67"/>
      <c r="C13" s="67"/>
      <c r="D13" s="67"/>
      <c r="E13" s="67"/>
      <c r="F13" s="67"/>
      <c r="G13" s="268"/>
      <c r="H13" s="71" t="s">
        <v>239</v>
      </c>
    </row>
    <row r="14" spans="1:8" x14ac:dyDescent="0.2">
      <c r="A14" s="275" t="s">
        <v>633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654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77" priority="3" operator="between">
      <formula>0.00001</formula>
      <formula>0.499</formula>
    </cfRule>
  </conditionalFormatting>
  <conditionalFormatting sqref="F10">
    <cfRule type="cellIs" dxfId="76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277</v>
      </c>
      <c r="B1" s="669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59">
        <f>INDICE!A3</f>
        <v>42309</v>
      </c>
      <c r="C3" s="859"/>
      <c r="D3" s="877" t="s">
        <v>120</v>
      </c>
      <c r="E3" s="877"/>
      <c r="F3" s="877" t="s">
        <v>121</v>
      </c>
      <c r="G3" s="877"/>
    </row>
    <row r="4" spans="1:7" x14ac:dyDescent="0.2">
      <c r="A4" s="75"/>
      <c r="B4" s="261"/>
      <c r="C4" s="72" t="s">
        <v>526</v>
      </c>
      <c r="D4" s="261"/>
      <c r="E4" s="72" t="s">
        <v>526</v>
      </c>
      <c r="F4" s="261"/>
      <c r="G4" s="72" t="s">
        <v>526</v>
      </c>
    </row>
    <row r="5" spans="1:7" ht="15" x14ac:dyDescent="0.25">
      <c r="A5" s="661" t="s">
        <v>119</v>
      </c>
      <c r="B5" s="667">
        <v>5271</v>
      </c>
      <c r="C5" s="662">
        <v>3.9030159668835012</v>
      </c>
      <c r="D5" s="663">
        <v>59924</v>
      </c>
      <c r="E5" s="662">
        <v>6.9956790343891724</v>
      </c>
      <c r="F5" s="668">
        <v>65325</v>
      </c>
      <c r="G5" s="662">
        <v>7.2660098522167482</v>
      </c>
    </row>
    <row r="6" spans="1:7" x14ac:dyDescent="0.2">
      <c r="A6" s="275"/>
      <c r="B6" s="1"/>
      <c r="C6" s="1"/>
      <c r="D6" s="1"/>
      <c r="E6" s="1"/>
      <c r="F6" s="1"/>
      <c r="G6" s="71" t="s">
        <v>239</v>
      </c>
    </row>
    <row r="7" spans="1:7" x14ac:dyDescent="0.2">
      <c r="A7" s="275" t="s">
        <v>561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278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615</v>
      </c>
      <c r="B5" s="476">
        <v>135</v>
      </c>
      <c r="C5" s="84">
        <v>0</v>
      </c>
      <c r="D5" s="83">
        <v>1549</v>
      </c>
      <c r="E5" s="84">
        <v>9.0845070422535219</v>
      </c>
      <c r="F5" s="83">
        <v>1703</v>
      </c>
      <c r="G5" s="84">
        <v>9.0742332459287631</v>
      </c>
      <c r="H5" s="479">
        <v>2.6332065435878405</v>
      </c>
    </row>
    <row r="6" spans="1:8" s="80" customFormat="1" x14ac:dyDescent="0.2">
      <c r="A6" s="82" t="s">
        <v>49</v>
      </c>
      <c r="B6" s="477">
        <v>724</v>
      </c>
      <c r="C6" s="86">
        <v>14.920634920634921</v>
      </c>
      <c r="D6" s="85">
        <v>8265</v>
      </c>
      <c r="E6" s="86">
        <v>25.914076782449726</v>
      </c>
      <c r="F6" s="85">
        <v>8976</v>
      </c>
      <c r="G6" s="86">
        <v>25.283776267406051</v>
      </c>
      <c r="H6" s="480">
        <v>13.878838482233974</v>
      </c>
    </row>
    <row r="7" spans="1:8" s="80" customFormat="1" x14ac:dyDescent="0.2">
      <c r="A7" s="82" t="s">
        <v>50</v>
      </c>
      <c r="B7" s="477">
        <v>750</v>
      </c>
      <c r="C7" s="86">
        <v>1.7639077340569878</v>
      </c>
      <c r="D7" s="85">
        <v>8744</v>
      </c>
      <c r="E7" s="86">
        <v>8.0974162442823587</v>
      </c>
      <c r="F7" s="85">
        <v>9530</v>
      </c>
      <c r="G7" s="86">
        <v>8.2346586457175341</v>
      </c>
      <c r="H7" s="480">
        <v>14.735442372514457</v>
      </c>
    </row>
    <row r="8" spans="1:8" s="80" customFormat="1" x14ac:dyDescent="0.2">
      <c r="A8" s="82" t="s">
        <v>129</v>
      </c>
      <c r="B8" s="477">
        <v>2267</v>
      </c>
      <c r="C8" s="86">
        <v>1.7504488330341115</v>
      </c>
      <c r="D8" s="85">
        <v>25121</v>
      </c>
      <c r="E8" s="86">
        <v>0.65713026405417319</v>
      </c>
      <c r="F8" s="85">
        <v>27549</v>
      </c>
      <c r="G8" s="86">
        <v>1.6098160932038141</v>
      </c>
      <c r="H8" s="480">
        <v>42.596715836348451</v>
      </c>
    </row>
    <row r="9" spans="1:8" s="80" customFormat="1" x14ac:dyDescent="0.2">
      <c r="A9" s="82" t="s">
        <v>130</v>
      </c>
      <c r="B9" s="477">
        <v>346</v>
      </c>
      <c r="C9" s="86">
        <v>-17.026378896882495</v>
      </c>
      <c r="D9" s="85">
        <v>3593</v>
      </c>
      <c r="E9" s="86">
        <v>-13.546679499518769</v>
      </c>
      <c r="F9" s="85">
        <v>3919</v>
      </c>
      <c r="G9" s="87">
        <v>-15.378303679391948</v>
      </c>
      <c r="H9" s="480">
        <v>6.0596221047097751</v>
      </c>
    </row>
    <row r="10" spans="1:8" s="80" customFormat="1" x14ac:dyDescent="0.2">
      <c r="A10" s="81" t="s">
        <v>131</v>
      </c>
      <c r="B10" s="478">
        <v>1013</v>
      </c>
      <c r="C10" s="89">
        <v>15.771428571428572</v>
      </c>
      <c r="D10" s="88">
        <v>12064</v>
      </c>
      <c r="E10" s="89">
        <v>20.195277473348611</v>
      </c>
      <c r="F10" s="88">
        <v>12997</v>
      </c>
      <c r="G10" s="89">
        <v>20.382028853526279</v>
      </c>
      <c r="H10" s="481">
        <v>20.096174660605499</v>
      </c>
    </row>
    <row r="11" spans="1:8" s="80" customFormat="1" x14ac:dyDescent="0.2">
      <c r="A11" s="90" t="s">
        <v>119</v>
      </c>
      <c r="B11" s="91">
        <v>5235</v>
      </c>
      <c r="C11" s="92">
        <v>4.2413381123058542</v>
      </c>
      <c r="D11" s="91">
        <v>59336</v>
      </c>
      <c r="E11" s="92">
        <v>7.4479836300092348</v>
      </c>
      <c r="F11" s="91">
        <v>64674</v>
      </c>
      <c r="G11" s="92">
        <v>7.6572227585977304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239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562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654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E21" sqref="E21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279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78">
        <f>INDICE!A3</f>
        <v>42309</v>
      </c>
      <c r="B3" s="878">
        <v>41671</v>
      </c>
      <c r="C3" s="879">
        <v>41671</v>
      </c>
      <c r="D3" s="878">
        <v>41671</v>
      </c>
      <c r="E3" s="878">
        <v>41671</v>
      </c>
      <c r="F3" s="226"/>
    </row>
    <row r="4" spans="1:7" ht="15" x14ac:dyDescent="0.25">
      <c r="A4" s="236" t="s">
        <v>30</v>
      </c>
      <c r="B4" s="237">
        <v>12.349</v>
      </c>
      <c r="C4" s="670"/>
      <c r="D4" s="367" t="s">
        <v>280</v>
      </c>
      <c r="E4" s="826">
        <v>5235</v>
      </c>
    </row>
    <row r="5" spans="1:7" x14ac:dyDescent="0.2">
      <c r="A5" s="236" t="s">
        <v>281</v>
      </c>
      <c r="B5" s="237">
        <v>5013</v>
      </c>
      <c r="C5" s="374"/>
      <c r="D5" s="236" t="s">
        <v>282</v>
      </c>
      <c r="E5" s="237">
        <v>-364</v>
      </c>
    </row>
    <row r="6" spans="1:7" x14ac:dyDescent="0.2">
      <c r="A6" s="236" t="s">
        <v>555</v>
      </c>
      <c r="B6" s="237">
        <v>19</v>
      </c>
      <c r="C6" s="374"/>
      <c r="D6" s="236" t="s">
        <v>283</v>
      </c>
      <c r="E6" s="237">
        <v>196</v>
      </c>
    </row>
    <row r="7" spans="1:7" x14ac:dyDescent="0.2">
      <c r="A7" s="236" t="s">
        <v>556</v>
      </c>
      <c r="B7" s="237">
        <v>14.65099999999984</v>
      </c>
      <c r="C7" s="374"/>
      <c r="D7" s="236" t="s">
        <v>557</v>
      </c>
      <c r="E7" s="237">
        <v>1340</v>
      </c>
    </row>
    <row r="8" spans="1:7" x14ac:dyDescent="0.2">
      <c r="A8" s="236" t="s">
        <v>558</v>
      </c>
      <c r="B8" s="237">
        <v>212</v>
      </c>
      <c r="C8" s="374"/>
      <c r="D8" s="236" t="s">
        <v>559</v>
      </c>
      <c r="E8" s="237">
        <v>-1879</v>
      </c>
    </row>
    <row r="9" spans="1:7" ht="15" x14ac:dyDescent="0.25">
      <c r="A9" s="244" t="s">
        <v>59</v>
      </c>
      <c r="B9" s="683">
        <v>5271</v>
      </c>
      <c r="C9" s="374"/>
      <c r="D9" s="236" t="s">
        <v>285</v>
      </c>
      <c r="E9" s="237">
        <v>-45</v>
      </c>
    </row>
    <row r="10" spans="1:7" ht="15" x14ac:dyDescent="0.25">
      <c r="A10" s="236" t="s">
        <v>284</v>
      </c>
      <c r="B10" s="237">
        <v>-36</v>
      </c>
      <c r="C10" s="374"/>
      <c r="D10" s="244" t="s">
        <v>560</v>
      </c>
      <c r="E10" s="683">
        <v>4483</v>
      </c>
    </row>
    <row r="11" spans="1:7" ht="15" x14ac:dyDescent="0.25">
      <c r="A11" s="244" t="s">
        <v>280</v>
      </c>
      <c r="B11" s="683">
        <v>5235</v>
      </c>
      <c r="C11" s="671"/>
      <c r="D11" s="321"/>
      <c r="E11" s="660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1"/>
  <sheetViews>
    <sheetView workbookViewId="0">
      <selection activeCell="E14" sqref="E14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5" t="s">
        <v>564</v>
      </c>
      <c r="B1" s="845"/>
      <c r="C1" s="845"/>
      <c r="D1" s="845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45"/>
      <c r="B2" s="845"/>
      <c r="C2" s="845"/>
      <c r="D2" s="845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286</v>
      </c>
      <c r="F3" s="58"/>
    </row>
    <row r="4" spans="1:12" s="281" customFormat="1" ht="14.25" customHeight="1" x14ac:dyDescent="0.2">
      <c r="A4" s="279"/>
      <c r="B4" s="279"/>
      <c r="C4" s="280" t="s">
        <v>287</v>
      </c>
      <c r="D4" s="280" t="s">
        <v>563</v>
      </c>
      <c r="E4" s="65"/>
      <c r="F4" s="65"/>
    </row>
    <row r="5" spans="1:12" s="281" customFormat="1" ht="14.25" customHeight="1" x14ac:dyDescent="0.2">
      <c r="A5" s="847">
        <v>2009</v>
      </c>
      <c r="B5" s="285" t="s">
        <v>288</v>
      </c>
      <c r="C5" s="673">
        <v>13.5</v>
      </c>
      <c r="D5" s="286">
        <v>-1.8895348837209287</v>
      </c>
      <c r="E5" s="65"/>
      <c r="F5" s="65"/>
    </row>
    <row r="6" spans="1:12" ht="14.25" customHeight="1" x14ac:dyDescent="0.2">
      <c r="A6" s="880"/>
      <c r="B6" s="282" t="s">
        <v>289</v>
      </c>
      <c r="C6" s="672">
        <v>10.5</v>
      </c>
      <c r="D6" s="283">
        <v>-22.222222222222221</v>
      </c>
      <c r="F6" s="58"/>
    </row>
    <row r="7" spans="1:12" ht="14.25" customHeight="1" x14ac:dyDescent="0.2">
      <c r="A7" s="880"/>
      <c r="B7" s="282" t="s">
        <v>290</v>
      </c>
      <c r="C7" s="672">
        <v>10.48</v>
      </c>
      <c r="D7" s="283">
        <v>-0.19047619047618641</v>
      </c>
      <c r="E7" s="284"/>
      <c r="F7" s="58"/>
    </row>
    <row r="8" spans="1:12" ht="14.25" customHeight="1" x14ac:dyDescent="0.2">
      <c r="A8" s="880"/>
      <c r="B8" s="282" t="s">
        <v>291</v>
      </c>
      <c r="C8" s="672">
        <v>10.69</v>
      </c>
      <c r="D8" s="283">
        <v>2.0038167938931211</v>
      </c>
      <c r="E8" s="284"/>
      <c r="F8" s="58"/>
    </row>
    <row r="9" spans="1:12" s="281" customFormat="1" ht="14.25" customHeight="1" x14ac:dyDescent="0.2">
      <c r="A9" s="847">
        <v>2010</v>
      </c>
      <c r="B9" s="285" t="s">
        <v>288</v>
      </c>
      <c r="C9" s="673">
        <v>11.06</v>
      </c>
      <c r="D9" s="286">
        <v>3.4611786716557624</v>
      </c>
      <c r="E9" s="65"/>
      <c r="F9" s="65"/>
    </row>
    <row r="10" spans="1:12" ht="14.25" customHeight="1" x14ac:dyDescent="0.2">
      <c r="A10" s="880"/>
      <c r="B10" s="282" t="s">
        <v>289</v>
      </c>
      <c r="C10" s="672">
        <v>11.68</v>
      </c>
      <c r="D10" s="283">
        <v>5.6057866184448395</v>
      </c>
      <c r="F10" s="58"/>
    </row>
    <row r="11" spans="1:12" ht="14.25" customHeight="1" x14ac:dyDescent="0.2">
      <c r="A11" s="880"/>
      <c r="B11" s="282" t="s">
        <v>290</v>
      </c>
      <c r="C11" s="672">
        <v>12.45</v>
      </c>
      <c r="D11" s="283">
        <v>6.5924657534246531</v>
      </c>
      <c r="E11" s="284"/>
      <c r="F11" s="58"/>
    </row>
    <row r="12" spans="1:12" ht="14.25" customHeight="1" x14ac:dyDescent="0.2">
      <c r="A12" s="848"/>
      <c r="B12" s="287" t="s">
        <v>291</v>
      </c>
      <c r="C12" s="674">
        <v>12.79</v>
      </c>
      <c r="D12" s="288">
        <v>2.7309236947791153</v>
      </c>
      <c r="E12" s="284"/>
      <c r="F12" s="58"/>
    </row>
    <row r="13" spans="1:12" s="281" customFormat="1" ht="14.25" customHeight="1" x14ac:dyDescent="0.2">
      <c r="A13" s="880">
        <v>2011</v>
      </c>
      <c r="B13" s="282" t="s">
        <v>288</v>
      </c>
      <c r="C13" s="672">
        <v>13.19</v>
      </c>
      <c r="D13" s="283">
        <v>3.1274433150899172</v>
      </c>
      <c r="E13" s="65"/>
      <c r="F13" s="65"/>
    </row>
    <row r="14" spans="1:12" ht="14.25" customHeight="1" x14ac:dyDescent="0.2">
      <c r="A14" s="880"/>
      <c r="B14" s="282" t="s">
        <v>289</v>
      </c>
      <c r="C14" s="672">
        <v>14</v>
      </c>
      <c r="D14" s="283">
        <v>6.141015921152392</v>
      </c>
      <c r="F14" s="58"/>
    </row>
    <row r="15" spans="1:12" ht="14.25" customHeight="1" x14ac:dyDescent="0.2">
      <c r="A15" s="880"/>
      <c r="B15" s="282" t="s">
        <v>290</v>
      </c>
      <c r="C15" s="672">
        <v>14.8</v>
      </c>
      <c r="D15" s="283">
        <v>5.7142857142857197</v>
      </c>
      <c r="E15" s="284"/>
      <c r="F15" s="58"/>
    </row>
    <row r="16" spans="1:12" ht="14.25" customHeight="1" x14ac:dyDescent="0.2">
      <c r="A16" s="848"/>
      <c r="B16" s="287" t="s">
        <v>291</v>
      </c>
      <c r="C16" s="674">
        <v>15.09</v>
      </c>
      <c r="D16" s="288">
        <v>1.9594594594594537</v>
      </c>
      <c r="E16" s="284"/>
      <c r="F16" s="58"/>
    </row>
    <row r="17" spans="1:6" s="281" customFormat="1" ht="14.25" customHeight="1" x14ac:dyDescent="0.2">
      <c r="A17" s="880">
        <v>2012</v>
      </c>
      <c r="B17" s="282" t="s">
        <v>292</v>
      </c>
      <c r="C17" s="672">
        <v>15.53</v>
      </c>
      <c r="D17" s="283">
        <v>2.9158383035122566</v>
      </c>
      <c r="E17" s="65"/>
      <c r="F17" s="65"/>
    </row>
    <row r="18" spans="1:6" ht="14.25" customHeight="1" x14ac:dyDescent="0.2">
      <c r="A18" s="880"/>
      <c r="B18" s="282" t="s">
        <v>290</v>
      </c>
      <c r="C18" s="672">
        <v>16.45</v>
      </c>
      <c r="D18" s="283">
        <v>5.9240180296200897</v>
      </c>
      <c r="F18" s="58"/>
    </row>
    <row r="19" spans="1:6" ht="14.25" customHeight="1" x14ac:dyDescent="0.2">
      <c r="A19" s="880"/>
      <c r="B19" s="282" t="s">
        <v>293</v>
      </c>
      <c r="C19" s="672">
        <v>16.87</v>
      </c>
      <c r="D19" s="283">
        <v>2.5531914893617129</v>
      </c>
      <c r="E19" s="284"/>
      <c r="F19" s="58"/>
    </row>
    <row r="20" spans="1:6" ht="14.25" customHeight="1" x14ac:dyDescent="0.2">
      <c r="A20" s="848"/>
      <c r="B20" s="287" t="s">
        <v>291</v>
      </c>
      <c r="C20" s="674">
        <v>16.100000000000001</v>
      </c>
      <c r="D20" s="288">
        <v>-4.5643153526970925</v>
      </c>
      <c r="E20" s="284"/>
      <c r="F20" s="58"/>
    </row>
    <row r="21" spans="1:6" ht="14.25" customHeight="1" x14ac:dyDescent="0.2">
      <c r="A21" s="847">
        <v>2013</v>
      </c>
      <c r="B21" s="285" t="s">
        <v>288</v>
      </c>
      <c r="C21" s="673">
        <v>16.32</v>
      </c>
      <c r="D21" s="286">
        <v>1.3664596273291854</v>
      </c>
      <c r="E21" s="284"/>
      <c r="F21" s="58"/>
    </row>
    <row r="22" spans="1:6" ht="14.25" customHeight="1" x14ac:dyDescent="0.2">
      <c r="A22" s="880"/>
      <c r="B22" s="282" t="s">
        <v>294</v>
      </c>
      <c r="C22" s="672">
        <v>17.13</v>
      </c>
      <c r="D22" s="283">
        <v>4.9632352941176388</v>
      </c>
      <c r="E22" s="284"/>
      <c r="F22" s="58"/>
    </row>
    <row r="23" spans="1:6" ht="14.25" customHeight="1" x14ac:dyDescent="0.2">
      <c r="A23" s="848"/>
      <c r="B23" s="287" t="s">
        <v>295</v>
      </c>
      <c r="C23" s="674">
        <v>17.5</v>
      </c>
      <c r="D23" s="288">
        <v>2.1599532983070695</v>
      </c>
      <c r="F23" s="58"/>
    </row>
    <row r="24" spans="1:6" ht="14.25" customHeight="1" x14ac:dyDescent="0.2">
      <c r="A24" s="847">
        <v>2015</v>
      </c>
      <c r="B24" s="285" t="s">
        <v>640</v>
      </c>
      <c r="C24" s="673">
        <v>15.81</v>
      </c>
      <c r="D24" s="286">
        <v>-9.66</v>
      </c>
      <c r="F24" s="58"/>
    </row>
    <row r="25" spans="1:6" ht="14.25" customHeight="1" x14ac:dyDescent="0.2">
      <c r="A25" s="880"/>
      <c r="B25" s="282" t="s">
        <v>644</v>
      </c>
      <c r="C25" s="672">
        <v>14.12</v>
      </c>
      <c r="D25" s="283">
        <v>-10.69</v>
      </c>
      <c r="F25" s="58"/>
    </row>
    <row r="26" spans="1:6" ht="14.25" customHeight="1" x14ac:dyDescent="0.2">
      <c r="A26" s="880"/>
      <c r="B26" s="282" t="s">
        <v>652</v>
      </c>
      <c r="C26" s="672">
        <v>13.42</v>
      </c>
      <c r="D26" s="283">
        <v>-4.96</v>
      </c>
    </row>
    <row r="27" spans="1:6" ht="14.25" customHeight="1" x14ac:dyDescent="0.2">
      <c r="A27" s="880"/>
      <c r="B27" s="282" t="s">
        <v>667</v>
      </c>
      <c r="C27" s="672">
        <v>12.76</v>
      </c>
      <c r="D27" s="283">
        <v>-4.9180327868852469</v>
      </c>
    </row>
    <row r="28" spans="1:6" ht="14.25" customHeight="1" x14ac:dyDescent="0.2">
      <c r="A28" s="848"/>
      <c r="B28" s="287" t="s">
        <v>675</v>
      </c>
      <c r="C28" s="674">
        <v>12.68</v>
      </c>
      <c r="D28" s="288">
        <v>-0.62695924764890343</v>
      </c>
    </row>
    <row r="29" spans="1:6" ht="14.25" customHeight="1" x14ac:dyDescent="0.2">
      <c r="A29" s="275"/>
      <c r="D29" s="71" t="s">
        <v>297</v>
      </c>
    </row>
    <row r="30" spans="1:6" ht="14.25" customHeight="1" x14ac:dyDescent="0.2">
      <c r="A30" s="275" t="s">
        <v>296</v>
      </c>
    </row>
    <row r="31" spans="1:6" ht="14.25" customHeight="1" x14ac:dyDescent="0.2">
      <c r="A31" s="275"/>
    </row>
  </sheetData>
  <mergeCells count="7">
    <mergeCell ref="A24:A28"/>
    <mergeCell ref="A21:A23"/>
    <mergeCell ref="A1:D2"/>
    <mergeCell ref="A5:A8"/>
    <mergeCell ref="A9:A12"/>
    <mergeCell ref="A13:A16"/>
    <mergeCell ref="A17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7" t="s">
        <v>646</v>
      </c>
      <c r="C3" s="849" t="s">
        <v>490</v>
      </c>
      <c r="D3" s="847" t="s">
        <v>610</v>
      </c>
      <c r="E3" s="849" t="s">
        <v>490</v>
      </c>
      <c r="F3" s="851" t="s">
        <v>111</v>
      </c>
      <c r="G3" s="851"/>
    </row>
    <row r="4" spans="1:7" ht="14.45" customHeight="1" x14ac:dyDescent="0.25">
      <c r="A4" s="64"/>
      <c r="B4" s="848"/>
      <c r="C4" s="850"/>
      <c r="D4" s="848"/>
      <c r="E4" s="850"/>
      <c r="F4" s="462">
        <v>2014</v>
      </c>
      <c r="G4" s="462">
        <v>2013</v>
      </c>
    </row>
    <row r="5" spans="1:7" x14ac:dyDescent="0.2">
      <c r="A5" s="65" t="s">
        <v>112</v>
      </c>
      <c r="B5" s="266">
        <v>11975.110065789622</v>
      </c>
      <c r="C5" s="267">
        <v>10.113043660139244</v>
      </c>
      <c r="D5" s="266">
        <v>11396.81732916</v>
      </c>
      <c r="E5" s="267">
        <v>9.4621336849910733</v>
      </c>
      <c r="F5" s="773">
        <v>13.166960597027218</v>
      </c>
      <c r="G5" s="773">
        <v>15.464818533595858</v>
      </c>
    </row>
    <row r="6" spans="1:7" x14ac:dyDescent="0.2">
      <c r="A6" s="65" t="s">
        <v>113</v>
      </c>
      <c r="B6" s="266">
        <v>50740.304559999997</v>
      </c>
      <c r="C6" s="267">
        <v>42.850455029217031</v>
      </c>
      <c r="D6" s="266">
        <v>51317.6751678</v>
      </c>
      <c r="E6" s="267">
        <v>42.606167039132451</v>
      </c>
      <c r="F6" s="773">
        <v>0.61252095882177338</v>
      </c>
      <c r="G6" s="773">
        <v>0.73061219623459694</v>
      </c>
    </row>
    <row r="7" spans="1:7" x14ac:dyDescent="0.2">
      <c r="A7" s="65" t="s">
        <v>114</v>
      </c>
      <c r="B7" s="266">
        <v>23663.594664</v>
      </c>
      <c r="C7" s="267">
        <v>19.984030599980144</v>
      </c>
      <c r="D7" s="266">
        <v>26077.468643999997</v>
      </c>
      <c r="E7" s="267">
        <v>21.650649242605471</v>
      </c>
      <c r="F7" s="773">
        <v>8.8007541946628728E-2</v>
      </c>
      <c r="G7" s="773">
        <v>0.19104022970980514</v>
      </c>
    </row>
    <row r="8" spans="1:7" x14ac:dyDescent="0.2">
      <c r="A8" s="65" t="s">
        <v>115</v>
      </c>
      <c r="B8" s="266">
        <v>14932.588630303027</v>
      </c>
      <c r="C8" s="267">
        <v>12.610649918664924</v>
      </c>
      <c r="D8" s="266">
        <v>14784.442424242423</v>
      </c>
      <c r="E8" s="267">
        <v>12.274687453163388</v>
      </c>
      <c r="F8" s="773">
        <v>100</v>
      </c>
      <c r="G8" s="773">
        <v>100</v>
      </c>
    </row>
    <row r="9" spans="1:7" x14ac:dyDescent="0.2">
      <c r="A9" s="65" t="s">
        <v>116</v>
      </c>
      <c r="B9" s="266">
        <v>17274.618443135863</v>
      </c>
      <c r="C9" s="267">
        <v>14.588506457803502</v>
      </c>
      <c r="D9" s="266">
        <v>17304.626457999999</v>
      </c>
      <c r="E9" s="267">
        <v>14.367053905083333</v>
      </c>
      <c r="F9" s="773">
        <v>100</v>
      </c>
      <c r="G9" s="773">
        <v>100</v>
      </c>
    </row>
    <row r="10" spans="1:7" x14ac:dyDescent="0.2">
      <c r="A10" s="65" t="s">
        <v>117</v>
      </c>
      <c r="B10" s="266">
        <v>119.22180346348519</v>
      </c>
      <c r="C10" s="267">
        <v>0.10068344232686298</v>
      </c>
      <c r="D10" s="266">
        <v>146.1456</v>
      </c>
      <c r="E10" s="267">
        <v>0.12133643672036938</v>
      </c>
      <c r="F10" s="773" t="s">
        <v>647</v>
      </c>
      <c r="G10" s="773" t="s">
        <v>648</v>
      </c>
    </row>
    <row r="11" spans="1:7" x14ac:dyDescent="0.2">
      <c r="A11" s="65" t="s">
        <v>118</v>
      </c>
      <c r="B11" s="266">
        <v>-292.916</v>
      </c>
      <c r="C11" s="267">
        <v>-0.24736910813170204</v>
      </c>
      <c r="D11" s="266">
        <v>-580.58600000000001</v>
      </c>
      <c r="E11" s="267">
        <v>-0.48202776169609196</v>
      </c>
      <c r="F11" s="774"/>
      <c r="G11" s="774"/>
    </row>
    <row r="12" spans="1:7" x14ac:dyDescent="0.2">
      <c r="A12" s="68" t="s">
        <v>119</v>
      </c>
      <c r="B12" s="775">
        <v>118412.522166692</v>
      </c>
      <c r="C12" s="776">
        <v>100</v>
      </c>
      <c r="D12" s="775">
        <v>120446.58962320242</v>
      </c>
      <c r="E12" s="776">
        <v>100</v>
      </c>
      <c r="F12" s="776">
        <v>28.395029099457979</v>
      </c>
      <c r="G12" s="776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611</v>
      </c>
    </row>
    <row r="14" spans="1:7" x14ac:dyDescent="0.2">
      <c r="A14" s="777" t="s">
        <v>612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298</v>
      </c>
    </row>
    <row r="3" spans="1:6" x14ac:dyDescent="0.2">
      <c r="A3" s="63"/>
      <c r="B3" s="859" t="s">
        <v>299</v>
      </c>
      <c r="C3" s="859"/>
      <c r="D3" s="859"/>
      <c r="E3" s="260" t="s">
        <v>300</v>
      </c>
      <c r="F3" s="260"/>
    </row>
    <row r="4" spans="1:6" x14ac:dyDescent="0.2">
      <c r="A4" s="75"/>
      <c r="B4" s="291" t="s">
        <v>671</v>
      </c>
      <c r="C4" s="292" t="s">
        <v>669</v>
      </c>
      <c r="D4" s="291" t="s">
        <v>674</v>
      </c>
      <c r="E4" s="262" t="s">
        <v>301</v>
      </c>
      <c r="F4" s="261" t="s">
        <v>302</v>
      </c>
    </row>
    <row r="5" spans="1:6" x14ac:dyDescent="0.2">
      <c r="A5" s="675" t="s">
        <v>567</v>
      </c>
      <c r="B5" s="293">
        <v>116.54345088666669</v>
      </c>
      <c r="C5" s="293">
        <v>116.40464543870968</v>
      </c>
      <c r="D5" s="293">
        <v>131.86873421999999</v>
      </c>
      <c r="E5" s="293">
        <v>0.11924390769275314</v>
      </c>
      <c r="F5" s="293">
        <v>-11.621620108801332</v>
      </c>
    </row>
    <row r="6" spans="1:6" x14ac:dyDescent="0.2">
      <c r="A6" s="75" t="s">
        <v>566</v>
      </c>
      <c r="B6" s="272">
        <v>105.91520406666667</v>
      </c>
      <c r="C6" s="288">
        <v>106.30902923548386</v>
      </c>
      <c r="D6" s="272">
        <v>125.26040324</v>
      </c>
      <c r="E6" s="272">
        <v>-0.37045317001703587</v>
      </c>
      <c r="F6" s="272">
        <v>-15.443986026667789</v>
      </c>
    </row>
    <row r="7" spans="1:6" x14ac:dyDescent="0.2">
      <c r="A7" s="1"/>
      <c r="B7" s="1"/>
      <c r="C7" s="1"/>
      <c r="D7" s="1"/>
      <c r="E7" s="1"/>
      <c r="F7" s="71" t="s">
        <v>297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topLeftCell="A2" workbookViewId="0">
      <selection activeCell="B4" sqref="B4:E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5" t="s">
        <v>303</v>
      </c>
      <c r="B1" s="845"/>
      <c r="C1" s="845"/>
      <c r="D1" s="58"/>
      <c r="E1" s="58"/>
    </row>
    <row r="2" spans="1:38" x14ac:dyDescent="0.2">
      <c r="A2" s="846"/>
      <c r="B2" s="845"/>
      <c r="C2" s="845"/>
      <c r="D2" s="8"/>
      <c r="E2" s="62" t="s">
        <v>298</v>
      </c>
    </row>
    <row r="3" spans="1:38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</row>
    <row r="4" spans="1:38" x14ac:dyDescent="0.2">
      <c r="A4" s="296" t="s">
        <v>308</v>
      </c>
      <c r="B4" s="297">
        <v>116.54345088666669</v>
      </c>
      <c r="C4" s="298">
        <v>20.226549327438018</v>
      </c>
      <c r="D4" s="298">
        <v>46.171437652975214</v>
      </c>
      <c r="E4" s="298">
        <v>50.145463906253461</v>
      </c>
      <c r="F4" s="436"/>
      <c r="G4" s="436"/>
      <c r="H4" s="436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</row>
    <row r="5" spans="1:38" x14ac:dyDescent="0.2">
      <c r="A5" s="299" t="s">
        <v>309</v>
      </c>
      <c r="B5" s="300">
        <v>132.54333333333335</v>
      </c>
      <c r="C5" s="294">
        <v>21.162380952380957</v>
      </c>
      <c r="D5" s="294">
        <v>65.449285714285722</v>
      </c>
      <c r="E5" s="294">
        <v>45.931666666666665</v>
      </c>
      <c r="F5" s="436"/>
      <c r="G5" s="436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</row>
    <row r="6" spans="1:38" x14ac:dyDescent="0.2">
      <c r="A6" s="299" t="s">
        <v>310</v>
      </c>
      <c r="B6" s="300">
        <v>113.73666666666665</v>
      </c>
      <c r="C6" s="294">
        <v>18.95611111111111</v>
      </c>
      <c r="D6" s="294">
        <v>49.335588888888879</v>
      </c>
      <c r="E6" s="294">
        <v>45.444966666666659</v>
      </c>
      <c r="F6" s="436"/>
      <c r="G6" s="436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</row>
    <row r="7" spans="1:38" x14ac:dyDescent="0.2">
      <c r="A7" s="299" t="s">
        <v>253</v>
      </c>
      <c r="B7" s="300">
        <v>129.28899999999999</v>
      </c>
      <c r="C7" s="294">
        <v>22.438586776859502</v>
      </c>
      <c r="D7" s="294">
        <v>61.521613223140484</v>
      </c>
      <c r="E7" s="294">
        <v>45.328799999999994</v>
      </c>
      <c r="F7" s="436"/>
      <c r="G7" s="436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</row>
    <row r="8" spans="1:38" x14ac:dyDescent="0.2">
      <c r="A8" s="299" t="s">
        <v>311</v>
      </c>
      <c r="B8" s="300">
        <v>104.50909397688926</v>
      </c>
      <c r="C8" s="294">
        <v>17.418182329481546</v>
      </c>
      <c r="D8" s="294">
        <v>36.301659508470536</v>
      </c>
      <c r="E8" s="294">
        <v>50.789252138937179</v>
      </c>
      <c r="F8" s="436"/>
      <c r="G8" s="436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</row>
    <row r="9" spans="1:38" x14ac:dyDescent="0.2">
      <c r="A9" s="299" t="s">
        <v>312</v>
      </c>
      <c r="B9" s="300">
        <v>109.24575446016203</v>
      </c>
      <c r="C9" s="294">
        <v>18.960006972424818</v>
      </c>
      <c r="D9" s="294">
        <v>47.468116815270207</v>
      </c>
      <c r="E9" s="294">
        <v>42.817630672466997</v>
      </c>
      <c r="F9" s="436"/>
      <c r="G9" s="436"/>
    </row>
    <row r="10" spans="1:38" x14ac:dyDescent="0.2">
      <c r="A10" s="299" t="s">
        <v>313</v>
      </c>
      <c r="B10" s="300">
        <v>115.86816666666668</v>
      </c>
      <c r="C10" s="294">
        <v>18.499959383753502</v>
      </c>
      <c r="D10" s="294">
        <v>48.969473949579836</v>
      </c>
      <c r="E10" s="294">
        <v>48.39873333333334</v>
      </c>
      <c r="F10" s="436"/>
      <c r="G10" s="436"/>
    </row>
    <row r="11" spans="1:38" x14ac:dyDescent="0.2">
      <c r="A11" s="299" t="s">
        <v>314</v>
      </c>
      <c r="B11" s="300">
        <v>119.7649956166064</v>
      </c>
      <c r="C11" s="294">
        <v>23.95299912332128</v>
      </c>
      <c r="D11" s="294">
        <v>50.796644224113479</v>
      </c>
      <c r="E11" s="294">
        <v>45.015352269171636</v>
      </c>
      <c r="F11" s="436"/>
      <c r="G11" s="436"/>
    </row>
    <row r="12" spans="1:38" x14ac:dyDescent="0.2">
      <c r="A12" s="299" t="s">
        <v>315</v>
      </c>
      <c r="B12" s="300">
        <v>144.26965947596028</v>
      </c>
      <c r="C12" s="294">
        <v>28.853931895192055</v>
      </c>
      <c r="D12" s="294">
        <v>61.232195187437377</v>
      </c>
      <c r="E12" s="294">
        <v>54.18353239333085</v>
      </c>
      <c r="F12" s="436"/>
      <c r="G12" s="436"/>
    </row>
    <row r="13" spans="1:38" x14ac:dyDescent="0.2">
      <c r="A13" s="299" t="s">
        <v>316</v>
      </c>
      <c r="B13" s="300">
        <v>122.18666666666665</v>
      </c>
      <c r="C13" s="294">
        <v>20.364444444444445</v>
      </c>
      <c r="D13" s="294">
        <v>57.016355555555549</v>
      </c>
      <c r="E13" s="294">
        <v>44.805866666666667</v>
      </c>
      <c r="F13" s="436"/>
      <c r="G13" s="436"/>
    </row>
    <row r="14" spans="1:38" x14ac:dyDescent="0.2">
      <c r="A14" s="299" t="s">
        <v>317</v>
      </c>
      <c r="B14" s="300">
        <v>120.83666666666666</v>
      </c>
      <c r="C14" s="294">
        <v>21.790218579234971</v>
      </c>
      <c r="D14" s="294">
        <v>56.035314754098337</v>
      </c>
      <c r="E14" s="294">
        <v>43.011133333333341</v>
      </c>
      <c r="F14" s="436"/>
      <c r="G14" s="436"/>
    </row>
    <row r="15" spans="1:38" x14ac:dyDescent="0.2">
      <c r="A15" s="299" t="s">
        <v>218</v>
      </c>
      <c r="B15" s="300">
        <v>107.77666666666667</v>
      </c>
      <c r="C15" s="294">
        <v>17.962777777777781</v>
      </c>
      <c r="D15" s="294">
        <v>42.276588888888888</v>
      </c>
      <c r="E15" s="294">
        <v>47.537300000000002</v>
      </c>
      <c r="F15" s="436"/>
      <c r="G15" s="436"/>
    </row>
    <row r="16" spans="1:38" x14ac:dyDescent="0.2">
      <c r="A16" s="299" t="s">
        <v>318</v>
      </c>
      <c r="B16" s="301">
        <v>140.76333333333335</v>
      </c>
      <c r="C16" s="283">
        <v>27.244516129032259</v>
      </c>
      <c r="D16" s="283">
        <v>65.277250537634416</v>
      </c>
      <c r="E16" s="283">
        <v>48.241566666666671</v>
      </c>
      <c r="F16" s="436"/>
      <c r="G16" s="436"/>
    </row>
    <row r="17" spans="1:13" x14ac:dyDescent="0.2">
      <c r="A17" s="299" t="s">
        <v>254</v>
      </c>
      <c r="B17" s="300">
        <v>128.95203333333333</v>
      </c>
      <c r="C17" s="294">
        <v>21.492005555555558</v>
      </c>
      <c r="D17" s="294">
        <v>63.049694444444434</v>
      </c>
      <c r="E17" s="294">
        <v>44.410333333333334</v>
      </c>
      <c r="F17" s="436"/>
      <c r="G17" s="436"/>
    </row>
    <row r="18" spans="1:13" x14ac:dyDescent="0.2">
      <c r="A18" s="299" t="s">
        <v>255</v>
      </c>
      <c r="B18" s="300">
        <v>140.40666666666667</v>
      </c>
      <c r="C18" s="294">
        <v>26.254905149051492</v>
      </c>
      <c r="D18" s="294">
        <v>67.965394850948513</v>
      </c>
      <c r="E18" s="294">
        <v>46.186366666666657</v>
      </c>
      <c r="F18" s="436"/>
      <c r="G18" s="436"/>
    </row>
    <row r="19" spans="1:13" x14ac:dyDescent="0.2">
      <c r="A19" s="58" t="s">
        <v>256</v>
      </c>
      <c r="B19" s="300">
        <v>150.64666666666668</v>
      </c>
      <c r="C19" s="294">
        <v>26.145289256198346</v>
      </c>
      <c r="D19" s="294">
        <v>77.406444077135006</v>
      </c>
      <c r="E19" s="294">
        <v>47.09493333333333</v>
      </c>
      <c r="F19" s="436"/>
      <c r="G19" s="436"/>
    </row>
    <row r="20" spans="1:13" x14ac:dyDescent="0.2">
      <c r="A20" s="58" t="s">
        <v>319</v>
      </c>
      <c r="B20" s="300">
        <v>107.9767849114605</v>
      </c>
      <c r="C20" s="294">
        <v>22.955694429995543</v>
      </c>
      <c r="D20" s="294">
        <v>38.903288894837942</v>
      </c>
      <c r="E20" s="294">
        <v>46.11780158662701</v>
      </c>
      <c r="F20" s="436"/>
      <c r="G20" s="436"/>
    </row>
    <row r="21" spans="1:13" x14ac:dyDescent="0.2">
      <c r="A21" s="58" t="s">
        <v>320</v>
      </c>
      <c r="B21" s="300">
        <v>129.90333333333334</v>
      </c>
      <c r="C21" s="294">
        <v>24.29086720867209</v>
      </c>
      <c r="D21" s="294">
        <v>60.771132791327922</v>
      </c>
      <c r="E21" s="294">
        <v>44.841333333333331</v>
      </c>
      <c r="F21" s="436"/>
      <c r="G21" s="436"/>
    </row>
    <row r="22" spans="1:13" x14ac:dyDescent="0.2">
      <c r="A22" s="58" t="s">
        <v>219</v>
      </c>
      <c r="B22" s="300">
        <v>145.75629999999998</v>
      </c>
      <c r="C22" s="294">
        <v>26.283922950819669</v>
      </c>
      <c r="D22" s="294">
        <v>72.839510382513652</v>
      </c>
      <c r="E22" s="294">
        <v>46.632866666666658</v>
      </c>
      <c r="F22" s="436"/>
      <c r="G22" s="436"/>
    </row>
    <row r="23" spans="1:13" x14ac:dyDescent="0.2">
      <c r="A23" s="302" t="s">
        <v>321</v>
      </c>
      <c r="B23" s="303">
        <v>106.32069999999999</v>
      </c>
      <c r="C23" s="304">
        <v>18.452352892561979</v>
      </c>
      <c r="D23" s="304">
        <v>41.989347107438007</v>
      </c>
      <c r="E23" s="304">
        <v>45.878999999999998</v>
      </c>
      <c r="F23" s="436"/>
      <c r="G23" s="436"/>
    </row>
    <row r="24" spans="1:13" x14ac:dyDescent="0.2">
      <c r="A24" s="302" t="s">
        <v>322</v>
      </c>
      <c r="B24" s="303">
        <v>107.53509999999999</v>
      </c>
      <c r="C24" s="304">
        <v>18.663116528925617</v>
      </c>
      <c r="D24" s="304">
        <v>43.442450137741034</v>
      </c>
      <c r="E24" s="304">
        <v>45.429533333333332</v>
      </c>
      <c r="F24" s="436"/>
      <c r="G24" s="436"/>
    </row>
    <row r="25" spans="1:13" x14ac:dyDescent="0.2">
      <c r="A25" s="282" t="s">
        <v>323</v>
      </c>
      <c r="B25" s="303">
        <v>112.77803333333331</v>
      </c>
      <c r="C25" s="304">
        <v>16.386551851851852</v>
      </c>
      <c r="D25" s="304">
        <v>46.208548148148125</v>
      </c>
      <c r="E25" s="304">
        <v>50.182933333333331</v>
      </c>
      <c r="F25" s="436"/>
      <c r="G25" s="436"/>
    </row>
    <row r="26" spans="1:13" x14ac:dyDescent="0.2">
      <c r="A26" s="282" t="s">
        <v>324</v>
      </c>
      <c r="B26" s="303">
        <v>135.00333333333333</v>
      </c>
      <c r="C26" s="304">
        <v>20.593728813559323</v>
      </c>
      <c r="D26" s="304">
        <v>51.937271186440668</v>
      </c>
      <c r="E26" s="304">
        <v>62.472333333333339</v>
      </c>
      <c r="F26" s="436"/>
      <c r="G26" s="436"/>
    </row>
    <row r="27" spans="1:13" x14ac:dyDescent="0.2">
      <c r="A27" s="282" t="s">
        <v>325</v>
      </c>
      <c r="B27" s="303">
        <v>103.79148838425849</v>
      </c>
      <c r="C27" s="304">
        <v>19.408164494617441</v>
      </c>
      <c r="D27" s="304">
        <v>39.273380259284053</v>
      </c>
      <c r="E27" s="304">
        <v>45.109943630356995</v>
      </c>
      <c r="F27" s="436"/>
      <c r="G27" s="436"/>
    </row>
    <row r="28" spans="1:13" x14ac:dyDescent="0.2">
      <c r="A28" s="58" t="s">
        <v>257</v>
      </c>
      <c r="B28" s="300">
        <v>137.31833333333333</v>
      </c>
      <c r="C28" s="294">
        <v>25.677411924119241</v>
      </c>
      <c r="D28" s="294">
        <v>61.750288075880746</v>
      </c>
      <c r="E28" s="294">
        <v>49.890633333333334</v>
      </c>
      <c r="F28" s="436"/>
      <c r="G28" s="436"/>
    </row>
    <row r="29" spans="1:13" x14ac:dyDescent="0.2">
      <c r="A29" s="282" t="s">
        <v>222</v>
      </c>
      <c r="B29" s="303">
        <v>151.28874845275297</v>
      </c>
      <c r="C29" s="304">
        <v>25.214791408792166</v>
      </c>
      <c r="D29" s="304">
        <v>81.729405389251497</v>
      </c>
      <c r="E29" s="304">
        <v>44.344551654709299</v>
      </c>
      <c r="F29" s="436"/>
      <c r="G29" s="436"/>
    </row>
    <row r="30" spans="1:13" x14ac:dyDescent="0.2">
      <c r="A30" s="58" t="s">
        <v>326</v>
      </c>
      <c r="B30" s="300">
        <v>113.43472458447259</v>
      </c>
      <c r="C30" s="294">
        <v>21.95510798409147</v>
      </c>
      <c r="D30" s="294">
        <v>45.771656658388409</v>
      </c>
      <c r="E30" s="294">
        <v>45.707959941992712</v>
      </c>
      <c r="F30" s="436"/>
      <c r="G30" s="436"/>
    </row>
    <row r="31" spans="1:13" x14ac:dyDescent="0.2">
      <c r="A31" s="305" t="s">
        <v>258</v>
      </c>
      <c r="B31" s="306">
        <v>134.19422133490235</v>
      </c>
      <c r="C31" s="272">
        <v>26.83884426698047</v>
      </c>
      <c r="D31" s="272">
        <v>60.401519404489605</v>
      </c>
      <c r="E31" s="272">
        <v>46.953857663432281</v>
      </c>
      <c r="F31" s="436"/>
      <c r="G31" s="436"/>
    </row>
    <row r="32" spans="1:13" x14ac:dyDescent="0.2">
      <c r="A32" s="307" t="s">
        <v>327</v>
      </c>
      <c r="B32" s="308">
        <v>129.30841123810572</v>
      </c>
      <c r="C32" s="308">
        <v>22.528708526688551</v>
      </c>
      <c r="D32" s="308">
        <v>62.152577044592192</v>
      </c>
      <c r="E32" s="308">
        <v>44.627125666824973</v>
      </c>
      <c r="F32" s="436"/>
      <c r="G32" s="436"/>
      <c r="M32" s="437"/>
    </row>
    <row r="33" spans="1:13" x14ac:dyDescent="0.2">
      <c r="A33" s="309" t="s">
        <v>328</v>
      </c>
      <c r="B33" s="310">
        <v>129.25202889937134</v>
      </c>
      <c r="C33" s="310">
        <v>22.101081020567413</v>
      </c>
      <c r="D33" s="310">
        <v>62.116317422956918</v>
      </c>
      <c r="E33" s="310">
        <v>45.034630455847008</v>
      </c>
      <c r="F33" s="436"/>
      <c r="G33" s="436"/>
      <c r="M33" s="437"/>
    </row>
    <row r="34" spans="1:13" x14ac:dyDescent="0.2">
      <c r="A34" s="309" t="s">
        <v>329</v>
      </c>
      <c r="B34" s="311">
        <v>12.708578012704649</v>
      </c>
      <c r="C34" s="311">
        <v>1.8745316931293949</v>
      </c>
      <c r="D34" s="311">
        <v>15.944879769981704</v>
      </c>
      <c r="E34" s="311">
        <v>-5.110833450406453</v>
      </c>
      <c r="F34" s="436"/>
      <c r="G34" s="436"/>
    </row>
    <row r="35" spans="1:13" x14ac:dyDescent="0.2">
      <c r="A35" s="94"/>
      <c r="B35" s="65"/>
      <c r="C35" s="58"/>
      <c r="D35" s="8"/>
      <c r="E35" s="71" t="s">
        <v>297</v>
      </c>
    </row>
    <row r="36" spans="1:13" x14ac:dyDescent="0.2">
      <c r="B36" s="436"/>
      <c r="C36" s="436"/>
      <c r="D36" s="436"/>
      <c r="E36" s="43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B4" sqref="B4:E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5" t="s">
        <v>330</v>
      </c>
      <c r="B1" s="845"/>
      <c r="C1" s="845"/>
      <c r="D1" s="58"/>
      <c r="E1" s="58"/>
    </row>
    <row r="2" spans="1:36" x14ac:dyDescent="0.2">
      <c r="A2" s="846"/>
      <c r="B2" s="845"/>
      <c r="C2" s="845"/>
      <c r="D2" s="8"/>
      <c r="E2" s="62" t="s">
        <v>298</v>
      </c>
    </row>
    <row r="3" spans="1:36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</row>
    <row r="4" spans="1:36" x14ac:dyDescent="0.2">
      <c r="A4" s="296" t="s">
        <v>308</v>
      </c>
      <c r="B4" s="297">
        <v>105.91520406666667</v>
      </c>
      <c r="C4" s="298">
        <v>18.381977565289258</v>
      </c>
      <c r="D4" s="298">
        <v>36.766572415123974</v>
      </c>
      <c r="E4" s="298">
        <v>50.766654086253446</v>
      </c>
      <c r="F4" s="436"/>
      <c r="G4" s="436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</row>
    <row r="5" spans="1:36" x14ac:dyDescent="0.2">
      <c r="A5" s="299" t="s">
        <v>309</v>
      </c>
      <c r="B5" s="300">
        <v>112.53333333333333</v>
      </c>
      <c r="C5" s="294">
        <v>17.967507002801121</v>
      </c>
      <c r="D5" s="294">
        <v>47.039326330532212</v>
      </c>
      <c r="E5" s="294">
        <v>47.526500000000006</v>
      </c>
      <c r="G5" s="436"/>
      <c r="H5" s="441"/>
      <c r="I5" s="441"/>
      <c r="J5" s="441"/>
      <c r="K5" s="441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</row>
    <row r="6" spans="1:36" x14ac:dyDescent="0.2">
      <c r="A6" s="299" t="s">
        <v>310</v>
      </c>
      <c r="B6" s="300">
        <v>107.28</v>
      </c>
      <c r="C6" s="294">
        <v>17.880000000000003</v>
      </c>
      <c r="D6" s="294">
        <v>40.963366666666666</v>
      </c>
      <c r="E6" s="294">
        <v>48.436633333333333</v>
      </c>
      <c r="G6" s="436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</row>
    <row r="7" spans="1:36" x14ac:dyDescent="0.2">
      <c r="A7" s="299" t="s">
        <v>253</v>
      </c>
      <c r="B7" s="300">
        <v>109.49890000000001</v>
      </c>
      <c r="C7" s="294">
        <v>19.003941322314052</v>
      </c>
      <c r="D7" s="294">
        <v>43.257392011019292</v>
      </c>
      <c r="E7" s="294">
        <v>47.237566666666666</v>
      </c>
      <c r="G7" s="436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</row>
    <row r="8" spans="1:36" x14ac:dyDescent="0.2">
      <c r="A8" s="299" t="s">
        <v>311</v>
      </c>
      <c r="B8" s="300">
        <v>106.33465555441933</v>
      </c>
      <c r="C8" s="294">
        <v>17.722442592403223</v>
      </c>
      <c r="D8" s="294">
        <v>32.978310722523304</v>
      </c>
      <c r="E8" s="294">
        <v>55.633902239492798</v>
      </c>
      <c r="G8" s="436"/>
    </row>
    <row r="9" spans="1:36" x14ac:dyDescent="0.2">
      <c r="A9" s="299" t="s">
        <v>312</v>
      </c>
      <c r="B9" s="300">
        <v>109.55174124187559</v>
      </c>
      <c r="C9" s="294">
        <v>19.013112116358574</v>
      </c>
      <c r="D9" s="294">
        <v>40.480910345889285</v>
      </c>
      <c r="E9" s="294">
        <v>50.057718779627727</v>
      </c>
      <c r="G9" s="436"/>
    </row>
    <row r="10" spans="1:36" x14ac:dyDescent="0.2">
      <c r="A10" s="299" t="s">
        <v>313</v>
      </c>
      <c r="B10" s="300">
        <v>116.58613333333332</v>
      </c>
      <c r="C10" s="294">
        <v>18.614592717086833</v>
      </c>
      <c r="D10" s="294">
        <v>46.069307282913158</v>
      </c>
      <c r="E10" s="294">
        <v>51.902233333333335</v>
      </c>
      <c r="G10" s="436"/>
    </row>
    <row r="11" spans="1:36" x14ac:dyDescent="0.2">
      <c r="A11" s="299" t="s">
        <v>314</v>
      </c>
      <c r="B11" s="300">
        <v>111.73854724449097</v>
      </c>
      <c r="C11" s="294">
        <v>22.347709448898193</v>
      </c>
      <c r="D11" s="294">
        <v>40.268704143122761</v>
      </c>
      <c r="E11" s="294">
        <v>49.122133652470019</v>
      </c>
      <c r="G11" s="436"/>
    </row>
    <row r="12" spans="1:36" x14ac:dyDescent="0.2">
      <c r="A12" s="299" t="s">
        <v>315</v>
      </c>
      <c r="B12" s="300">
        <v>122.66124855153623</v>
      </c>
      <c r="C12" s="294">
        <v>24.532249710307248</v>
      </c>
      <c r="D12" s="294">
        <v>41.91596183985336</v>
      </c>
      <c r="E12" s="294">
        <v>56.213037001375632</v>
      </c>
      <c r="G12" s="436"/>
    </row>
    <row r="13" spans="1:36" x14ac:dyDescent="0.2">
      <c r="A13" s="299" t="s">
        <v>316</v>
      </c>
      <c r="B13" s="300">
        <v>108.48666666666665</v>
      </c>
      <c r="C13" s="294">
        <v>18.081111111111113</v>
      </c>
      <c r="D13" s="294">
        <v>40.604422222222205</v>
      </c>
      <c r="E13" s="294">
        <v>49.801133333333333</v>
      </c>
      <c r="G13" s="436"/>
    </row>
    <row r="14" spans="1:36" x14ac:dyDescent="0.2">
      <c r="A14" s="299" t="s">
        <v>317</v>
      </c>
      <c r="B14" s="300">
        <v>111.44333333333334</v>
      </c>
      <c r="C14" s="294">
        <v>20.096338797814212</v>
      </c>
      <c r="D14" s="294">
        <v>47.628394535519135</v>
      </c>
      <c r="E14" s="294">
        <v>43.718599999999995</v>
      </c>
      <c r="G14" s="436"/>
    </row>
    <row r="15" spans="1:36" x14ac:dyDescent="0.2">
      <c r="A15" s="299" t="s">
        <v>218</v>
      </c>
      <c r="B15" s="300">
        <v>105.77333333333334</v>
      </c>
      <c r="C15" s="294">
        <v>17.628888888888895</v>
      </c>
      <c r="D15" s="294">
        <v>39.291377777777782</v>
      </c>
      <c r="E15" s="294">
        <v>48.853066666666663</v>
      </c>
      <c r="G15" s="436"/>
    </row>
    <row r="16" spans="1:36" x14ac:dyDescent="0.2">
      <c r="A16" s="299" t="s">
        <v>318</v>
      </c>
      <c r="B16" s="301">
        <v>125.30999999999999</v>
      </c>
      <c r="C16" s="283">
        <v>24.253548387096771</v>
      </c>
      <c r="D16" s="283">
        <v>49.846484946236558</v>
      </c>
      <c r="E16" s="283">
        <v>51.209966666666659</v>
      </c>
      <c r="G16" s="436"/>
    </row>
    <row r="17" spans="1:11" x14ac:dyDescent="0.2">
      <c r="A17" s="299" t="s">
        <v>254</v>
      </c>
      <c r="B17" s="300">
        <v>109.91630000000001</v>
      </c>
      <c r="C17" s="294">
        <v>18.319383333333334</v>
      </c>
      <c r="D17" s="294">
        <v>48.069583333333341</v>
      </c>
      <c r="E17" s="294">
        <v>43.527333333333338</v>
      </c>
      <c r="G17" s="436"/>
    </row>
    <row r="18" spans="1:11" x14ac:dyDescent="0.2">
      <c r="A18" s="299" t="s">
        <v>255</v>
      </c>
      <c r="B18" s="300">
        <v>111.33</v>
      </c>
      <c r="C18" s="294">
        <v>20.817804878048783</v>
      </c>
      <c r="D18" s="294">
        <v>33.923395121951209</v>
      </c>
      <c r="E18" s="294">
        <v>56.588800000000006</v>
      </c>
      <c r="G18" s="436"/>
    </row>
    <row r="19" spans="1:11" x14ac:dyDescent="0.2">
      <c r="A19" s="58" t="s">
        <v>256</v>
      </c>
      <c r="B19" s="300">
        <v>119.17333333333333</v>
      </c>
      <c r="C19" s="294">
        <v>20.68297520661157</v>
      </c>
      <c r="D19" s="294">
        <v>49.005524793388432</v>
      </c>
      <c r="E19" s="294">
        <v>49.484833333333327</v>
      </c>
      <c r="G19" s="436"/>
    </row>
    <row r="20" spans="1:11" x14ac:dyDescent="0.2">
      <c r="A20" s="58" t="s">
        <v>319</v>
      </c>
      <c r="B20" s="300">
        <v>109.88195352249697</v>
      </c>
      <c r="C20" s="294">
        <v>23.360730276436364</v>
      </c>
      <c r="D20" s="294">
        <v>35.782963921840867</v>
      </c>
      <c r="E20" s="294">
        <v>50.73825932421974</v>
      </c>
      <c r="G20" s="436"/>
    </row>
    <row r="21" spans="1:11" x14ac:dyDescent="0.2">
      <c r="A21" s="58" t="s">
        <v>320</v>
      </c>
      <c r="B21" s="300">
        <v>119.90333333333334</v>
      </c>
      <c r="C21" s="294">
        <v>22.420948509485097</v>
      </c>
      <c r="D21" s="294">
        <v>49.899051490514907</v>
      </c>
      <c r="E21" s="294">
        <v>47.583333333333329</v>
      </c>
      <c r="G21" s="436"/>
    </row>
    <row r="22" spans="1:11" x14ac:dyDescent="0.2">
      <c r="A22" s="58" t="s">
        <v>219</v>
      </c>
      <c r="B22" s="300">
        <v>134.0573</v>
      </c>
      <c r="C22" s="294">
        <v>24.174267213114753</v>
      </c>
      <c r="D22" s="294">
        <v>61.739432786885253</v>
      </c>
      <c r="E22" s="294">
        <v>48.143599999999999</v>
      </c>
      <c r="G22" s="436"/>
    </row>
    <row r="23" spans="1:11" x14ac:dyDescent="0.2">
      <c r="A23" s="302" t="s">
        <v>321</v>
      </c>
      <c r="B23" s="303">
        <v>99.347033333333314</v>
      </c>
      <c r="C23" s="304">
        <v>17.242047107438012</v>
      </c>
      <c r="D23" s="304">
        <v>34.243686225895303</v>
      </c>
      <c r="E23" s="304">
        <v>47.8613</v>
      </c>
      <c r="G23" s="436"/>
    </row>
    <row r="24" spans="1:11" x14ac:dyDescent="0.2">
      <c r="A24" s="302" t="s">
        <v>322</v>
      </c>
      <c r="B24" s="303">
        <v>99.492333333333335</v>
      </c>
      <c r="C24" s="304">
        <v>17.267264462809919</v>
      </c>
      <c r="D24" s="304">
        <v>33.016535537190073</v>
      </c>
      <c r="E24" s="304">
        <v>49.208533333333342</v>
      </c>
      <c r="G24" s="436"/>
    </row>
    <row r="25" spans="1:11" x14ac:dyDescent="0.2">
      <c r="A25" s="282" t="s">
        <v>323</v>
      </c>
      <c r="B25" s="303">
        <v>97.422533333333348</v>
      </c>
      <c r="C25" s="304">
        <v>14.155410826210829</v>
      </c>
      <c r="D25" s="304">
        <v>33.499455840455852</v>
      </c>
      <c r="E25" s="304">
        <v>49.76766666666667</v>
      </c>
      <c r="G25" s="436"/>
    </row>
    <row r="26" spans="1:11" x14ac:dyDescent="0.2">
      <c r="A26" s="282" t="s">
        <v>324</v>
      </c>
      <c r="B26" s="303">
        <v>126.00333333333333</v>
      </c>
      <c r="C26" s="304">
        <v>19.220847457627119</v>
      </c>
      <c r="D26" s="304">
        <v>44.239152542372878</v>
      </c>
      <c r="E26" s="304">
        <v>62.543333333333329</v>
      </c>
      <c r="G26" s="436"/>
    </row>
    <row r="27" spans="1:11" x14ac:dyDescent="0.2">
      <c r="A27" s="282" t="s">
        <v>325</v>
      </c>
      <c r="B27" s="303">
        <v>101.64685172389943</v>
      </c>
      <c r="C27" s="304">
        <v>19.007134875200705</v>
      </c>
      <c r="D27" s="304">
        <v>34.324499236666583</v>
      </c>
      <c r="E27" s="304">
        <v>48.315217612032143</v>
      </c>
      <c r="G27" s="436"/>
    </row>
    <row r="28" spans="1:11" x14ac:dyDescent="0.2">
      <c r="A28" s="58" t="s">
        <v>257</v>
      </c>
      <c r="B28" s="300">
        <v>115.04666666666667</v>
      </c>
      <c r="C28" s="294">
        <v>21.512791327913281</v>
      </c>
      <c r="D28" s="294">
        <v>40.200275338753386</v>
      </c>
      <c r="E28" s="294">
        <v>53.333600000000004</v>
      </c>
      <c r="G28" s="436"/>
    </row>
    <row r="29" spans="1:11" x14ac:dyDescent="0.2">
      <c r="A29" s="282" t="s">
        <v>222</v>
      </c>
      <c r="B29" s="303">
        <v>155.43657012828746</v>
      </c>
      <c r="C29" s="304">
        <v>25.906095021381244</v>
      </c>
      <c r="D29" s="304">
        <v>81.729053434535501</v>
      </c>
      <c r="E29" s="304">
        <v>47.801421672370701</v>
      </c>
      <c r="G29" s="436"/>
    </row>
    <row r="30" spans="1:11" x14ac:dyDescent="0.2">
      <c r="A30" s="58" t="s">
        <v>326</v>
      </c>
      <c r="B30" s="300">
        <v>113.755496538801</v>
      </c>
      <c r="C30" s="294">
        <v>22.017192878477612</v>
      </c>
      <c r="D30" s="294">
        <v>42.661101884804467</v>
      </c>
      <c r="E30" s="294">
        <v>49.077201775518922</v>
      </c>
      <c r="G30" s="436"/>
    </row>
    <row r="31" spans="1:11" x14ac:dyDescent="0.2">
      <c r="A31" s="305" t="s">
        <v>258</v>
      </c>
      <c r="B31" s="306">
        <v>130.94708979937886</v>
      </c>
      <c r="C31" s="272">
        <v>26.189417959875772</v>
      </c>
      <c r="D31" s="272">
        <v>52.001002229762193</v>
      </c>
      <c r="E31" s="272">
        <v>52.756669609740904</v>
      </c>
      <c r="G31" s="436"/>
    </row>
    <row r="32" spans="1:11" x14ac:dyDescent="0.2">
      <c r="A32" s="307" t="s">
        <v>327</v>
      </c>
      <c r="B32" s="308">
        <v>114.04837986020372</v>
      </c>
      <c r="C32" s="308">
        <v>19.742804413033522</v>
      </c>
      <c r="D32" s="308">
        <v>47.737773909619108</v>
      </c>
      <c r="E32" s="308">
        <v>46.567801537551091</v>
      </c>
      <c r="G32" s="436"/>
      <c r="H32" s="442"/>
      <c r="I32" s="442"/>
      <c r="J32" s="442"/>
      <c r="K32" s="442"/>
    </row>
    <row r="33" spans="1:11" x14ac:dyDescent="0.2">
      <c r="A33" s="309" t="s">
        <v>328</v>
      </c>
      <c r="B33" s="310">
        <v>110.18045410502577</v>
      </c>
      <c r="C33" s="310">
        <v>18.754303248603222</v>
      </c>
      <c r="D33" s="310">
        <v>45.281948501120397</v>
      </c>
      <c r="E33" s="310">
        <v>46.144202355302163</v>
      </c>
      <c r="G33" s="436"/>
      <c r="H33" s="439"/>
      <c r="I33" s="439"/>
      <c r="J33" s="439"/>
      <c r="K33" s="439"/>
    </row>
    <row r="34" spans="1:11" x14ac:dyDescent="0.2">
      <c r="A34" s="309" t="s">
        <v>329</v>
      </c>
      <c r="B34" s="311">
        <v>4.265250038359099</v>
      </c>
      <c r="C34" s="311">
        <v>0.37232568331396365</v>
      </c>
      <c r="D34" s="311">
        <v>8.5153760859964223</v>
      </c>
      <c r="E34" s="311">
        <v>-4.6224517309512834</v>
      </c>
      <c r="G34" s="436"/>
    </row>
    <row r="35" spans="1:11" x14ac:dyDescent="0.2">
      <c r="A35" s="94"/>
      <c r="B35" s="65"/>
      <c r="C35" s="58"/>
      <c r="D35" s="8"/>
      <c r="E35" s="71" t="s">
        <v>297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topLeftCell="A5" workbookViewId="0">
      <selection activeCell="B5" sqref="B5:C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5" t="s">
        <v>35</v>
      </c>
      <c r="B1" s="845"/>
      <c r="C1" s="845"/>
    </row>
    <row r="2" spans="1:4" x14ac:dyDescent="0.2">
      <c r="A2" s="845"/>
      <c r="B2" s="845"/>
      <c r="C2" s="845"/>
    </row>
    <row r="3" spans="1:4" x14ac:dyDescent="0.2">
      <c r="A3" s="61"/>
      <c r="B3" s="8"/>
      <c r="C3" s="62" t="s">
        <v>298</v>
      </c>
    </row>
    <row r="4" spans="1:4" x14ac:dyDescent="0.2">
      <c r="A4" s="64"/>
      <c r="B4" s="295" t="s">
        <v>304</v>
      </c>
      <c r="C4" s="295" t="s">
        <v>307</v>
      </c>
    </row>
    <row r="5" spans="1:4" x14ac:dyDescent="0.2">
      <c r="A5" s="296" t="s">
        <v>308</v>
      </c>
      <c r="B5" s="763">
        <v>60.779933333333325</v>
      </c>
      <c r="C5" s="764">
        <v>22.192599999999999</v>
      </c>
    </row>
    <row r="6" spans="1:4" x14ac:dyDescent="0.2">
      <c r="A6" s="299" t="s">
        <v>309</v>
      </c>
      <c r="B6" s="765">
        <v>59.328066666666679</v>
      </c>
      <c r="C6" s="766">
        <v>23.307866666666666</v>
      </c>
    </row>
    <row r="7" spans="1:4" x14ac:dyDescent="0.2">
      <c r="A7" s="299" t="s">
        <v>310</v>
      </c>
      <c r="B7" s="765">
        <v>66.301200000000009</v>
      </c>
      <c r="C7" s="766">
        <v>23.991066666666665</v>
      </c>
    </row>
    <row r="8" spans="1:4" x14ac:dyDescent="0.2">
      <c r="A8" s="299" t="s">
        <v>253</v>
      </c>
      <c r="B8" s="765">
        <v>51.250666666666667</v>
      </c>
      <c r="C8" s="766">
        <v>21.669233333333334</v>
      </c>
    </row>
    <row r="9" spans="1:4" x14ac:dyDescent="0.2">
      <c r="A9" s="299" t="s">
        <v>311</v>
      </c>
      <c r="B9" s="765">
        <v>59.736169342468557</v>
      </c>
      <c r="C9" s="766">
        <v>25.069025462726252</v>
      </c>
    </row>
    <row r="10" spans="1:4" x14ac:dyDescent="0.2">
      <c r="A10" s="299" t="s">
        <v>312</v>
      </c>
      <c r="B10" s="765">
        <v>64.164532510406801</v>
      </c>
      <c r="C10" s="766">
        <v>23.522482262861907</v>
      </c>
    </row>
    <row r="11" spans="1:4" x14ac:dyDescent="0.2">
      <c r="A11" s="299" t="s">
        <v>314</v>
      </c>
      <c r="B11" s="765">
        <v>76.380833333333328</v>
      </c>
      <c r="C11" s="766">
        <v>26.853533333333331</v>
      </c>
      <c r="D11" s="294"/>
    </row>
    <row r="12" spans="1:4" x14ac:dyDescent="0.2">
      <c r="A12" s="299" t="s">
        <v>313</v>
      </c>
      <c r="B12" s="765">
        <v>57.977510519068666</v>
      </c>
      <c r="C12" s="766">
        <v>22.193360668814201</v>
      </c>
    </row>
    <row r="13" spans="1:4" x14ac:dyDescent="0.2">
      <c r="A13" s="299" t="s">
        <v>315</v>
      </c>
      <c r="B13" s="765">
        <v>118.03595794185216</v>
      </c>
      <c r="C13" s="766">
        <v>33.321418763117592</v>
      </c>
    </row>
    <row r="14" spans="1:4" x14ac:dyDescent="0.2">
      <c r="A14" s="299" t="s">
        <v>316</v>
      </c>
      <c r="B14" s="767">
        <v>0</v>
      </c>
      <c r="C14" s="768">
        <v>0</v>
      </c>
    </row>
    <row r="15" spans="1:4" x14ac:dyDescent="0.2">
      <c r="A15" s="299" t="s">
        <v>317</v>
      </c>
      <c r="B15" s="765">
        <v>82.771333333333331</v>
      </c>
      <c r="C15" s="766">
        <v>20.964199999999998</v>
      </c>
    </row>
    <row r="16" spans="1:4" x14ac:dyDescent="0.2">
      <c r="A16" s="299" t="s">
        <v>218</v>
      </c>
      <c r="B16" s="765">
        <v>75.423333333333332</v>
      </c>
      <c r="C16" s="766">
        <v>27.846566666666668</v>
      </c>
    </row>
    <row r="17" spans="1:3" x14ac:dyDescent="0.2">
      <c r="A17" s="299" t="s">
        <v>318</v>
      </c>
      <c r="B17" s="765">
        <v>81.070000000000007</v>
      </c>
      <c r="C17" s="766">
        <v>25.276866666666667</v>
      </c>
    </row>
    <row r="18" spans="1:3" x14ac:dyDescent="0.2">
      <c r="A18" s="299" t="s">
        <v>254</v>
      </c>
      <c r="B18" s="765">
        <v>65.463166666666666</v>
      </c>
      <c r="C18" s="766">
        <v>25.130733333333332</v>
      </c>
    </row>
    <row r="19" spans="1:3" x14ac:dyDescent="0.2">
      <c r="A19" s="299" t="s">
        <v>255</v>
      </c>
      <c r="B19" s="767">
        <v>83.453333333333333</v>
      </c>
      <c r="C19" s="768">
        <v>23.464199999999998</v>
      </c>
    </row>
    <row r="20" spans="1:3" x14ac:dyDescent="0.2">
      <c r="A20" s="299" t="s">
        <v>256</v>
      </c>
      <c r="B20" s="765">
        <v>102.9</v>
      </c>
      <c r="C20" s="766">
        <v>19.218666666666667</v>
      </c>
    </row>
    <row r="21" spans="1:3" x14ac:dyDescent="0.2">
      <c r="A21" s="299" t="s">
        <v>319</v>
      </c>
      <c r="B21" s="765">
        <v>110.00025033663027</v>
      </c>
      <c r="C21" s="766">
        <v>26.732665289652221</v>
      </c>
    </row>
    <row r="22" spans="1:3" x14ac:dyDescent="0.2">
      <c r="A22" s="299" t="s">
        <v>320</v>
      </c>
      <c r="B22" s="765">
        <v>61.252499999999984</v>
      </c>
      <c r="C22" s="766">
        <v>22.245566666666665</v>
      </c>
    </row>
    <row r="23" spans="1:3" x14ac:dyDescent="0.2">
      <c r="A23" s="299" t="s">
        <v>219</v>
      </c>
      <c r="B23" s="765">
        <v>112.84116666666668</v>
      </c>
      <c r="C23" s="766">
        <v>28.204866666666668</v>
      </c>
    </row>
    <row r="24" spans="1:3" x14ac:dyDescent="0.2">
      <c r="A24" s="299" t="s">
        <v>321</v>
      </c>
      <c r="B24" s="765">
        <v>63.807266666666671</v>
      </c>
      <c r="C24" s="766">
        <v>25.034200000000002</v>
      </c>
    </row>
    <row r="25" spans="1:3" x14ac:dyDescent="0.2">
      <c r="A25" s="299" t="s">
        <v>322</v>
      </c>
      <c r="B25" s="765">
        <v>51.906666666666673</v>
      </c>
      <c r="C25" s="766">
        <v>21.9468</v>
      </c>
    </row>
    <row r="26" spans="1:3" x14ac:dyDescent="0.2">
      <c r="A26" s="299" t="s">
        <v>323</v>
      </c>
      <c r="B26" s="765">
        <v>48.911666666666669</v>
      </c>
      <c r="C26" s="766">
        <v>22.436266666666661</v>
      </c>
    </row>
    <row r="27" spans="1:3" x14ac:dyDescent="0.2">
      <c r="A27" s="299" t="s">
        <v>324</v>
      </c>
      <c r="B27" s="765">
        <v>100</v>
      </c>
      <c r="C27" s="766">
        <v>34.419733333333333</v>
      </c>
    </row>
    <row r="28" spans="1:3" x14ac:dyDescent="0.2">
      <c r="A28" s="299" t="s">
        <v>325</v>
      </c>
      <c r="B28" s="765">
        <v>63.286385328800087</v>
      </c>
      <c r="C28" s="766">
        <v>25.032618422367623</v>
      </c>
    </row>
    <row r="29" spans="1:3" x14ac:dyDescent="0.2">
      <c r="A29" s="299" t="s">
        <v>257</v>
      </c>
      <c r="B29" s="765">
        <v>100.47333333333333</v>
      </c>
      <c r="C29" s="766">
        <v>25.207800000000002</v>
      </c>
    </row>
    <row r="30" spans="1:3" x14ac:dyDescent="0.2">
      <c r="A30" s="299" t="s">
        <v>222</v>
      </c>
      <c r="B30" s="765">
        <v>58.876220657037074</v>
      </c>
      <c r="C30" s="766">
        <v>21.895379968615341</v>
      </c>
    </row>
    <row r="31" spans="1:3" x14ac:dyDescent="0.2">
      <c r="A31" s="299" t="s">
        <v>326</v>
      </c>
      <c r="B31" s="765">
        <v>95.496983832865112</v>
      </c>
      <c r="C31" s="766">
        <v>19.672612347715138</v>
      </c>
    </row>
    <row r="32" spans="1:3" x14ac:dyDescent="0.2">
      <c r="A32" s="299" t="s">
        <v>258</v>
      </c>
      <c r="B32" s="765">
        <v>104.9897892729625</v>
      </c>
      <c r="C32" s="766">
        <v>23.057754235404268</v>
      </c>
    </row>
    <row r="33" spans="1:3" x14ac:dyDescent="0.2">
      <c r="A33" s="307" t="s">
        <v>327</v>
      </c>
      <c r="B33" s="769">
        <v>64.994925202730784</v>
      </c>
      <c r="C33" s="769">
        <v>23.70140242999981</v>
      </c>
    </row>
    <row r="34" spans="1:3" x14ac:dyDescent="0.2">
      <c r="A34" s="309" t="s">
        <v>328</v>
      </c>
      <c r="B34" s="770">
        <v>63.978023469991605</v>
      </c>
      <c r="C34" s="770">
        <v>23.604580613280984</v>
      </c>
    </row>
    <row r="35" spans="1:3" x14ac:dyDescent="0.2">
      <c r="A35" s="309" t="s">
        <v>329</v>
      </c>
      <c r="B35" s="829">
        <v>3.1980901366582799</v>
      </c>
      <c r="C35" s="771">
        <v>1.4119806132809849</v>
      </c>
    </row>
    <row r="36" spans="1:3" x14ac:dyDescent="0.2">
      <c r="A36" s="94"/>
      <c r="B36" s="8"/>
      <c r="C36" s="71" t="s">
        <v>616</v>
      </c>
    </row>
    <row r="37" spans="1:3" x14ac:dyDescent="0.2">
      <c r="A37" s="94" t="s">
        <v>568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331</v>
      </c>
    </row>
    <row r="3" spans="1:13" x14ac:dyDescent="0.2">
      <c r="A3" s="227"/>
      <c r="B3" s="745">
        <v>2014</v>
      </c>
      <c r="C3" s="745">
        <v>2015</v>
      </c>
      <c r="D3" s="745" t="s">
        <v>607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</row>
    <row r="4" spans="1:13" x14ac:dyDescent="0.2">
      <c r="A4" s="312"/>
      <c r="B4" s="676">
        <v>41974</v>
      </c>
      <c r="C4" s="676">
        <v>42005</v>
      </c>
      <c r="D4" s="676">
        <v>42036</v>
      </c>
      <c r="E4" s="676">
        <v>42064</v>
      </c>
      <c r="F4" s="676">
        <v>42095</v>
      </c>
      <c r="G4" s="676">
        <v>42125</v>
      </c>
      <c r="H4" s="676">
        <v>42156</v>
      </c>
      <c r="I4" s="676">
        <v>42186</v>
      </c>
      <c r="J4" s="676">
        <v>42217</v>
      </c>
      <c r="K4" s="676">
        <v>42248</v>
      </c>
      <c r="L4" s="676">
        <v>42278</v>
      </c>
      <c r="M4" s="676">
        <v>42309</v>
      </c>
    </row>
    <row r="5" spans="1:13" x14ac:dyDescent="0.2">
      <c r="A5" s="313" t="s">
        <v>332</v>
      </c>
      <c r="B5" s="314">
        <v>62.477619047619058</v>
      </c>
      <c r="C5" s="315">
        <v>48.188571428571429</v>
      </c>
      <c r="D5" s="315">
        <v>58.224999999999987</v>
      </c>
      <c r="E5" s="315">
        <v>55.924999999999997</v>
      </c>
      <c r="F5" s="315">
        <v>59.638999999999989</v>
      </c>
      <c r="G5" s="315">
        <v>63.966315789473668</v>
      </c>
      <c r="H5" s="315">
        <v>61.639545454545448</v>
      </c>
      <c r="I5" s="315">
        <v>56.350869565217387</v>
      </c>
      <c r="J5" s="315">
        <v>46.628999999999998</v>
      </c>
      <c r="K5" s="315">
        <v>47.480454545454542</v>
      </c>
      <c r="L5" s="315">
        <v>48.440681818181822</v>
      </c>
      <c r="M5" s="315">
        <v>44.260000000000005</v>
      </c>
    </row>
    <row r="6" spans="1:13" x14ac:dyDescent="0.2">
      <c r="A6" s="316" t="s">
        <v>333</v>
      </c>
      <c r="B6" s="314">
        <v>59.290454545454551</v>
      </c>
      <c r="C6" s="315">
        <v>47.184999999999995</v>
      </c>
      <c r="D6" s="315">
        <v>50.584210526315793</v>
      </c>
      <c r="E6" s="315">
        <v>47.823636363636361</v>
      </c>
      <c r="F6" s="315">
        <v>54.452857142857134</v>
      </c>
      <c r="G6" s="315">
        <v>59.265000000000001</v>
      </c>
      <c r="H6" s="315">
        <v>59.819545454545441</v>
      </c>
      <c r="I6" s="315">
        <v>50.900909090909089</v>
      </c>
      <c r="J6" s="315">
        <v>42.867619047619051</v>
      </c>
      <c r="K6" s="315">
        <v>45.479523809523805</v>
      </c>
      <c r="L6" s="315">
        <v>46.223636363636359</v>
      </c>
      <c r="M6" s="315">
        <v>42.443499999999993</v>
      </c>
    </row>
    <row r="7" spans="1:13" x14ac:dyDescent="0.2">
      <c r="A7" s="317" t="s">
        <v>334</v>
      </c>
      <c r="B7" s="318">
        <v>1.2331333333333334</v>
      </c>
      <c r="C7" s="319">
        <v>1.1621333333333337</v>
      </c>
      <c r="D7" s="319">
        <v>1.1349649999999998</v>
      </c>
      <c r="E7" s="319">
        <v>1.0837681818181819</v>
      </c>
      <c r="F7" s="319">
        <v>1.0779300000000001</v>
      </c>
      <c r="G7" s="319">
        <v>1.1149550000000001</v>
      </c>
      <c r="H7" s="319">
        <v>1.1213227272727273</v>
      </c>
      <c r="I7" s="319">
        <v>1.0995782608695652</v>
      </c>
      <c r="J7" s="319">
        <v>1.113904761904762</v>
      </c>
      <c r="K7" s="319">
        <v>1.1221181818181818</v>
      </c>
      <c r="L7" s="319">
        <v>1.1235090909090908</v>
      </c>
      <c r="M7" s="319">
        <v>1.0735999999999999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335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331</v>
      </c>
    </row>
    <row r="3" spans="1:13" x14ac:dyDescent="0.2">
      <c r="A3" s="320"/>
      <c r="B3" s="745">
        <v>2014</v>
      </c>
      <c r="C3" s="745">
        <v>2015</v>
      </c>
      <c r="D3" s="745" t="s">
        <v>607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</row>
    <row r="4" spans="1:13" x14ac:dyDescent="0.2">
      <c r="A4" s="321"/>
      <c r="B4" s="676">
        <v>41974</v>
      </c>
      <c r="C4" s="676">
        <v>42005</v>
      </c>
      <c r="D4" s="676">
        <v>42036</v>
      </c>
      <c r="E4" s="676">
        <v>42064</v>
      </c>
      <c r="F4" s="676">
        <v>42095</v>
      </c>
      <c r="G4" s="676">
        <v>42125</v>
      </c>
      <c r="H4" s="676">
        <v>42156</v>
      </c>
      <c r="I4" s="676">
        <v>42186</v>
      </c>
      <c r="J4" s="676">
        <v>42217</v>
      </c>
      <c r="K4" s="676">
        <v>42248</v>
      </c>
      <c r="L4" s="676">
        <v>42278</v>
      </c>
      <c r="M4" s="676">
        <v>42309</v>
      </c>
    </row>
    <row r="5" spans="1:13" x14ac:dyDescent="0.2">
      <c r="A5" s="831" t="s">
        <v>336</v>
      </c>
      <c r="B5" s="832"/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</row>
    <row r="6" spans="1:13" x14ac:dyDescent="0.2">
      <c r="A6" s="322" t="s">
        <v>337</v>
      </c>
      <c r="B6" s="238">
        <v>60.158695652173925</v>
      </c>
      <c r="C6" s="238">
        <v>47.063636363636355</v>
      </c>
      <c r="D6" s="238">
        <v>53.628</v>
      </c>
      <c r="E6" s="238">
        <v>53.267727272727264</v>
      </c>
      <c r="F6" s="238">
        <v>56.695454545454531</v>
      </c>
      <c r="G6" s="238">
        <v>61.786666666666669</v>
      </c>
      <c r="H6" s="238">
        <v>61.071818181818188</v>
      </c>
      <c r="I6" s="238">
        <v>54.290434782608706</v>
      </c>
      <c r="J6" s="238">
        <v>45.379999999999995</v>
      </c>
      <c r="K6" s="238">
        <v>45.685454545454547</v>
      </c>
      <c r="L6" s="238">
        <v>45.870909090909095</v>
      </c>
      <c r="M6" s="238">
        <v>42.905238095238097</v>
      </c>
    </row>
    <row r="7" spans="1:13" x14ac:dyDescent="0.2">
      <c r="A7" s="322" t="s">
        <v>338</v>
      </c>
      <c r="B7" s="238">
        <v>59.881363636363631</v>
      </c>
      <c r="C7" s="238">
        <v>46.382272727272728</v>
      </c>
      <c r="D7" s="238">
        <v>55.920500000000018</v>
      </c>
      <c r="E7" s="238">
        <v>54.386818181818178</v>
      </c>
      <c r="F7" s="238">
        <v>58.307272727272725</v>
      </c>
      <c r="G7" s="238">
        <v>63.27</v>
      </c>
      <c r="H7" s="238">
        <v>61.695909090909097</v>
      </c>
      <c r="I7" s="238">
        <v>56.039565217391299</v>
      </c>
      <c r="J7" s="238">
        <v>47.965238095238092</v>
      </c>
      <c r="K7" s="238">
        <v>45.090454545454548</v>
      </c>
      <c r="L7" s="238">
        <v>45.959545454545449</v>
      </c>
      <c r="M7" s="238">
        <v>41.719047619047629</v>
      </c>
    </row>
    <row r="8" spans="1:13" x14ac:dyDescent="0.2">
      <c r="A8" s="322" t="s">
        <v>339</v>
      </c>
      <c r="B8" s="238">
        <v>60.233043478260868</v>
      </c>
      <c r="C8" s="238">
        <v>46.772272727272728</v>
      </c>
      <c r="D8" s="238">
        <v>53.555500000000009</v>
      </c>
      <c r="E8" s="238">
        <v>53.220454545454544</v>
      </c>
      <c r="F8" s="238">
        <v>56.693181818181806</v>
      </c>
      <c r="G8" s="238">
        <v>61.833333333333336</v>
      </c>
      <c r="H8" s="238">
        <v>61.121363636363633</v>
      </c>
      <c r="I8" s="238">
        <v>54.340869565217396</v>
      </c>
      <c r="J8" s="238">
        <v>45.382857142857141</v>
      </c>
      <c r="K8" s="238">
        <v>45.732727272727267</v>
      </c>
      <c r="L8" s="238">
        <v>45.87227272727273</v>
      </c>
      <c r="M8" s="238">
        <v>42.861904761904768</v>
      </c>
    </row>
    <row r="9" spans="1:13" x14ac:dyDescent="0.2">
      <c r="A9" s="322" t="s">
        <v>340</v>
      </c>
      <c r="B9" s="238">
        <v>58.630869565217381</v>
      </c>
      <c r="C9" s="238">
        <v>45.17227272727272</v>
      </c>
      <c r="D9" s="238">
        <v>52.050500000000014</v>
      </c>
      <c r="E9" s="238">
        <v>51.81136363636363</v>
      </c>
      <c r="F9" s="238">
        <v>55.006818181818183</v>
      </c>
      <c r="G9" s="238">
        <v>60.323809523809523</v>
      </c>
      <c r="H9" s="238">
        <v>59.573636363636368</v>
      </c>
      <c r="I9" s="238">
        <v>52.69521739130434</v>
      </c>
      <c r="J9" s="238">
        <v>43.82809523809523</v>
      </c>
      <c r="K9" s="238">
        <v>44.325909090909086</v>
      </c>
      <c r="L9" s="238">
        <v>44.281363636363643</v>
      </c>
      <c r="M9" s="238">
        <v>41.261904761904766</v>
      </c>
    </row>
    <row r="10" spans="1:13" x14ac:dyDescent="0.2">
      <c r="A10" s="325" t="s">
        <v>342</v>
      </c>
      <c r="B10" s="323">
        <v>58.507142857142853</v>
      </c>
      <c r="C10" s="323">
        <v>43.70809523809524</v>
      </c>
      <c r="D10" s="323">
        <v>54.095500000000015</v>
      </c>
      <c r="E10" s="323">
        <v>51.885454545454543</v>
      </c>
      <c r="F10" s="323">
        <v>55.205500000000008</v>
      </c>
      <c r="G10" s="323">
        <v>59.75210526315788</v>
      </c>
      <c r="H10" s="323">
        <v>57.209545454545449</v>
      </c>
      <c r="I10" s="323">
        <v>52.311304347826088</v>
      </c>
      <c r="J10" s="323">
        <v>41.635000000000005</v>
      </c>
      <c r="K10" s="323">
        <v>42.609545454545461</v>
      </c>
      <c r="L10" s="323">
        <v>43.879999999999995</v>
      </c>
      <c r="M10" s="323">
        <v>39.336666666666673</v>
      </c>
    </row>
    <row r="11" spans="1:13" x14ac:dyDescent="0.2">
      <c r="A11" s="831" t="s">
        <v>341</v>
      </c>
      <c r="B11" s="830"/>
      <c r="C11" s="830"/>
      <c r="D11" s="830"/>
      <c r="E11" s="830"/>
      <c r="F11" s="830"/>
      <c r="G11" s="830"/>
      <c r="H11" s="830"/>
      <c r="I11" s="830"/>
      <c r="J11" s="830"/>
      <c r="K11" s="830"/>
      <c r="L11" s="830"/>
      <c r="M11" s="830"/>
    </row>
    <row r="12" spans="1:13" x14ac:dyDescent="0.2">
      <c r="A12" s="322" t="s">
        <v>343</v>
      </c>
      <c r="B12" s="238">
        <v>62.892857142857146</v>
      </c>
      <c r="C12" s="238">
        <v>47.88428571428571</v>
      </c>
      <c r="D12" s="238">
        <v>58.505499999999998</v>
      </c>
      <c r="E12" s="238">
        <v>56.060454545454554</v>
      </c>
      <c r="F12" s="238">
        <v>59.525500000000001</v>
      </c>
      <c r="G12" s="238">
        <v>63.886315789473677</v>
      </c>
      <c r="H12" s="238">
        <v>61.377727272727277</v>
      </c>
      <c r="I12" s="238">
        <v>56.461304347826101</v>
      </c>
      <c r="J12" s="238">
        <v>46.364999999999988</v>
      </c>
      <c r="K12" s="238">
        <v>48.282272727272726</v>
      </c>
      <c r="L12" s="238">
        <v>49.136818181818192</v>
      </c>
      <c r="M12" s="238">
        <v>44.50809523809523</v>
      </c>
    </row>
    <row r="13" spans="1:13" x14ac:dyDescent="0.2">
      <c r="A13" s="322" t="s">
        <v>344</v>
      </c>
      <c r="B13" s="238">
        <v>61.437391304347827</v>
      </c>
      <c r="C13" s="238">
        <v>47.094545454545475</v>
      </c>
      <c r="D13" s="238">
        <v>56.640000000000008</v>
      </c>
      <c r="E13" s="238">
        <v>54.679545454545469</v>
      </c>
      <c r="F13" s="238">
        <v>58.094999999999999</v>
      </c>
      <c r="G13" s="238">
        <v>62.794761904761899</v>
      </c>
      <c r="H13" s="238">
        <v>60.599545454545449</v>
      </c>
      <c r="I13" s="238">
        <v>55.305217391304346</v>
      </c>
      <c r="J13" s="238">
        <v>45.589523809523804</v>
      </c>
      <c r="K13" s="238">
        <v>46.617272727272727</v>
      </c>
      <c r="L13" s="238">
        <v>47.407727272727271</v>
      </c>
      <c r="M13" s="238">
        <v>43.2</v>
      </c>
    </row>
    <row r="14" spans="1:13" x14ac:dyDescent="0.2">
      <c r="A14" s="322" t="s">
        <v>345</v>
      </c>
      <c r="B14" s="238">
        <v>63.188095238095229</v>
      </c>
      <c r="C14" s="238">
        <v>48.210476190476193</v>
      </c>
      <c r="D14" s="238">
        <v>59.23299999999999</v>
      </c>
      <c r="E14" s="238">
        <v>57.451363636363631</v>
      </c>
      <c r="F14" s="238">
        <v>60.757000000000005</v>
      </c>
      <c r="G14" s="238">
        <v>64.736315789473693</v>
      </c>
      <c r="H14" s="238">
        <v>62.010909090909081</v>
      </c>
      <c r="I14" s="238">
        <v>57.352608695652187</v>
      </c>
      <c r="J14" s="238">
        <v>47.371499999999997</v>
      </c>
      <c r="K14" s="238">
        <v>48.622727272727268</v>
      </c>
      <c r="L14" s="238">
        <v>49.234090909090902</v>
      </c>
      <c r="M14" s="238">
        <v>44.529523809523802</v>
      </c>
    </row>
    <row r="15" spans="1:13" x14ac:dyDescent="0.2">
      <c r="A15" s="831" t="s">
        <v>223</v>
      </c>
      <c r="B15" s="830"/>
      <c r="C15" s="830"/>
      <c r="D15" s="830"/>
      <c r="E15" s="830"/>
      <c r="F15" s="830"/>
      <c r="G15" s="830"/>
      <c r="H15" s="830"/>
      <c r="I15" s="830"/>
      <c r="J15" s="830"/>
      <c r="K15" s="830"/>
      <c r="L15" s="830"/>
      <c r="M15" s="830"/>
    </row>
    <row r="16" spans="1:13" x14ac:dyDescent="0.2">
      <c r="A16" s="322" t="s">
        <v>346</v>
      </c>
      <c r="B16" s="238">
        <v>61.283333333333339</v>
      </c>
      <c r="C16" s="238">
        <v>46.341428571428587</v>
      </c>
      <c r="D16" s="238">
        <v>57.863</v>
      </c>
      <c r="E16" s="238">
        <v>54.642272727272719</v>
      </c>
      <c r="F16" s="238">
        <v>59.129499999999993</v>
      </c>
      <c r="G16" s="238">
        <v>63.373684210526314</v>
      </c>
      <c r="H16" s="238">
        <v>61.410454545454542</v>
      </c>
      <c r="I16" s="238">
        <v>55.896086956521728</v>
      </c>
      <c r="J16" s="238">
        <v>45.582499999999996</v>
      </c>
      <c r="K16" s="238">
        <v>47.011818181818178</v>
      </c>
      <c r="L16" s="238">
        <v>47.343636363636371</v>
      </c>
      <c r="M16" s="238">
        <v>42.396190476190469</v>
      </c>
    </row>
    <row r="17" spans="1:13" x14ac:dyDescent="0.2">
      <c r="A17" s="831" t="s">
        <v>347</v>
      </c>
      <c r="B17" s="833"/>
      <c r="C17" s="833"/>
      <c r="D17" s="833"/>
      <c r="E17" s="833"/>
      <c r="F17" s="833"/>
      <c r="G17" s="833"/>
      <c r="H17" s="833"/>
      <c r="I17" s="833"/>
      <c r="J17" s="833"/>
      <c r="K17" s="833"/>
      <c r="L17" s="833"/>
      <c r="M17" s="833"/>
    </row>
    <row r="18" spans="1:13" x14ac:dyDescent="0.2">
      <c r="A18" s="322" t="s">
        <v>348</v>
      </c>
      <c r="B18" s="238">
        <v>59.290454545454551</v>
      </c>
      <c r="C18" s="238">
        <v>47.184999999999995</v>
      </c>
      <c r="D18" s="238">
        <v>50.584210526315793</v>
      </c>
      <c r="E18" s="238">
        <v>47.823636363636361</v>
      </c>
      <c r="F18" s="238">
        <v>54.452857142857134</v>
      </c>
      <c r="G18" s="238">
        <v>59.265000000000001</v>
      </c>
      <c r="H18" s="238">
        <v>59.819545454545441</v>
      </c>
      <c r="I18" s="238">
        <v>50.900909090909089</v>
      </c>
      <c r="J18" s="238">
        <v>42.867619047619051</v>
      </c>
      <c r="K18" s="238">
        <v>45.479523809523805</v>
      </c>
      <c r="L18" s="238">
        <v>46.223636363636359</v>
      </c>
      <c r="M18" s="238">
        <v>42.443499999999993</v>
      </c>
    </row>
    <row r="19" spans="1:13" x14ac:dyDescent="0.2">
      <c r="A19" s="325" t="s">
        <v>349</v>
      </c>
      <c r="B19" s="323">
        <v>49.640869565217379</v>
      </c>
      <c r="C19" s="323">
        <v>35.203181818181811</v>
      </c>
      <c r="D19" s="323">
        <v>45.082000000000001</v>
      </c>
      <c r="E19" s="323">
        <v>43.201818181818183</v>
      </c>
      <c r="F19" s="323">
        <v>47.036363636363632</v>
      </c>
      <c r="G19" s="323">
        <v>51.764285714285712</v>
      </c>
      <c r="H19" s="323">
        <v>51.044545454545464</v>
      </c>
      <c r="I19" s="323">
        <v>45.123478260869568</v>
      </c>
      <c r="J19" s="323">
        <v>34.859047619047622</v>
      </c>
      <c r="K19" s="323">
        <v>34.787727272727267</v>
      </c>
      <c r="L19" s="323">
        <v>35.280909090909091</v>
      </c>
      <c r="M19" s="323">
        <v>31.323333333333331</v>
      </c>
    </row>
    <row r="20" spans="1:13" x14ac:dyDescent="0.2">
      <c r="A20" s="831" t="s">
        <v>350</v>
      </c>
      <c r="B20" s="833"/>
      <c r="C20" s="833"/>
      <c r="D20" s="833"/>
      <c r="E20" s="833"/>
      <c r="F20" s="833"/>
      <c r="G20" s="833"/>
      <c r="H20" s="833"/>
      <c r="I20" s="833"/>
      <c r="J20" s="833"/>
      <c r="K20" s="833"/>
      <c r="L20" s="833"/>
      <c r="M20" s="833"/>
    </row>
    <row r="21" spans="1:13" x14ac:dyDescent="0.2">
      <c r="A21" s="322" t="s">
        <v>351</v>
      </c>
      <c r="B21" s="238">
        <v>62.87047619047619</v>
      </c>
      <c r="C21" s="238">
        <v>47.90857142857142</v>
      </c>
      <c r="D21" s="238">
        <v>58.817999999999998</v>
      </c>
      <c r="E21" s="238">
        <v>56.805909090909104</v>
      </c>
      <c r="F21" s="238">
        <v>59.599499999999999</v>
      </c>
      <c r="G21" s="238">
        <v>63.69263157894737</v>
      </c>
      <c r="H21" s="238">
        <v>61.043181818181822</v>
      </c>
      <c r="I21" s="238">
        <v>56.834347826086969</v>
      </c>
      <c r="J21" s="238">
        <v>46.807500000000012</v>
      </c>
      <c r="K21" s="238">
        <v>47.912727272727267</v>
      </c>
      <c r="L21" s="238">
        <v>48.87318181818182</v>
      </c>
      <c r="M21" s="238">
        <v>44.170476190476187</v>
      </c>
    </row>
    <row r="22" spans="1:13" x14ac:dyDescent="0.2">
      <c r="A22" s="322" t="s">
        <v>352</v>
      </c>
      <c r="B22" s="247">
        <v>62.231904761904765</v>
      </c>
      <c r="C22" s="247">
        <v>47.241904761904756</v>
      </c>
      <c r="D22" s="247">
        <v>57.903499999999987</v>
      </c>
      <c r="E22" s="247">
        <v>55.563181818181803</v>
      </c>
      <c r="F22" s="247">
        <v>59.227999999999987</v>
      </c>
      <c r="G22" s="247">
        <v>63.244736842105269</v>
      </c>
      <c r="H22" s="247">
        <v>60.485000000000014</v>
      </c>
      <c r="I22" s="247">
        <v>56.636956521739123</v>
      </c>
      <c r="J22" s="247">
        <v>46.010000000000005</v>
      </c>
      <c r="K22" s="247">
        <v>47.496818181818192</v>
      </c>
      <c r="L22" s="247">
        <v>48.384999999999998</v>
      </c>
      <c r="M22" s="247">
        <v>43.430952380952377</v>
      </c>
    </row>
    <row r="23" spans="1:13" x14ac:dyDescent="0.2">
      <c r="A23" s="325" t="s">
        <v>353</v>
      </c>
      <c r="B23" s="323">
        <v>62.719047619047615</v>
      </c>
      <c r="C23" s="323">
        <v>47.458095238095247</v>
      </c>
      <c r="D23" s="323">
        <v>57.957999999999991</v>
      </c>
      <c r="E23" s="323">
        <v>56.299090909090914</v>
      </c>
      <c r="F23" s="323">
        <v>59.452999999999996</v>
      </c>
      <c r="G23" s="323">
        <v>63.715263157894718</v>
      </c>
      <c r="H23" s="323">
        <v>60.534545454545452</v>
      </c>
      <c r="I23" s="323">
        <v>56.480000000000011</v>
      </c>
      <c r="J23" s="323">
        <v>46.330000000000005</v>
      </c>
      <c r="K23" s="323">
        <v>47.424999999999997</v>
      </c>
      <c r="L23" s="323">
        <v>48.363181818181822</v>
      </c>
      <c r="M23" s="323">
        <v>43.6752380952381</v>
      </c>
    </row>
    <row r="24" spans="1:13" s="259" customFormat="1" ht="15" x14ac:dyDescent="0.25">
      <c r="A24" s="677" t="s">
        <v>354</v>
      </c>
      <c r="B24" s="678">
        <v>59.512272727272716</v>
      </c>
      <c r="C24" s="678">
        <v>44.990909090909092</v>
      </c>
      <c r="D24" s="678">
        <v>54.061999999999991</v>
      </c>
      <c r="E24" s="678">
        <v>52.474090909090904</v>
      </c>
      <c r="F24" s="678">
        <v>57.083181818181835</v>
      </c>
      <c r="G24" s="678">
        <v>62.084285714285727</v>
      </c>
      <c r="H24" s="678">
        <v>60.135909090909102</v>
      </c>
      <c r="I24" s="678">
        <v>54.141739130434779</v>
      </c>
      <c r="J24" s="678">
        <v>45.460952380952385</v>
      </c>
      <c r="K24" s="678">
        <v>44.82</v>
      </c>
      <c r="L24" s="678">
        <v>45.022272727272728</v>
      </c>
      <c r="M24" s="678">
        <v>40.493333333333325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C3" sqref="C3:N12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355</v>
      </c>
    </row>
    <row r="3" spans="1:15" ht="13.7" customHeight="1" x14ac:dyDescent="0.2">
      <c r="B3" s="236"/>
      <c r="C3" s="745">
        <v>2014</v>
      </c>
      <c r="D3" s="745">
        <v>2015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  <c r="N3" s="745" t="s">
        <v>607</v>
      </c>
    </row>
    <row r="4" spans="1:15" ht="13.7" customHeight="1" x14ac:dyDescent="0.2">
      <c r="B4" s="236"/>
      <c r="C4" s="676">
        <v>41974</v>
      </c>
      <c r="D4" s="676">
        <v>42005</v>
      </c>
      <c r="E4" s="676">
        <v>42036</v>
      </c>
      <c r="F4" s="676">
        <v>42064</v>
      </c>
      <c r="G4" s="676">
        <v>42095</v>
      </c>
      <c r="H4" s="676">
        <v>42125</v>
      </c>
      <c r="I4" s="676">
        <v>42156</v>
      </c>
      <c r="J4" s="676">
        <v>42186</v>
      </c>
      <c r="K4" s="676">
        <v>42217</v>
      </c>
      <c r="L4" s="676">
        <v>42248</v>
      </c>
      <c r="M4" s="676">
        <v>42278</v>
      </c>
      <c r="N4" s="676">
        <v>42309</v>
      </c>
    </row>
    <row r="5" spans="1:15" ht="13.7" customHeight="1" x14ac:dyDescent="0.2">
      <c r="A5" s="881" t="s">
        <v>569</v>
      </c>
      <c r="B5" s="327" t="s">
        <v>356</v>
      </c>
      <c r="C5" s="751">
        <v>586.26190476190482</v>
      </c>
      <c r="D5" s="752">
        <v>465.41666666666669</v>
      </c>
      <c r="E5" s="752">
        <v>560.91250000000002</v>
      </c>
      <c r="F5" s="752">
        <v>595.5</v>
      </c>
      <c r="G5" s="752">
        <v>614.32500000000005</v>
      </c>
      <c r="H5" s="752">
        <v>659.03947368421052</v>
      </c>
      <c r="I5" s="752">
        <v>681.01136363636363</v>
      </c>
      <c r="J5" s="752">
        <v>661.72826086956525</v>
      </c>
      <c r="K5" s="752">
        <v>523.70238095238096</v>
      </c>
      <c r="L5" s="752">
        <v>503.76136363636363</v>
      </c>
      <c r="M5" s="752">
        <v>473.29545454545456</v>
      </c>
      <c r="N5" s="752">
        <v>484.66666666666669</v>
      </c>
    </row>
    <row r="6" spans="1:15" ht="13.7" customHeight="1" x14ac:dyDescent="0.2">
      <c r="A6" s="882"/>
      <c r="B6" s="328" t="s">
        <v>357</v>
      </c>
      <c r="C6" s="753">
        <v>567.07142857142856</v>
      </c>
      <c r="D6" s="754">
        <v>457.42857142857144</v>
      </c>
      <c r="E6" s="754">
        <v>548.42499999999995</v>
      </c>
      <c r="F6" s="754">
        <v>588.86363636363637</v>
      </c>
      <c r="G6" s="754">
        <v>613.83749999999998</v>
      </c>
      <c r="H6" s="754">
        <v>653.42105263157896</v>
      </c>
      <c r="I6" s="754">
        <v>681.4545454545455</v>
      </c>
      <c r="J6" s="754">
        <v>676.53260869565213</v>
      </c>
      <c r="K6" s="754">
        <v>572.79999999999995</v>
      </c>
      <c r="L6" s="754">
        <v>514.5</v>
      </c>
      <c r="M6" s="754">
        <v>465.45454545454544</v>
      </c>
      <c r="N6" s="754">
        <v>490.22222222222223</v>
      </c>
    </row>
    <row r="7" spans="1:15" ht="13.7" customHeight="1" x14ac:dyDescent="0.2">
      <c r="A7" s="883" t="s">
        <v>623</v>
      </c>
      <c r="B7" s="327" t="s">
        <v>356</v>
      </c>
      <c r="C7" s="755">
        <v>608.70238095238096</v>
      </c>
      <c r="D7" s="756">
        <v>496.84523809523807</v>
      </c>
      <c r="E7" s="756">
        <v>579.21249999999998</v>
      </c>
      <c r="F7" s="756">
        <v>542.5</v>
      </c>
      <c r="G7" s="756">
        <v>553.9375</v>
      </c>
      <c r="H7" s="756">
        <v>596.77631578947364</v>
      </c>
      <c r="I7" s="756">
        <v>578.15909090909088</v>
      </c>
      <c r="J7" s="756">
        <v>507.98913043478262</v>
      </c>
      <c r="K7" s="756">
        <v>456.57499999999999</v>
      </c>
      <c r="L7" s="756">
        <v>463.44318181818181</v>
      </c>
      <c r="M7" s="756">
        <v>454.11363636363637</v>
      </c>
      <c r="N7" s="756">
        <v>446.13888888888891</v>
      </c>
    </row>
    <row r="8" spans="1:15" ht="13.7" customHeight="1" x14ac:dyDescent="0.2">
      <c r="A8" s="884"/>
      <c r="B8" s="328" t="s">
        <v>357</v>
      </c>
      <c r="C8" s="753">
        <v>622.95238095238096</v>
      </c>
      <c r="D8" s="754">
        <v>518.73809523809518</v>
      </c>
      <c r="E8" s="754">
        <v>593.04999999999995</v>
      </c>
      <c r="F8" s="754">
        <v>554.72727272727275</v>
      </c>
      <c r="G8" s="754">
        <v>574.76250000000005</v>
      </c>
      <c r="H8" s="754">
        <v>608.51315789473688</v>
      </c>
      <c r="I8" s="754">
        <v>593.9545454545455</v>
      </c>
      <c r="J8" s="754">
        <v>524.21739130434787</v>
      </c>
      <c r="K8" s="754">
        <v>465.78750000000002</v>
      </c>
      <c r="L8" s="754">
        <v>474.70454545454544</v>
      </c>
      <c r="M8" s="754">
        <v>462.28409090909093</v>
      </c>
      <c r="N8" s="754">
        <v>455.08333333333331</v>
      </c>
    </row>
    <row r="9" spans="1:15" ht="13.7" customHeight="1" x14ac:dyDescent="0.2">
      <c r="A9" s="883" t="s">
        <v>570</v>
      </c>
      <c r="B9" s="327" t="s">
        <v>356</v>
      </c>
      <c r="C9" s="751">
        <v>576.64285714285711</v>
      </c>
      <c r="D9" s="752">
        <v>469.71428571428572</v>
      </c>
      <c r="E9" s="752">
        <v>557.71249999999998</v>
      </c>
      <c r="F9" s="752">
        <v>533.5</v>
      </c>
      <c r="G9" s="752">
        <v>554.42499999999995</v>
      </c>
      <c r="H9" s="752">
        <v>598.84210526315792</v>
      </c>
      <c r="I9" s="752">
        <v>573.39772727272725</v>
      </c>
      <c r="J9" s="752">
        <v>512.195652173913</v>
      </c>
      <c r="K9" s="752">
        <v>463.65476190476193</v>
      </c>
      <c r="L9" s="752">
        <v>466.89772727272725</v>
      </c>
      <c r="M9" s="752">
        <v>448.40909090909093</v>
      </c>
      <c r="N9" s="752">
        <v>445.27777777777777</v>
      </c>
    </row>
    <row r="10" spans="1:15" ht="13.7" customHeight="1" x14ac:dyDescent="0.2">
      <c r="A10" s="884"/>
      <c r="B10" s="328" t="s">
        <v>357</v>
      </c>
      <c r="C10" s="753">
        <v>603.35714285714289</v>
      </c>
      <c r="D10" s="754">
        <v>500.3633333333334</v>
      </c>
      <c r="E10" s="754">
        <v>585.29999999999995</v>
      </c>
      <c r="F10" s="754">
        <v>555.60818181818183</v>
      </c>
      <c r="G10" s="754">
        <v>571.65699999999993</v>
      </c>
      <c r="H10" s="754">
        <v>608.50789473684199</v>
      </c>
      <c r="I10" s="754">
        <v>590.11545454545444</v>
      </c>
      <c r="J10" s="754">
        <v>526.88043478260875</v>
      </c>
      <c r="K10" s="754">
        <v>467.35</v>
      </c>
      <c r="L10" s="754">
        <v>475.34090909090907</v>
      </c>
      <c r="M10" s="754">
        <v>462.45454545454544</v>
      </c>
      <c r="N10" s="754">
        <v>457.36222222222227</v>
      </c>
    </row>
    <row r="11" spans="1:15" ht="13.7" customHeight="1" x14ac:dyDescent="0.2">
      <c r="A11" s="881" t="s">
        <v>358</v>
      </c>
      <c r="B11" s="327" t="s">
        <v>356</v>
      </c>
      <c r="C11" s="751">
        <v>326.21428571428572</v>
      </c>
      <c r="D11" s="752">
        <v>261.9404761904762</v>
      </c>
      <c r="E11" s="752">
        <v>292.6875</v>
      </c>
      <c r="F11" s="752">
        <v>312.65909090909093</v>
      </c>
      <c r="G11" s="752">
        <v>327.125</v>
      </c>
      <c r="H11" s="752">
        <v>349.63157894736844</v>
      </c>
      <c r="I11" s="752">
        <v>334.47727272727275</v>
      </c>
      <c r="J11" s="752">
        <v>291.39695652173913</v>
      </c>
      <c r="K11" s="752">
        <v>234.0952380952381</v>
      </c>
      <c r="L11" s="752">
        <v>219.47772727272729</v>
      </c>
      <c r="M11" s="752">
        <v>233.22727272727272</v>
      </c>
      <c r="N11" s="752">
        <v>225.91666666666666</v>
      </c>
    </row>
    <row r="12" spans="1:15" ht="13.7" customHeight="1" x14ac:dyDescent="0.2">
      <c r="A12" s="882"/>
      <c r="B12" s="328" t="s">
        <v>357</v>
      </c>
      <c r="C12" s="753">
        <v>319.45238095238096</v>
      </c>
      <c r="D12" s="754">
        <v>253.78571428571428</v>
      </c>
      <c r="E12" s="754">
        <v>283.38749999999999</v>
      </c>
      <c r="F12" s="754">
        <v>304.84090909090907</v>
      </c>
      <c r="G12" s="754">
        <v>320.83749999999998</v>
      </c>
      <c r="H12" s="754">
        <v>343.11842105263156</v>
      </c>
      <c r="I12" s="754">
        <v>326.92045454545456</v>
      </c>
      <c r="J12" s="754">
        <v>283.3478260869565</v>
      </c>
      <c r="K12" s="754">
        <v>225.1875</v>
      </c>
      <c r="L12" s="754">
        <v>211.95454545454547</v>
      </c>
      <c r="M12" s="754">
        <v>225.35227272727272</v>
      </c>
      <c r="N12" s="754">
        <v>220.80555555555554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335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B5" sqref="B5:H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59">
        <f>INDICE!A3</f>
        <v>42309</v>
      </c>
      <c r="C3" s="877">
        <v>41671</v>
      </c>
      <c r="D3" s="877" t="s">
        <v>120</v>
      </c>
      <c r="E3" s="877"/>
      <c r="F3" s="877" t="s">
        <v>121</v>
      </c>
      <c r="G3" s="877"/>
      <c r="H3" s="877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360</v>
      </c>
      <c r="B5" s="265">
        <v>21712.043000000001</v>
      </c>
      <c r="C5" s="264">
        <v>7.6398885707258657</v>
      </c>
      <c r="D5" s="265">
        <v>219598.06899999999</v>
      </c>
      <c r="E5" s="264">
        <v>2.2798919350343154</v>
      </c>
      <c r="F5" s="265">
        <v>244235.53700000001</v>
      </c>
      <c r="G5" s="264">
        <v>0.46451289285302988</v>
      </c>
      <c r="H5" s="264">
        <v>77.874930881706817</v>
      </c>
    </row>
    <row r="6" spans="1:8" x14ac:dyDescent="0.2">
      <c r="A6" s="65" t="s">
        <v>361</v>
      </c>
      <c r="B6" s="66">
        <v>5018.6909999999998</v>
      </c>
      <c r="C6" s="267">
        <v>6.7198746586252893</v>
      </c>
      <c r="D6" s="66">
        <v>54845.72</v>
      </c>
      <c r="E6" s="67">
        <v>18.067162273149126</v>
      </c>
      <c r="F6" s="66">
        <v>59819.881999999998</v>
      </c>
      <c r="G6" s="67">
        <v>13.71008767099269</v>
      </c>
      <c r="H6" s="67">
        <v>19.073674672092693</v>
      </c>
    </row>
    <row r="7" spans="1:8" x14ac:dyDescent="0.2">
      <c r="A7" s="65" t="s">
        <v>362</v>
      </c>
      <c r="B7" s="266">
        <v>790.44100000000003</v>
      </c>
      <c r="C7" s="267">
        <v>-14.251759570239614</v>
      </c>
      <c r="D7" s="266">
        <v>8659.3559999999998</v>
      </c>
      <c r="E7" s="267">
        <v>-13.71746266234106</v>
      </c>
      <c r="F7" s="266">
        <v>9569.9470000000001</v>
      </c>
      <c r="G7" s="267">
        <v>-12.986029588732601</v>
      </c>
      <c r="H7" s="267">
        <v>3.0513944462005029</v>
      </c>
    </row>
    <row r="8" spans="1:8" x14ac:dyDescent="0.2">
      <c r="A8" s="332" t="s">
        <v>197</v>
      </c>
      <c r="B8" s="333">
        <v>27521.174999999999</v>
      </c>
      <c r="C8" s="334">
        <v>6.6898544373680142</v>
      </c>
      <c r="D8" s="333">
        <v>283103.14500000002</v>
      </c>
      <c r="E8" s="334">
        <v>4.3921054161083202</v>
      </c>
      <c r="F8" s="333">
        <v>313625.36599999998</v>
      </c>
      <c r="G8" s="334">
        <v>2.2540866179084538</v>
      </c>
      <c r="H8" s="335">
        <v>100</v>
      </c>
    </row>
    <row r="9" spans="1:8" x14ac:dyDescent="0.2">
      <c r="A9" s="336" t="s">
        <v>597</v>
      </c>
      <c r="B9" s="622">
        <v>7497.45</v>
      </c>
      <c r="C9" s="273">
        <v>-10.023815795710997</v>
      </c>
      <c r="D9" s="622">
        <v>85318.485000000001</v>
      </c>
      <c r="E9" s="273">
        <v>-7.2529925980551493</v>
      </c>
      <c r="F9" s="622">
        <v>93783.713000000003</v>
      </c>
      <c r="G9" s="274">
        <v>-8.4057370273040988</v>
      </c>
      <c r="H9" s="274">
        <v>29.903101970393557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6" t="s">
        <v>654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B5" sqref="B5:H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ht="14.1" customHeight="1" x14ac:dyDescent="0.2">
      <c r="A3" s="63"/>
      <c r="B3" s="859">
        <f>INDICE!A3</f>
        <v>42309</v>
      </c>
      <c r="C3" s="859">
        <v>41671</v>
      </c>
      <c r="D3" s="877" t="s">
        <v>120</v>
      </c>
      <c r="E3" s="877"/>
      <c r="F3" s="877" t="s">
        <v>121</v>
      </c>
      <c r="G3" s="877"/>
      <c r="H3" s="260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574</v>
      </c>
      <c r="B5" s="265">
        <v>10444.425999999999</v>
      </c>
      <c r="C5" s="264">
        <v>9.8777938187950909</v>
      </c>
      <c r="D5" s="265">
        <v>108116.49099999999</v>
      </c>
      <c r="E5" s="264">
        <v>7.5151373338642298</v>
      </c>
      <c r="F5" s="265">
        <v>117958.07</v>
      </c>
      <c r="G5" s="264">
        <v>4.842048727499253</v>
      </c>
      <c r="H5" s="264">
        <v>37.611138252127226</v>
      </c>
    </row>
    <row r="6" spans="1:8" x14ac:dyDescent="0.2">
      <c r="A6" s="65" t="s">
        <v>573</v>
      </c>
      <c r="B6" s="66">
        <v>9919.7939999999999</v>
      </c>
      <c r="C6" s="267">
        <v>2.2952984228253599</v>
      </c>
      <c r="D6" s="66">
        <v>107690.939</v>
      </c>
      <c r="E6" s="67">
        <v>-1.7074245369188175</v>
      </c>
      <c r="F6" s="66">
        <v>117452.821</v>
      </c>
      <c r="G6" s="67">
        <v>-3.0293770173089438</v>
      </c>
      <c r="H6" s="67">
        <v>37.4500387191258</v>
      </c>
    </row>
    <row r="7" spans="1:8" x14ac:dyDescent="0.2">
      <c r="A7" s="65" t="s">
        <v>572</v>
      </c>
      <c r="B7" s="266">
        <v>6366.5140000000001</v>
      </c>
      <c r="C7" s="267">
        <v>12.264971906927402</v>
      </c>
      <c r="D7" s="266">
        <v>58636.358999999997</v>
      </c>
      <c r="E7" s="267">
        <v>14.894147194419904</v>
      </c>
      <c r="F7" s="266">
        <v>68644.528000000006</v>
      </c>
      <c r="G7" s="267">
        <v>10.571970855640773</v>
      </c>
      <c r="H7" s="267">
        <v>21.88742858254648</v>
      </c>
    </row>
    <row r="8" spans="1:8" x14ac:dyDescent="0.2">
      <c r="A8" s="679" t="s">
        <v>364</v>
      </c>
      <c r="B8" s="266">
        <v>790.44100000000003</v>
      </c>
      <c r="C8" s="267">
        <v>-14.251759570239614</v>
      </c>
      <c r="D8" s="266">
        <v>8659.3559999999998</v>
      </c>
      <c r="E8" s="267">
        <v>-13.71746266234106</v>
      </c>
      <c r="F8" s="266">
        <v>9569.9470000000001</v>
      </c>
      <c r="G8" s="267">
        <v>-12.986029588732601</v>
      </c>
      <c r="H8" s="267">
        <v>3.0513944462005029</v>
      </c>
    </row>
    <row r="9" spans="1:8" x14ac:dyDescent="0.2">
      <c r="A9" s="332" t="s">
        <v>197</v>
      </c>
      <c r="B9" s="333">
        <v>27521.174999999999</v>
      </c>
      <c r="C9" s="334">
        <v>6.6898544373680142</v>
      </c>
      <c r="D9" s="333">
        <v>283103.14500000002</v>
      </c>
      <c r="E9" s="334">
        <v>4.3921054161083202</v>
      </c>
      <c r="F9" s="333">
        <v>313625.36599999998</v>
      </c>
      <c r="G9" s="334">
        <v>2.2540866179084538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571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6" t="s">
        <v>654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J25" sqref="J25"/>
    </sheetView>
  </sheetViews>
  <sheetFormatPr baseColWidth="10" defaultRowHeight="14.25" x14ac:dyDescent="0.2"/>
  <sheetData>
    <row r="1" spans="1:4" x14ac:dyDescent="0.2">
      <c r="A1" s="225" t="s">
        <v>575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85">
        <v>2013</v>
      </c>
      <c r="C3" s="885">
        <v>2014</v>
      </c>
      <c r="D3" s="885">
        <v>2015</v>
      </c>
    </row>
    <row r="4" spans="1:4" x14ac:dyDescent="0.2">
      <c r="A4" s="236"/>
      <c r="B4" s="886"/>
      <c r="C4" s="886"/>
      <c r="D4" s="886"/>
    </row>
    <row r="5" spans="1:4" x14ac:dyDescent="0.2">
      <c r="A5" s="276" t="s">
        <v>365</v>
      </c>
      <c r="B5" s="324">
        <v>-4.0535722731549946</v>
      </c>
      <c r="C5" s="324">
        <v>-8.2394935801996159</v>
      </c>
      <c r="D5" s="324">
        <v>-8.1685754056064521</v>
      </c>
    </row>
    <row r="6" spans="1:4" x14ac:dyDescent="0.2">
      <c r="A6" s="236" t="s">
        <v>135</v>
      </c>
      <c r="B6" s="238">
        <v>-7.088077792977046</v>
      </c>
      <c r="C6" s="238">
        <v>-7.4942658642633511</v>
      </c>
      <c r="D6" s="238">
        <v>-6.2453634939536071</v>
      </c>
    </row>
    <row r="7" spans="1:4" x14ac:dyDescent="0.2">
      <c r="A7" s="236" t="s">
        <v>136</v>
      </c>
      <c r="B7" s="238">
        <v>-6.83287887708196</v>
      </c>
      <c r="C7" s="238">
        <v>-8.2500247118808669</v>
      </c>
      <c r="D7" s="238">
        <v>-4.5803991044252017</v>
      </c>
    </row>
    <row r="8" spans="1:4" x14ac:dyDescent="0.2">
      <c r="A8" s="236" t="s">
        <v>137</v>
      </c>
      <c r="B8" s="238">
        <v>-7.5798540360641251</v>
      </c>
      <c r="C8" s="238">
        <v>-9.0307175485983393</v>
      </c>
      <c r="D8" s="238">
        <v>-2.9005275618871891</v>
      </c>
    </row>
    <row r="9" spans="1:4" x14ac:dyDescent="0.2">
      <c r="A9" s="236" t="s">
        <v>138</v>
      </c>
      <c r="B9" s="238">
        <v>-7.2617509097959223</v>
      </c>
      <c r="C9" s="238">
        <v>-9.8574438251813863</v>
      </c>
      <c r="D9" s="238">
        <v>-1.621106888942591</v>
      </c>
    </row>
    <row r="10" spans="1:4" x14ac:dyDescent="0.2">
      <c r="A10" s="236" t="s">
        <v>139</v>
      </c>
      <c r="B10" s="238">
        <v>-7.0759216342685134</v>
      </c>
      <c r="C10" s="238">
        <v>-9.1764300709172826</v>
      </c>
      <c r="D10" s="238">
        <v>-1.5451610499725346</v>
      </c>
    </row>
    <row r="11" spans="1:4" x14ac:dyDescent="0.2">
      <c r="A11" s="236" t="s">
        <v>140</v>
      </c>
      <c r="B11" s="238">
        <v>-7.242658414706785</v>
      </c>
      <c r="C11" s="238">
        <v>-9.1767303244743808</v>
      </c>
      <c r="D11" s="238">
        <v>-4.6939140697134049E-2</v>
      </c>
    </row>
    <row r="12" spans="1:4" x14ac:dyDescent="0.2">
      <c r="A12" s="236" t="s">
        <v>141</v>
      </c>
      <c r="B12" s="238">
        <v>-7.5759015210375411</v>
      </c>
      <c r="C12" s="238">
        <v>-8.3602371983943442</v>
      </c>
      <c r="D12" s="238">
        <v>-1.0579690770195414E-2</v>
      </c>
    </row>
    <row r="13" spans="1:4" x14ac:dyDescent="0.2">
      <c r="A13" s="236" t="s">
        <v>142</v>
      </c>
      <c r="B13" s="238">
        <v>-7.0274744528575654</v>
      </c>
      <c r="C13" s="238">
        <v>-7.9763426192536206</v>
      </c>
      <c r="D13" s="238">
        <v>-0.57193709860070341</v>
      </c>
    </row>
    <row r="14" spans="1:4" x14ac:dyDescent="0.2">
      <c r="A14" s="236" t="s">
        <v>143</v>
      </c>
      <c r="B14" s="238">
        <v>-7.9041639707250591</v>
      </c>
      <c r="C14" s="238">
        <v>-7.9787077817949967</v>
      </c>
      <c r="D14" s="238">
        <v>0.52338606100196461</v>
      </c>
    </row>
    <row r="15" spans="1:4" x14ac:dyDescent="0.2">
      <c r="A15" s="236" t="s">
        <v>144</v>
      </c>
      <c r="B15" s="238">
        <v>-8.5881033603635313</v>
      </c>
      <c r="C15" s="238">
        <v>-8.3718978827383701</v>
      </c>
      <c r="D15" s="238">
        <v>2.2540866179084538</v>
      </c>
    </row>
    <row r="16" spans="1:4" x14ac:dyDescent="0.2">
      <c r="A16" s="321" t="s">
        <v>145</v>
      </c>
      <c r="B16" s="323">
        <v>-8.1495570115831768</v>
      </c>
      <c r="C16" s="323">
        <v>-10.090744468096512</v>
      </c>
      <c r="D16" s="323" t="s">
        <v>607</v>
      </c>
    </row>
    <row r="17" spans="4:4" x14ac:dyDescent="0.2">
      <c r="D17" s="71" t="s">
        <v>239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2" t="s">
        <v>646</v>
      </c>
      <c r="C3" s="849" t="s">
        <v>490</v>
      </c>
      <c r="D3" s="852" t="s">
        <v>610</v>
      </c>
      <c r="E3" s="849" t="s">
        <v>490</v>
      </c>
      <c r="F3" s="854" t="s">
        <v>649</v>
      </c>
    </row>
    <row r="4" spans="1:6" x14ac:dyDescent="0.2">
      <c r="A4" s="75"/>
      <c r="B4" s="853"/>
      <c r="C4" s="850"/>
      <c r="D4" s="853"/>
      <c r="E4" s="850"/>
      <c r="F4" s="855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611</v>
      </c>
    </row>
    <row r="12" spans="1:6" x14ac:dyDescent="0.2">
      <c r="A12" s="397"/>
      <c r="B12" s="397"/>
      <c r="C12" s="397"/>
      <c r="D12" s="397"/>
      <c r="E12" s="397"/>
      <c r="F12" s="39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A3" sqref="A3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7" t="s">
        <v>577</v>
      </c>
      <c r="B1" s="887"/>
      <c r="C1" s="887"/>
      <c r="D1" s="887"/>
      <c r="E1" s="887"/>
      <c r="F1" s="887"/>
      <c r="G1" s="227"/>
      <c r="H1" s="227"/>
      <c r="I1" s="227"/>
      <c r="J1" s="227"/>
      <c r="K1" s="227"/>
      <c r="L1" s="1"/>
    </row>
    <row r="2" spans="1:12" x14ac:dyDescent="0.2">
      <c r="A2" s="888"/>
      <c r="B2" s="888"/>
      <c r="C2" s="888"/>
      <c r="D2" s="888"/>
      <c r="E2" s="888"/>
      <c r="F2" s="888"/>
      <c r="G2" s="227"/>
      <c r="H2" s="227"/>
      <c r="I2" s="227"/>
      <c r="J2" s="227"/>
      <c r="K2" s="62"/>
      <c r="L2" s="62" t="s">
        <v>547</v>
      </c>
    </row>
    <row r="3" spans="1:12" x14ac:dyDescent="0.2">
      <c r="A3" s="337"/>
      <c r="B3" s="889">
        <f>INDICE!A3</f>
        <v>42309</v>
      </c>
      <c r="C3" s="890">
        <v>41671</v>
      </c>
      <c r="D3" s="890">
        <v>41671</v>
      </c>
      <c r="E3" s="890">
        <v>41671</v>
      </c>
      <c r="F3" s="891">
        <v>41671</v>
      </c>
      <c r="G3" s="892" t="s">
        <v>121</v>
      </c>
      <c r="H3" s="890"/>
      <c r="I3" s="890"/>
      <c r="J3" s="890"/>
      <c r="K3" s="890"/>
      <c r="L3" s="893" t="s">
        <v>110</v>
      </c>
    </row>
    <row r="4" spans="1:12" x14ac:dyDescent="0.2">
      <c r="A4" s="338"/>
      <c r="B4" s="339" t="s">
        <v>366</v>
      </c>
      <c r="C4" s="339" t="s">
        <v>367</v>
      </c>
      <c r="D4" s="340" t="s">
        <v>368</v>
      </c>
      <c r="E4" s="340" t="s">
        <v>369</v>
      </c>
      <c r="F4" s="341" t="s">
        <v>197</v>
      </c>
      <c r="G4" s="342" t="s">
        <v>366</v>
      </c>
      <c r="H4" s="233" t="s">
        <v>367</v>
      </c>
      <c r="I4" s="343" t="s">
        <v>368</v>
      </c>
      <c r="J4" s="343" t="s">
        <v>369</v>
      </c>
      <c r="K4" s="343" t="s">
        <v>197</v>
      </c>
      <c r="L4" s="894"/>
    </row>
    <row r="5" spans="1:12" x14ac:dyDescent="0.2">
      <c r="A5" s="344" t="s">
        <v>161</v>
      </c>
      <c r="B5" s="447">
        <v>2638.3879999999999</v>
      </c>
      <c r="C5" s="447">
        <v>569.68899999999996</v>
      </c>
      <c r="D5" s="447">
        <v>230.93899999999999</v>
      </c>
      <c r="E5" s="447">
        <v>227.78899999999999</v>
      </c>
      <c r="F5" s="345">
        <v>3666.8049999999994</v>
      </c>
      <c r="G5" s="447">
        <v>30854.442999999999</v>
      </c>
      <c r="H5" s="447">
        <v>6344.8490000000002</v>
      </c>
      <c r="I5" s="447">
        <v>2407.6469999999999</v>
      </c>
      <c r="J5" s="447">
        <v>2997.2049999999999</v>
      </c>
      <c r="K5" s="346">
        <v>42604.144</v>
      </c>
      <c r="L5" s="680">
        <v>13.584419479679923</v>
      </c>
    </row>
    <row r="6" spans="1:12" x14ac:dyDescent="0.2">
      <c r="A6" s="347" t="s">
        <v>162</v>
      </c>
      <c r="B6" s="447">
        <v>507.59500000000003</v>
      </c>
      <c r="C6" s="447">
        <v>619.11400000000003</v>
      </c>
      <c r="D6" s="447">
        <v>309.24</v>
      </c>
      <c r="E6" s="447">
        <v>47.287999999999997</v>
      </c>
      <c r="F6" s="348">
        <v>1483.2370000000001</v>
      </c>
      <c r="G6" s="447">
        <v>4899.3010000000004</v>
      </c>
      <c r="H6" s="447">
        <v>6772.951</v>
      </c>
      <c r="I6" s="447">
        <v>2970.627</v>
      </c>
      <c r="J6" s="447">
        <v>484.81299999999999</v>
      </c>
      <c r="K6" s="277">
        <v>15127.692000000001</v>
      </c>
      <c r="L6" s="681">
        <v>4.8234958995396822</v>
      </c>
    </row>
    <row r="7" spans="1:12" x14ac:dyDescent="0.2">
      <c r="A7" s="347" t="s">
        <v>163</v>
      </c>
      <c r="B7" s="447">
        <v>127.47799999999999</v>
      </c>
      <c r="C7" s="447">
        <v>141.50399999999999</v>
      </c>
      <c r="D7" s="447">
        <v>171.30099999999999</v>
      </c>
      <c r="E7" s="447">
        <v>91.466999999999999</v>
      </c>
      <c r="F7" s="348">
        <v>531.75</v>
      </c>
      <c r="G7" s="447">
        <v>851.50199999999995</v>
      </c>
      <c r="H7" s="447">
        <v>3474.5059999999999</v>
      </c>
      <c r="I7" s="447">
        <v>1971.0419999999999</v>
      </c>
      <c r="J7" s="447">
        <v>1208.383</v>
      </c>
      <c r="K7" s="277">
        <v>7505.4329999999991</v>
      </c>
      <c r="L7" s="681">
        <v>2.3931228438396159</v>
      </c>
    </row>
    <row r="8" spans="1:12" x14ac:dyDescent="0.2">
      <c r="A8" s="347" t="s">
        <v>164</v>
      </c>
      <c r="B8" s="447">
        <v>403.38099999999997</v>
      </c>
      <c r="C8" s="447">
        <v>0.50700000000000001</v>
      </c>
      <c r="D8" s="447">
        <v>73.53</v>
      </c>
      <c r="E8" s="447">
        <v>0.91900000000000004</v>
      </c>
      <c r="F8" s="348">
        <v>478.33699999999999</v>
      </c>
      <c r="G8" s="447">
        <v>4341.0410000000002</v>
      </c>
      <c r="H8" s="447">
        <v>6.59</v>
      </c>
      <c r="I8" s="447">
        <v>781.87400000000002</v>
      </c>
      <c r="J8" s="447">
        <v>66.834000000000003</v>
      </c>
      <c r="K8" s="277">
        <v>5196.3389999999999</v>
      </c>
      <c r="L8" s="681">
        <v>1.6568634434861662</v>
      </c>
    </row>
    <row r="9" spans="1:12" x14ac:dyDescent="0.2">
      <c r="A9" s="347" t="s">
        <v>166</v>
      </c>
      <c r="B9" s="447">
        <v>59.726999999999997</v>
      </c>
      <c r="C9" s="447">
        <v>116.752</v>
      </c>
      <c r="D9" s="447">
        <v>86.751000000000005</v>
      </c>
      <c r="E9" s="447">
        <v>1.905</v>
      </c>
      <c r="F9" s="348">
        <v>265.13499999999999</v>
      </c>
      <c r="G9" s="447">
        <v>1852.761</v>
      </c>
      <c r="H9" s="447">
        <v>1760.0070000000001</v>
      </c>
      <c r="I9" s="447">
        <v>1005.783</v>
      </c>
      <c r="J9" s="447">
        <v>19.202000000000002</v>
      </c>
      <c r="K9" s="277">
        <v>4637.7530000000006</v>
      </c>
      <c r="L9" s="681">
        <v>1.4787571414448324</v>
      </c>
    </row>
    <row r="10" spans="1:12" x14ac:dyDescent="0.2">
      <c r="A10" s="347" t="s">
        <v>167</v>
      </c>
      <c r="B10" s="447">
        <v>400.91800000000001</v>
      </c>
      <c r="C10" s="447">
        <v>753.22199999999998</v>
      </c>
      <c r="D10" s="447">
        <v>647.28200000000004</v>
      </c>
      <c r="E10" s="447">
        <v>49.3</v>
      </c>
      <c r="F10" s="348">
        <v>1850.722</v>
      </c>
      <c r="G10" s="447">
        <v>2543.4059999999999</v>
      </c>
      <c r="H10" s="447">
        <v>8941.2690000000002</v>
      </c>
      <c r="I10" s="447">
        <v>6594.665</v>
      </c>
      <c r="J10" s="447">
        <v>534.58500000000004</v>
      </c>
      <c r="K10" s="277">
        <v>18613.924999999999</v>
      </c>
      <c r="L10" s="681">
        <v>5.9350885060218808</v>
      </c>
    </row>
    <row r="11" spans="1:12" x14ac:dyDescent="0.2">
      <c r="A11" s="347" t="s">
        <v>614</v>
      </c>
      <c r="B11" s="447">
        <v>813.34100000000001</v>
      </c>
      <c r="C11" s="447">
        <v>335.7</v>
      </c>
      <c r="D11" s="447">
        <v>223.94</v>
      </c>
      <c r="E11" s="447">
        <v>34.298000000000002</v>
      </c>
      <c r="F11" s="348">
        <v>1407.279</v>
      </c>
      <c r="G11" s="447">
        <v>10321.128000000001</v>
      </c>
      <c r="H11" s="447">
        <v>3596.721</v>
      </c>
      <c r="I11" s="447">
        <v>2575.7930000000001</v>
      </c>
      <c r="J11" s="447">
        <v>369.81700000000001</v>
      </c>
      <c r="K11" s="277">
        <v>16863.458999999999</v>
      </c>
      <c r="L11" s="681">
        <v>5.37694879949668</v>
      </c>
    </row>
    <row r="12" spans="1:12" x14ac:dyDescent="0.2">
      <c r="A12" s="347" t="s">
        <v>168</v>
      </c>
      <c r="B12" s="447">
        <v>1288.588</v>
      </c>
      <c r="C12" s="447">
        <v>2900.1779999999999</v>
      </c>
      <c r="D12" s="447">
        <v>1634.367</v>
      </c>
      <c r="E12" s="447">
        <v>101.551</v>
      </c>
      <c r="F12" s="348">
        <v>5924.6840000000002</v>
      </c>
      <c r="G12" s="447">
        <v>15363.534</v>
      </c>
      <c r="H12" s="447">
        <v>33554.559000000001</v>
      </c>
      <c r="I12" s="447">
        <v>17311.455999999998</v>
      </c>
      <c r="J12" s="447">
        <v>1098.029</v>
      </c>
      <c r="K12" s="277">
        <v>67327.577999999994</v>
      </c>
      <c r="L12" s="681">
        <v>21.467537573407633</v>
      </c>
    </row>
    <row r="13" spans="1:12" x14ac:dyDescent="0.2">
      <c r="A13" s="347" t="s">
        <v>370</v>
      </c>
      <c r="B13" s="447">
        <v>1197.5619999999999</v>
      </c>
      <c r="C13" s="447">
        <v>1811.3510000000001</v>
      </c>
      <c r="D13" s="447">
        <v>300.54700000000003</v>
      </c>
      <c r="E13" s="447">
        <v>61.838999999999999</v>
      </c>
      <c r="F13" s="348">
        <v>3371.299</v>
      </c>
      <c r="G13" s="447">
        <v>13229.439</v>
      </c>
      <c r="H13" s="447">
        <v>19321.682000000001</v>
      </c>
      <c r="I13" s="447">
        <v>3479.107</v>
      </c>
      <c r="J13" s="447">
        <v>648.25599999999997</v>
      </c>
      <c r="K13" s="277">
        <v>36678.484000000004</v>
      </c>
      <c r="L13" s="681">
        <v>11.695010526082354</v>
      </c>
    </row>
    <row r="14" spans="1:12" x14ac:dyDescent="0.2">
      <c r="A14" s="347" t="s">
        <v>171</v>
      </c>
      <c r="B14" s="447" t="s">
        <v>150</v>
      </c>
      <c r="C14" s="447">
        <v>91.18</v>
      </c>
      <c r="D14" s="447">
        <v>54.694000000000003</v>
      </c>
      <c r="E14" s="447">
        <v>35.588000000000001</v>
      </c>
      <c r="F14" s="348">
        <v>181.46200000000002</v>
      </c>
      <c r="G14" s="447" t="s">
        <v>150</v>
      </c>
      <c r="H14" s="447">
        <v>1553.4670000000001</v>
      </c>
      <c r="I14" s="447">
        <v>575.11800000000005</v>
      </c>
      <c r="J14" s="447">
        <v>421.94600000000003</v>
      </c>
      <c r="K14" s="277">
        <v>2550.5309999999999</v>
      </c>
      <c r="L14" s="681">
        <v>0.81324208743467563</v>
      </c>
    </row>
    <row r="15" spans="1:12" x14ac:dyDescent="0.2">
      <c r="A15" s="347" t="s">
        <v>172</v>
      </c>
      <c r="B15" s="447">
        <v>305.315</v>
      </c>
      <c r="C15" s="447">
        <v>638.899</v>
      </c>
      <c r="D15" s="447">
        <v>202.143</v>
      </c>
      <c r="E15" s="447">
        <v>50.749000000000002</v>
      </c>
      <c r="F15" s="348">
        <v>1197.106</v>
      </c>
      <c r="G15" s="447">
        <v>3651.1898860000001</v>
      </c>
      <c r="H15" s="447">
        <v>6984.4070000000002</v>
      </c>
      <c r="I15" s="447">
        <v>2039.6289999999999</v>
      </c>
      <c r="J15" s="447">
        <v>707.20500000000004</v>
      </c>
      <c r="K15" s="277">
        <v>13382.430886</v>
      </c>
      <c r="L15" s="681">
        <v>4.2670157816866032</v>
      </c>
    </row>
    <row r="16" spans="1:12" x14ac:dyDescent="0.2">
      <c r="A16" s="347" t="s">
        <v>173</v>
      </c>
      <c r="B16" s="447">
        <v>83.462000000000003</v>
      </c>
      <c r="C16" s="447">
        <v>56.823</v>
      </c>
      <c r="D16" s="447">
        <v>107.417</v>
      </c>
      <c r="E16" s="447">
        <v>3.6749999999999998</v>
      </c>
      <c r="F16" s="348">
        <v>251.37700000000001</v>
      </c>
      <c r="G16" s="447">
        <v>1070.7090000000001</v>
      </c>
      <c r="H16" s="447">
        <v>625.39599999999996</v>
      </c>
      <c r="I16" s="447">
        <v>1077.306</v>
      </c>
      <c r="J16" s="447">
        <v>43.03</v>
      </c>
      <c r="K16" s="277">
        <v>2816.4410000000003</v>
      </c>
      <c r="L16" s="681">
        <v>0.89802804121047952</v>
      </c>
    </row>
    <row r="17" spans="1:12" x14ac:dyDescent="0.2">
      <c r="A17" s="347" t="s">
        <v>174</v>
      </c>
      <c r="B17" s="447">
        <v>136.435</v>
      </c>
      <c r="C17" s="447">
        <v>263.58</v>
      </c>
      <c r="D17" s="447">
        <v>1576.912</v>
      </c>
      <c r="E17" s="447">
        <v>13.981999999999999</v>
      </c>
      <c r="F17" s="348">
        <v>1990.9090000000001</v>
      </c>
      <c r="G17" s="447">
        <v>1745.576</v>
      </c>
      <c r="H17" s="447">
        <v>2998.4760000000001</v>
      </c>
      <c r="I17" s="447">
        <v>18008.72</v>
      </c>
      <c r="J17" s="447">
        <v>137.886</v>
      </c>
      <c r="K17" s="277">
        <v>22890.657999999999</v>
      </c>
      <c r="L17" s="681">
        <v>7.2987336733696848</v>
      </c>
    </row>
    <row r="18" spans="1:12" x14ac:dyDescent="0.2">
      <c r="A18" s="347" t="s">
        <v>176</v>
      </c>
      <c r="B18" s="447">
        <v>1490.758</v>
      </c>
      <c r="C18" s="447">
        <v>108.32299999999999</v>
      </c>
      <c r="D18" s="447">
        <v>57.991</v>
      </c>
      <c r="E18" s="447">
        <v>57.613999999999997</v>
      </c>
      <c r="F18" s="348">
        <v>1714.6860000000001</v>
      </c>
      <c r="G18" s="447">
        <v>18901.024000000001</v>
      </c>
      <c r="H18" s="447">
        <v>1091.925</v>
      </c>
      <c r="I18" s="447">
        <v>592.99400000000003</v>
      </c>
      <c r="J18" s="447">
        <v>621.38</v>
      </c>
      <c r="K18" s="277">
        <v>21207.323</v>
      </c>
      <c r="L18" s="681">
        <v>6.7619988251157919</v>
      </c>
    </row>
    <row r="19" spans="1:12" x14ac:dyDescent="0.2">
      <c r="A19" s="347" t="s">
        <v>177</v>
      </c>
      <c r="B19" s="447">
        <v>183.267</v>
      </c>
      <c r="C19" s="447">
        <v>415.92700000000002</v>
      </c>
      <c r="D19" s="447">
        <v>214.22499999999999</v>
      </c>
      <c r="E19" s="447">
        <v>9.0269999999999992</v>
      </c>
      <c r="F19" s="348">
        <v>822.44600000000003</v>
      </c>
      <c r="G19" s="447">
        <v>1517.0350000000001</v>
      </c>
      <c r="H19" s="447">
        <v>4580.3270000000002</v>
      </c>
      <c r="I19" s="447">
        <v>2262.0970000000002</v>
      </c>
      <c r="J19" s="447">
        <v>127.61799999999999</v>
      </c>
      <c r="K19" s="277">
        <v>8487.0770000000011</v>
      </c>
      <c r="L19" s="681">
        <v>2.7061220646598003</v>
      </c>
    </row>
    <row r="20" spans="1:12" x14ac:dyDescent="0.2">
      <c r="A20" s="347" t="s">
        <v>178</v>
      </c>
      <c r="B20" s="447">
        <v>808.21400000000006</v>
      </c>
      <c r="C20" s="447">
        <v>1097.1320000000001</v>
      </c>
      <c r="D20" s="447">
        <v>474.52100000000002</v>
      </c>
      <c r="E20" s="447">
        <v>3.4569999999999999</v>
      </c>
      <c r="F20" s="348">
        <v>2383.3240000000001</v>
      </c>
      <c r="G20" s="447">
        <v>6815.9809999999998</v>
      </c>
      <c r="H20" s="447">
        <v>15846.07</v>
      </c>
      <c r="I20" s="447">
        <v>4989.9750000000004</v>
      </c>
      <c r="J20" s="447">
        <v>83.768000000000001</v>
      </c>
      <c r="K20" s="277">
        <v>27735.793999999998</v>
      </c>
      <c r="L20" s="681">
        <v>8.8436153135241842</v>
      </c>
    </row>
    <row r="21" spans="1:12" ht="15" x14ac:dyDescent="0.25">
      <c r="A21" s="349" t="s">
        <v>119</v>
      </c>
      <c r="B21" s="683">
        <v>10444.429</v>
      </c>
      <c r="C21" s="683">
        <v>9919.8810000000012</v>
      </c>
      <c r="D21" s="683">
        <v>6365.8</v>
      </c>
      <c r="E21" s="683">
        <v>790.44799999999998</v>
      </c>
      <c r="F21" s="684">
        <v>27520.558000000001</v>
      </c>
      <c r="G21" s="685">
        <v>117958.06988600001</v>
      </c>
      <c r="H21" s="683">
        <v>117453.20200000002</v>
      </c>
      <c r="I21" s="683">
        <v>68643.833000000013</v>
      </c>
      <c r="J21" s="683">
        <v>9569.9570000000022</v>
      </c>
      <c r="K21" s="683">
        <v>313625.06188600004</v>
      </c>
      <c r="L21" s="682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239</v>
      </c>
    </row>
    <row r="23" spans="1:12" x14ac:dyDescent="0.2">
      <c r="A23" s="326" t="s">
        <v>576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240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topLeftCell="A4" workbookViewId="0">
      <selection activeCell="H21" sqref="H21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5" t="s">
        <v>578</v>
      </c>
      <c r="B1" s="225"/>
      <c r="C1" s="225"/>
      <c r="D1" s="225"/>
      <c r="E1" s="225"/>
      <c r="F1" s="225"/>
      <c r="G1" s="225"/>
      <c r="H1" s="1"/>
      <c r="I1" s="1"/>
    </row>
    <row r="2" spans="1:10" x14ac:dyDescent="0.2">
      <c r="A2" s="228"/>
      <c r="B2" s="228"/>
      <c r="C2" s="228"/>
      <c r="D2" s="228"/>
      <c r="E2" s="228"/>
      <c r="F2" s="228"/>
      <c r="G2" s="228"/>
      <c r="H2" s="1"/>
      <c r="I2" s="62" t="s">
        <v>547</v>
      </c>
      <c r="J2" s="62"/>
    </row>
    <row r="3" spans="1:10" x14ac:dyDescent="0.2">
      <c r="A3" s="873" t="s">
        <v>528</v>
      </c>
      <c r="B3" s="873" t="s">
        <v>529</v>
      </c>
      <c r="C3" s="859">
        <f>INDICE!A3</f>
        <v>42309</v>
      </c>
      <c r="D3" s="859">
        <v>41671</v>
      </c>
      <c r="E3" s="877" t="s">
        <v>120</v>
      </c>
      <c r="F3" s="877"/>
      <c r="G3" s="877" t="s">
        <v>121</v>
      </c>
      <c r="H3" s="877"/>
      <c r="I3" s="877"/>
      <c r="J3" s="248"/>
    </row>
    <row r="4" spans="1:10" x14ac:dyDescent="0.2">
      <c r="A4" s="874"/>
      <c r="B4" s="874"/>
      <c r="C4" s="261" t="s">
        <v>55</v>
      </c>
      <c r="D4" s="262" t="s">
        <v>491</v>
      </c>
      <c r="E4" s="261" t="s">
        <v>55</v>
      </c>
      <c r="F4" s="262" t="s">
        <v>491</v>
      </c>
      <c r="G4" s="261" t="s">
        <v>55</v>
      </c>
      <c r="H4" s="263" t="s">
        <v>491</v>
      </c>
      <c r="I4" s="262" t="s">
        <v>551</v>
      </c>
      <c r="J4" s="11"/>
    </row>
    <row r="5" spans="1:10" x14ac:dyDescent="0.2">
      <c r="A5" s="1"/>
      <c r="B5" s="200" t="s">
        <v>371</v>
      </c>
      <c r="C5" s="739">
        <v>1774.48181</v>
      </c>
      <c r="D5" s="187">
        <v>4.2509141068824672</v>
      </c>
      <c r="E5" s="742">
        <v>10794.111469999998</v>
      </c>
      <c r="F5" s="187">
        <v>-11.793574544837091</v>
      </c>
      <c r="G5" s="742">
        <v>12528.263640000001</v>
      </c>
      <c r="H5" s="187">
        <v>-12.926678583599083</v>
      </c>
      <c r="I5" s="631">
        <v>3.4722707354309956</v>
      </c>
      <c r="J5" s="1"/>
    </row>
    <row r="6" spans="1:10" x14ac:dyDescent="0.2">
      <c r="A6" s="1"/>
      <c r="B6" s="200" t="s">
        <v>550</v>
      </c>
      <c r="C6" s="739">
        <v>0</v>
      </c>
      <c r="D6" s="187">
        <v>-100</v>
      </c>
      <c r="E6" s="742">
        <v>11031.66992</v>
      </c>
      <c r="F6" s="187">
        <v>-47.118293278324479</v>
      </c>
      <c r="G6" s="742">
        <v>12728.00045</v>
      </c>
      <c r="H6" s="187">
        <v>-41.433485687188295</v>
      </c>
      <c r="I6" s="628">
        <v>3.5276287882370534</v>
      </c>
      <c r="J6" s="1"/>
    </row>
    <row r="7" spans="1:10" x14ac:dyDescent="0.2">
      <c r="A7" s="191" t="s">
        <v>535</v>
      </c>
      <c r="B7" s="191"/>
      <c r="C7" s="740">
        <v>1774.48181</v>
      </c>
      <c r="D7" s="196">
        <v>-47.98464171958129</v>
      </c>
      <c r="E7" s="740">
        <v>21825.78139</v>
      </c>
      <c r="F7" s="196">
        <v>-34.057821009260671</v>
      </c>
      <c r="G7" s="740">
        <v>25256.264090000001</v>
      </c>
      <c r="H7" s="356">
        <v>-30.078207034343858</v>
      </c>
      <c r="I7" s="196">
        <v>6.9998995236680486</v>
      </c>
      <c r="J7" s="1"/>
    </row>
    <row r="8" spans="1:10" x14ac:dyDescent="0.2">
      <c r="A8" s="1"/>
      <c r="B8" s="200" t="s">
        <v>253</v>
      </c>
      <c r="C8" s="739">
        <v>0</v>
      </c>
      <c r="D8" s="187" t="s">
        <v>150</v>
      </c>
      <c r="E8" s="742">
        <v>0</v>
      </c>
      <c r="F8" s="187">
        <v>-100</v>
      </c>
      <c r="G8" s="742">
        <v>0</v>
      </c>
      <c r="H8" s="187">
        <v>-100</v>
      </c>
      <c r="I8" s="804">
        <v>0</v>
      </c>
      <c r="J8" s="1"/>
    </row>
    <row r="9" spans="1:10" x14ac:dyDescent="0.2">
      <c r="A9" s="1"/>
      <c r="B9" s="200" t="s">
        <v>254</v>
      </c>
      <c r="C9" s="739">
        <v>941.74380000000008</v>
      </c>
      <c r="D9" s="187">
        <v>-30.961417650625378</v>
      </c>
      <c r="E9" s="742">
        <v>11867.013470000002</v>
      </c>
      <c r="F9" s="187">
        <v>-20.170863313320929</v>
      </c>
      <c r="G9" s="742">
        <v>13220.633260000002</v>
      </c>
      <c r="H9" s="187">
        <v>-18.279388480155873</v>
      </c>
      <c r="I9" s="631">
        <v>3.6641644278619032</v>
      </c>
      <c r="J9" s="1"/>
    </row>
    <row r="10" spans="1:10" s="693" customFormat="1" x14ac:dyDescent="0.2">
      <c r="A10" s="689"/>
      <c r="B10" s="690" t="s">
        <v>372</v>
      </c>
      <c r="C10" s="741">
        <v>941.74380000000008</v>
      </c>
      <c r="D10" s="650">
        <v>-30.961417650625378</v>
      </c>
      <c r="E10" s="743">
        <v>11867.013470000002</v>
      </c>
      <c r="F10" s="650">
        <v>-20.163867676960582</v>
      </c>
      <c r="G10" s="743">
        <v>13220.633260000002</v>
      </c>
      <c r="H10" s="650">
        <v>-18.272808059350776</v>
      </c>
      <c r="I10" s="692">
        <v>3.6641644278619032</v>
      </c>
      <c r="J10" s="689"/>
    </row>
    <row r="11" spans="1:10" s="693" customFormat="1" x14ac:dyDescent="0.2">
      <c r="A11" s="689"/>
      <c r="B11" s="690" t="s">
        <v>369</v>
      </c>
      <c r="C11" s="741">
        <v>0</v>
      </c>
      <c r="D11" s="650" t="s">
        <v>150</v>
      </c>
      <c r="E11" s="743">
        <v>0</v>
      </c>
      <c r="F11" s="778">
        <v>-100</v>
      </c>
      <c r="G11" s="743">
        <v>0</v>
      </c>
      <c r="H11" s="778">
        <v>-100</v>
      </c>
      <c r="I11" s="827" t="s">
        <v>150</v>
      </c>
      <c r="J11" s="689"/>
    </row>
    <row r="12" spans="1:10" x14ac:dyDescent="0.2">
      <c r="A12" s="1"/>
      <c r="B12" s="639" t="s">
        <v>256</v>
      </c>
      <c r="C12" s="739">
        <v>0</v>
      </c>
      <c r="D12" s="187" t="s">
        <v>150</v>
      </c>
      <c r="E12" s="742">
        <v>0</v>
      </c>
      <c r="F12" s="201">
        <v>-100</v>
      </c>
      <c r="G12" s="742">
        <v>0</v>
      </c>
      <c r="H12" s="357">
        <v>-100</v>
      </c>
      <c r="I12" s="804">
        <v>0</v>
      </c>
      <c r="J12" s="1"/>
    </row>
    <row r="13" spans="1:10" x14ac:dyDescent="0.2">
      <c r="A13" s="1"/>
      <c r="B13" s="200" t="s">
        <v>221</v>
      </c>
      <c r="C13" s="739">
        <v>2435.16896</v>
      </c>
      <c r="D13" s="187">
        <v>-52.66950154414026</v>
      </c>
      <c r="E13" s="742">
        <v>28936.803949999994</v>
      </c>
      <c r="F13" s="187">
        <v>-33.598204799046187</v>
      </c>
      <c r="G13" s="742">
        <v>32368.783119999996</v>
      </c>
      <c r="H13" s="187">
        <v>-32.414441560403908</v>
      </c>
      <c r="I13" s="631">
        <v>8.971169636807609</v>
      </c>
      <c r="J13" s="1"/>
    </row>
    <row r="14" spans="1:10" s="693" customFormat="1" x14ac:dyDescent="0.2">
      <c r="A14" s="689"/>
      <c r="B14" s="690" t="s">
        <v>372</v>
      </c>
      <c r="C14" s="741">
        <v>2435.16896</v>
      </c>
      <c r="D14" s="650">
        <v>-24.388762665695737</v>
      </c>
      <c r="E14" s="743">
        <v>20934.691299999999</v>
      </c>
      <c r="F14" s="650">
        <v>-29.075005466700372</v>
      </c>
      <c r="G14" s="743">
        <v>24366.670470000005</v>
      </c>
      <c r="H14" s="650">
        <v>-25.927612770879065</v>
      </c>
      <c r="I14" s="692">
        <v>6.7533442162517927</v>
      </c>
      <c r="J14" s="689"/>
    </row>
    <row r="15" spans="1:10" s="693" customFormat="1" x14ac:dyDescent="0.2">
      <c r="A15" s="689"/>
      <c r="B15" s="690" t="s">
        <v>369</v>
      </c>
      <c r="C15" s="741">
        <v>0</v>
      </c>
      <c r="D15" s="187">
        <v>-100</v>
      </c>
      <c r="E15" s="743">
        <v>8002.11265</v>
      </c>
      <c r="F15" s="650">
        <v>-43.092782772447713</v>
      </c>
      <c r="G15" s="743">
        <v>8002.11265</v>
      </c>
      <c r="H15" s="650">
        <v>-46.64295149279188</v>
      </c>
      <c r="I15" s="692">
        <v>2.2178254205558185</v>
      </c>
      <c r="J15" s="689"/>
    </row>
    <row r="16" spans="1:10" x14ac:dyDescent="0.2">
      <c r="A16" s="1"/>
      <c r="B16" s="200" t="s">
        <v>621</v>
      </c>
      <c r="C16" s="739">
        <v>0</v>
      </c>
      <c r="D16" s="187" t="s">
        <v>150</v>
      </c>
      <c r="E16" s="742">
        <v>4.8509700000000002</v>
      </c>
      <c r="F16" s="187">
        <v>-96.91704453388806</v>
      </c>
      <c r="G16" s="742">
        <v>4.8509700000000002</v>
      </c>
      <c r="H16" s="187">
        <v>-97.334548243244328</v>
      </c>
      <c r="I16" s="827">
        <v>0</v>
      </c>
      <c r="J16" s="1"/>
    </row>
    <row r="17" spans="1:10" x14ac:dyDescent="0.2">
      <c r="A17" s="191" t="s">
        <v>519</v>
      </c>
      <c r="B17" s="191"/>
      <c r="C17" s="740">
        <v>3376.9127599999997</v>
      </c>
      <c r="D17" s="196">
        <v>-48.120244506862775</v>
      </c>
      <c r="E17" s="740">
        <v>40808.668389999999</v>
      </c>
      <c r="F17" s="196">
        <v>-33.474690058158806</v>
      </c>
      <c r="G17" s="740">
        <v>45594.267349999995</v>
      </c>
      <c r="H17" s="356">
        <v>-31.943518260709475</v>
      </c>
      <c r="I17" s="196">
        <v>12.636678535192599</v>
      </c>
      <c r="J17" s="1"/>
    </row>
    <row r="18" spans="1:10" x14ac:dyDescent="0.2">
      <c r="A18" s="1"/>
      <c r="B18" s="200" t="s">
        <v>226</v>
      </c>
      <c r="C18" s="739">
        <v>0</v>
      </c>
      <c r="D18" s="201">
        <v>-100</v>
      </c>
      <c r="E18" s="742">
        <v>963.51452000000006</v>
      </c>
      <c r="F18" s="201">
        <v>-0.39811519066082102</v>
      </c>
      <c r="G18" s="742">
        <v>1828.8977299999999</v>
      </c>
      <c r="H18" s="201">
        <v>89.059590956161088</v>
      </c>
      <c r="I18" s="632">
        <v>0.506888124999194</v>
      </c>
      <c r="J18" s="1"/>
    </row>
    <row r="19" spans="1:10" x14ac:dyDescent="0.2">
      <c r="A19" s="1"/>
      <c r="B19" s="200" t="s">
        <v>373</v>
      </c>
      <c r="C19" s="739">
        <v>4483.8844100000006</v>
      </c>
      <c r="D19" s="187">
        <v>69.387778331051578</v>
      </c>
      <c r="E19" s="742">
        <v>31496.858320000003</v>
      </c>
      <c r="F19" s="187">
        <v>-2.6788491983708322</v>
      </c>
      <c r="G19" s="742">
        <v>34172.360939999999</v>
      </c>
      <c r="H19" s="187">
        <v>-2.425202904357576</v>
      </c>
      <c r="I19" s="632">
        <v>9.4710402225018324</v>
      </c>
      <c r="J19" s="1"/>
    </row>
    <row r="20" spans="1:10" x14ac:dyDescent="0.2">
      <c r="A20" s="191" t="s">
        <v>394</v>
      </c>
      <c r="B20" s="191"/>
      <c r="C20" s="740">
        <v>4483.8844100000006</v>
      </c>
      <c r="D20" s="196">
        <v>24.053447586884797</v>
      </c>
      <c r="E20" s="740">
        <v>32460.372840000004</v>
      </c>
      <c r="F20" s="196">
        <v>-2.6126558479440507</v>
      </c>
      <c r="G20" s="740">
        <v>36001.258669999996</v>
      </c>
      <c r="H20" s="356" t="s">
        <v>150</v>
      </c>
      <c r="I20" s="196">
        <v>9.9779283475010256</v>
      </c>
      <c r="J20" s="1"/>
    </row>
    <row r="21" spans="1:10" x14ac:dyDescent="0.2">
      <c r="A21" s="1" t="s">
        <v>228</v>
      </c>
      <c r="B21" s="200" t="s">
        <v>228</v>
      </c>
      <c r="C21" s="739">
        <v>22049.976460000002</v>
      </c>
      <c r="D21" s="187">
        <v>41.214774231559574</v>
      </c>
      <c r="E21" s="742">
        <v>196389.55751000004</v>
      </c>
      <c r="F21" s="187">
        <v>-1.4610933106267059E-2</v>
      </c>
      <c r="G21" s="742">
        <v>211840.45665000007</v>
      </c>
      <c r="H21" s="187">
        <v>-1.6424390098199515</v>
      </c>
      <c r="I21" s="633">
        <v>58.712638825513544</v>
      </c>
      <c r="J21" s="1"/>
    </row>
    <row r="22" spans="1:10" s="693" customFormat="1" x14ac:dyDescent="0.2">
      <c r="A22" s="689" t="s">
        <v>372</v>
      </c>
      <c r="B22" s="690" t="s">
        <v>372</v>
      </c>
      <c r="C22" s="741">
        <v>16165.61544</v>
      </c>
      <c r="D22" s="650">
        <v>19.391845039305718</v>
      </c>
      <c r="E22" s="743">
        <v>158496.99906</v>
      </c>
      <c r="F22" s="650">
        <v>10.818765380846457</v>
      </c>
      <c r="G22" s="743">
        <v>170029.54203000001</v>
      </c>
      <c r="H22" s="650">
        <v>7.8751699809042428</v>
      </c>
      <c r="I22" s="694">
        <v>47.124535363745224</v>
      </c>
      <c r="J22" s="689"/>
    </row>
    <row r="23" spans="1:10" s="693" customFormat="1" x14ac:dyDescent="0.2">
      <c r="A23" s="689" t="s">
        <v>369</v>
      </c>
      <c r="B23" s="690" t="s">
        <v>369</v>
      </c>
      <c r="C23" s="741">
        <v>5884.3610199999994</v>
      </c>
      <c r="D23" s="650">
        <v>183.64782133419993</v>
      </c>
      <c r="E23" s="743">
        <v>37892.558450000004</v>
      </c>
      <c r="F23" s="650">
        <v>-29.033037174287955</v>
      </c>
      <c r="G23" s="743">
        <v>41810.914620000003</v>
      </c>
      <c r="H23" s="650">
        <v>-27.613894736410394</v>
      </c>
      <c r="I23" s="694">
        <v>11.588103461768302</v>
      </c>
      <c r="J23" s="689"/>
    </row>
    <row r="24" spans="1:10" x14ac:dyDescent="0.2">
      <c r="A24" s="1" t="s">
        <v>235</v>
      </c>
      <c r="B24" s="407" t="s">
        <v>235</v>
      </c>
      <c r="C24" s="739">
        <v>2857.6462299999998</v>
      </c>
      <c r="D24" s="201">
        <v>-26.082749023761508</v>
      </c>
      <c r="E24" s="742">
        <v>39282.290489999992</v>
      </c>
      <c r="F24" s="201">
        <v>32.085928711824053</v>
      </c>
      <c r="G24" s="742">
        <v>42116.704919999996</v>
      </c>
      <c r="H24" s="187">
        <v>30.762220278251839</v>
      </c>
      <c r="I24" s="633">
        <v>11.672854768124804</v>
      </c>
      <c r="J24" s="1"/>
    </row>
    <row r="25" spans="1:10" x14ac:dyDescent="0.2">
      <c r="A25" s="191" t="s">
        <v>520</v>
      </c>
      <c r="B25" s="191"/>
      <c r="C25" s="252">
        <v>24907.62269</v>
      </c>
      <c r="D25" s="196">
        <v>27.859231282867015</v>
      </c>
      <c r="E25" s="740">
        <v>235671.84800000006</v>
      </c>
      <c r="F25" s="196">
        <v>4.2066308641525785</v>
      </c>
      <c r="G25" s="740">
        <v>253957.16157000005</v>
      </c>
      <c r="H25" s="196">
        <v>2.5730945702471719</v>
      </c>
      <c r="I25" s="196">
        <v>70.385493593638344</v>
      </c>
      <c r="J25" s="1"/>
    </row>
    <row r="26" spans="1:10" x14ac:dyDescent="0.2">
      <c r="A26" s="204" t="s">
        <v>119</v>
      </c>
      <c r="B26" s="204"/>
      <c r="C26" s="255">
        <v>34542.901669999999</v>
      </c>
      <c r="D26" s="206">
        <v>4.6261459110692211</v>
      </c>
      <c r="E26" s="255">
        <v>330766.67061999999</v>
      </c>
      <c r="F26" s="206">
        <v>-6.5448302020666382</v>
      </c>
      <c r="G26" s="255">
        <v>360808.95168</v>
      </c>
      <c r="H26" s="634">
        <v>-6.6932311849819639</v>
      </c>
      <c r="I26" s="634">
        <v>100</v>
      </c>
      <c r="J26" s="1"/>
    </row>
    <row r="27" spans="1:10" x14ac:dyDescent="0.2">
      <c r="A27" s="359" t="s">
        <v>374</v>
      </c>
      <c r="B27" s="359"/>
      <c r="C27" s="256">
        <v>19542.528200000001</v>
      </c>
      <c r="D27" s="217">
        <v>7.8226670131611735</v>
      </c>
      <c r="E27" s="256">
        <v>191303.55479999998</v>
      </c>
      <c r="F27" s="217">
        <v>1.9949261510398739</v>
      </c>
      <c r="G27" s="256">
        <v>207621.69673</v>
      </c>
      <c r="H27" s="217">
        <v>0.36276984428814246</v>
      </c>
      <c r="I27" s="217">
        <v>57.543388478381999</v>
      </c>
      <c r="J27" s="1"/>
    </row>
    <row r="28" spans="1:10" x14ac:dyDescent="0.2">
      <c r="A28" s="359" t="s">
        <v>375</v>
      </c>
      <c r="B28" s="359"/>
      <c r="C28" s="256">
        <v>15000.37347</v>
      </c>
      <c r="D28" s="217">
        <v>0.73543944712109932</v>
      </c>
      <c r="E28" s="256">
        <v>139463.11582000001</v>
      </c>
      <c r="F28" s="217">
        <v>-16.172418793587166</v>
      </c>
      <c r="G28" s="256">
        <v>153187.25495</v>
      </c>
      <c r="H28" s="217">
        <v>-14.810708868188287</v>
      </c>
      <c r="I28" s="217">
        <v>42.456611521618001</v>
      </c>
      <c r="J28" s="1"/>
    </row>
    <row r="29" spans="1:10" x14ac:dyDescent="0.2">
      <c r="A29" s="360" t="s">
        <v>523</v>
      </c>
      <c r="B29" s="360"/>
      <c r="C29" s="635">
        <v>3376.9127599999997</v>
      </c>
      <c r="D29" s="636">
        <v>-48.120244506862775</v>
      </c>
      <c r="E29" s="637">
        <v>40808.668389999999</v>
      </c>
      <c r="F29" s="638">
        <v>-33.474690058158806</v>
      </c>
      <c r="G29" s="637">
        <v>45594.267349999995</v>
      </c>
      <c r="H29" s="638">
        <v>-31.943518260709475</v>
      </c>
      <c r="I29" s="638">
        <v>12.636678535192599</v>
      </c>
      <c r="J29" s="1"/>
    </row>
    <row r="30" spans="1:10" x14ac:dyDescent="0.2">
      <c r="A30" s="213" t="s">
        <v>524</v>
      </c>
      <c r="B30" s="213"/>
      <c r="C30" s="635">
        <v>31165.988910000004</v>
      </c>
      <c r="D30" s="636">
        <v>17.578934393976976</v>
      </c>
      <c r="E30" s="637">
        <v>289958.00223000004</v>
      </c>
      <c r="F30" s="638">
        <v>-0.89879685765852402</v>
      </c>
      <c r="G30" s="637">
        <v>315214.68433000002</v>
      </c>
      <c r="H30" s="638">
        <v>-1.4018455685746198</v>
      </c>
      <c r="I30" s="638">
        <v>87.363321464807413</v>
      </c>
      <c r="J30" s="1"/>
    </row>
    <row r="31" spans="1:10" x14ac:dyDescent="0.2">
      <c r="A31" s="816" t="s">
        <v>525</v>
      </c>
      <c r="B31" s="816"/>
      <c r="C31" s="779">
        <v>941.74380000000008</v>
      </c>
      <c r="D31" s="780">
        <v>-30.961417650625378</v>
      </c>
      <c r="E31" s="779">
        <v>11867.013470000002</v>
      </c>
      <c r="F31" s="780">
        <v>-32.602038910672412</v>
      </c>
      <c r="G31" s="779">
        <v>13220.633260000002</v>
      </c>
      <c r="H31" s="780">
        <v>-30.122414543969008</v>
      </c>
      <c r="I31" s="780">
        <v>3.6641644278619032</v>
      </c>
      <c r="J31" s="1"/>
    </row>
    <row r="32" spans="1:10" x14ac:dyDescent="0.2">
      <c r="A32" s="688"/>
      <c r="B32" s="1"/>
      <c r="C32" s="1"/>
      <c r="D32" s="1"/>
      <c r="E32" s="1"/>
      <c r="F32" s="1"/>
      <c r="G32" s="1"/>
      <c r="I32" s="248"/>
      <c r="J32" s="1"/>
    </row>
    <row r="33" spans="1:10" x14ac:dyDescent="0.2">
      <c r="A33" s="695" t="s">
        <v>552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96" t="s">
        <v>654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96" t="s">
        <v>553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895" t="s">
        <v>650</v>
      </c>
      <c r="B36" s="895"/>
      <c r="C36" s="895"/>
      <c r="D36" s="895"/>
      <c r="E36" s="895"/>
      <c r="F36" s="895"/>
      <c r="G36" s="895"/>
      <c r="H36" s="895"/>
      <c r="I36" s="895"/>
    </row>
    <row r="37" spans="1:10" ht="19.5" customHeight="1" x14ac:dyDescent="0.2">
      <c r="A37" s="895"/>
      <c r="B37" s="895"/>
      <c r="C37" s="895"/>
      <c r="D37" s="895"/>
      <c r="E37" s="895"/>
      <c r="F37" s="895"/>
      <c r="G37" s="895"/>
      <c r="H37" s="895"/>
      <c r="I37" s="895"/>
    </row>
    <row r="64" spans="3:3" x14ac:dyDescent="0.2">
      <c r="C64" t="s">
        <v>577</v>
      </c>
    </row>
    <row r="68" spans="3:3" x14ac:dyDescent="0.2">
      <c r="C68" t="s">
        <v>578</v>
      </c>
    </row>
  </sheetData>
  <mergeCells count="6">
    <mergeCell ref="A36:I37"/>
    <mergeCell ref="A3:A4"/>
    <mergeCell ref="B3:B4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H8" sqref="H8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7" t="s">
        <v>18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547</v>
      </c>
    </row>
    <row r="3" spans="1:9" x14ac:dyDescent="0.2">
      <c r="A3" s="352"/>
      <c r="B3" s="859">
        <f>INDICE!A3</f>
        <v>42309</v>
      </c>
      <c r="C3" s="859">
        <v>41671</v>
      </c>
      <c r="D3" s="877" t="s">
        <v>120</v>
      </c>
      <c r="E3" s="877"/>
      <c r="F3" s="877" t="s">
        <v>121</v>
      </c>
      <c r="G3" s="877"/>
      <c r="H3" s="877"/>
    </row>
    <row r="4" spans="1:9" x14ac:dyDescent="0.2">
      <c r="A4" s="353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  <c r="I4" s="62"/>
    </row>
    <row r="5" spans="1:9" ht="14.1" customHeight="1" x14ac:dyDescent="0.2">
      <c r="A5" s="640" t="s">
        <v>377</v>
      </c>
      <c r="B5" s="361">
        <v>19542.528200000001</v>
      </c>
      <c r="C5" s="362">
        <v>7.8226670131611735</v>
      </c>
      <c r="D5" s="361">
        <v>191303.55479999998</v>
      </c>
      <c r="E5" s="362">
        <v>1.9949261510398739</v>
      </c>
      <c r="F5" s="361">
        <v>207621.69673</v>
      </c>
      <c r="G5" s="362">
        <v>0.36276984428814246</v>
      </c>
      <c r="H5" s="362">
        <v>57.543388478381999</v>
      </c>
    </row>
    <row r="6" spans="1:9" x14ac:dyDescent="0.2">
      <c r="A6" s="627" t="s">
        <v>378</v>
      </c>
      <c r="B6" s="697">
        <v>7241.0875900000001</v>
      </c>
      <c r="C6" s="698">
        <v>16.032629833225553</v>
      </c>
      <c r="D6" s="697">
        <v>68068.308659999995</v>
      </c>
      <c r="E6" s="698">
        <v>2.3924841157478438</v>
      </c>
      <c r="F6" s="697">
        <v>74370.071010000014</v>
      </c>
      <c r="G6" s="698">
        <v>1.4495261422998518</v>
      </c>
      <c r="H6" s="698">
        <v>20.612035999583107</v>
      </c>
    </row>
    <row r="7" spans="1:9" x14ac:dyDescent="0.2">
      <c r="A7" s="627" t="s">
        <v>379</v>
      </c>
      <c r="B7" s="699">
        <v>8924.5278500000004</v>
      </c>
      <c r="C7" s="698">
        <v>22.263776356633876</v>
      </c>
      <c r="D7" s="697">
        <v>90428.690399999978</v>
      </c>
      <c r="E7" s="698">
        <v>18.136752101052572</v>
      </c>
      <c r="F7" s="697">
        <v>95659.471020000012</v>
      </c>
      <c r="G7" s="698">
        <v>13.462295304752214</v>
      </c>
      <c r="H7" s="698">
        <v>26.512499364162124</v>
      </c>
    </row>
    <row r="8" spans="1:9" x14ac:dyDescent="0.2">
      <c r="A8" s="627" t="s">
        <v>626</v>
      </c>
      <c r="B8" s="699">
        <v>0</v>
      </c>
      <c r="C8" s="700" t="s">
        <v>150</v>
      </c>
      <c r="D8" s="697">
        <v>4.8509700000000002</v>
      </c>
      <c r="E8" s="700">
        <v>-96.91704453388806</v>
      </c>
      <c r="F8" s="697">
        <v>4.8509700000000002</v>
      </c>
      <c r="G8" s="700">
        <v>-97.334548243244328</v>
      </c>
      <c r="H8" s="119">
        <v>1.3444705230878822E-3</v>
      </c>
    </row>
    <row r="9" spans="1:9" x14ac:dyDescent="0.2">
      <c r="A9" s="627" t="s">
        <v>627</v>
      </c>
      <c r="B9" s="697">
        <v>3376.9127600000002</v>
      </c>
      <c r="C9" s="698">
        <v>-26.344309425686745</v>
      </c>
      <c r="D9" s="697">
        <v>32801.704770000004</v>
      </c>
      <c r="E9" s="698">
        <v>-26.090452913101586</v>
      </c>
      <c r="F9" s="697">
        <v>37587.30373</v>
      </c>
      <c r="G9" s="698">
        <v>-23.404228342450875</v>
      </c>
      <c r="H9" s="698">
        <v>10.417508644113694</v>
      </c>
    </row>
    <row r="10" spans="1:9" x14ac:dyDescent="0.2">
      <c r="A10" s="640" t="s">
        <v>380</v>
      </c>
      <c r="B10" s="642">
        <v>15000.37347</v>
      </c>
      <c r="C10" s="362">
        <v>0.73543944712112452</v>
      </c>
      <c r="D10" s="642">
        <v>139463.11582000001</v>
      </c>
      <c r="E10" s="362">
        <v>-16.171762458463039</v>
      </c>
      <c r="F10" s="642">
        <v>153187.25495</v>
      </c>
      <c r="G10" s="362">
        <v>-14.810091764331338</v>
      </c>
      <c r="H10" s="362">
        <v>42.456611521618001</v>
      </c>
    </row>
    <row r="11" spans="1:9" x14ac:dyDescent="0.2">
      <c r="A11" s="627" t="s">
        <v>381</v>
      </c>
      <c r="B11" s="697">
        <v>3626.6204799999996</v>
      </c>
      <c r="C11" s="698">
        <v>38.806859624335466</v>
      </c>
      <c r="D11" s="697">
        <v>33644.971939999996</v>
      </c>
      <c r="E11" s="698">
        <v>-4.036900048901729</v>
      </c>
      <c r="F11" s="697">
        <v>35929.358439999996</v>
      </c>
      <c r="G11" s="698">
        <v>-2.5412043757953549</v>
      </c>
      <c r="H11" s="698">
        <v>9.9580008402523212</v>
      </c>
    </row>
    <row r="12" spans="1:9" x14ac:dyDescent="0.2">
      <c r="A12" s="627" t="s">
        <v>382</v>
      </c>
      <c r="B12" s="697">
        <v>1817.3461800000002</v>
      </c>
      <c r="C12" s="698">
        <v>1.0420976840592238</v>
      </c>
      <c r="D12" s="697">
        <v>22059.26123</v>
      </c>
      <c r="E12" s="698">
        <v>32.668289569730931</v>
      </c>
      <c r="F12" s="697">
        <v>23857.262320000002</v>
      </c>
      <c r="G12" s="698">
        <v>21.222230438265751</v>
      </c>
      <c r="H12" s="698">
        <v>6.6121592075018443</v>
      </c>
    </row>
    <row r="13" spans="1:9" x14ac:dyDescent="0.2">
      <c r="A13" s="627" t="s">
        <v>383</v>
      </c>
      <c r="B13" s="697">
        <v>905.05903000000001</v>
      </c>
      <c r="C13" s="698">
        <v>-50.594498026084153</v>
      </c>
      <c r="D13" s="697">
        <v>13241.168959999999</v>
      </c>
      <c r="E13" s="698">
        <v>-47.235717985460141</v>
      </c>
      <c r="F13" s="697">
        <v>16722.87817</v>
      </c>
      <c r="G13" s="698">
        <v>-39.90737144867029</v>
      </c>
      <c r="H13" s="698">
        <v>4.6348290673318582</v>
      </c>
    </row>
    <row r="14" spans="1:9" x14ac:dyDescent="0.2">
      <c r="A14" s="627" t="s">
        <v>384</v>
      </c>
      <c r="B14" s="697">
        <v>3390.4578799999999</v>
      </c>
      <c r="C14" s="698">
        <v>16.49617297500679</v>
      </c>
      <c r="D14" s="697">
        <v>29024.558819999998</v>
      </c>
      <c r="E14" s="698">
        <v>-19.663356541176054</v>
      </c>
      <c r="F14" s="697">
        <v>31020.339520000001</v>
      </c>
      <c r="G14" s="698">
        <v>-18.770443536480101</v>
      </c>
      <c r="H14" s="698">
        <v>8.5974417695467302</v>
      </c>
    </row>
    <row r="15" spans="1:9" x14ac:dyDescent="0.2">
      <c r="A15" s="627" t="s">
        <v>385</v>
      </c>
      <c r="B15" s="697">
        <v>1774.48181</v>
      </c>
      <c r="C15" s="698">
        <v>4.1327859736411732</v>
      </c>
      <c r="D15" s="697">
        <v>15614.81565</v>
      </c>
      <c r="E15" s="698">
        <v>-19.605227681048742</v>
      </c>
      <c r="F15" s="697">
        <v>17242.687180000001</v>
      </c>
      <c r="G15" s="698">
        <v>-15.036374611358418</v>
      </c>
      <c r="H15" s="698">
        <v>4.7788967262908901</v>
      </c>
    </row>
    <row r="16" spans="1:9" x14ac:dyDescent="0.2">
      <c r="A16" s="627" t="s">
        <v>386</v>
      </c>
      <c r="B16" s="697">
        <v>3486.4080899999999</v>
      </c>
      <c r="C16" s="698">
        <v>-13.557946445151318</v>
      </c>
      <c r="D16" s="697">
        <v>25878.339219999998</v>
      </c>
      <c r="E16" s="698">
        <v>-23.962632953900282</v>
      </c>
      <c r="F16" s="697">
        <v>28414.729319999995</v>
      </c>
      <c r="G16" s="698">
        <v>-23.12147317937367</v>
      </c>
      <c r="H16" s="698">
        <v>7.8752839106943515</v>
      </c>
    </row>
    <row r="17" spans="1:8" x14ac:dyDescent="0.2">
      <c r="A17" s="640" t="s">
        <v>387</v>
      </c>
      <c r="B17" s="642">
        <v>0</v>
      </c>
      <c r="C17" s="642" t="s">
        <v>150</v>
      </c>
      <c r="D17" s="642">
        <v>0</v>
      </c>
      <c r="E17" s="642">
        <v>-100</v>
      </c>
      <c r="F17" s="642">
        <v>0</v>
      </c>
      <c r="G17" s="642">
        <v>-100</v>
      </c>
      <c r="H17" s="805">
        <v>0</v>
      </c>
    </row>
    <row r="18" spans="1:8" x14ac:dyDescent="0.2">
      <c r="A18" s="641" t="s">
        <v>119</v>
      </c>
      <c r="B18" s="69">
        <v>34542.901669999999</v>
      </c>
      <c r="C18" s="70">
        <v>4.6261459110692211</v>
      </c>
      <c r="D18" s="69">
        <v>330766.67061999999</v>
      </c>
      <c r="E18" s="70">
        <v>-6.5448302020666382</v>
      </c>
      <c r="F18" s="69">
        <v>360808.95168</v>
      </c>
      <c r="G18" s="70">
        <v>-6.6932311849819639</v>
      </c>
      <c r="H18" s="70">
        <v>100</v>
      </c>
    </row>
    <row r="19" spans="1:8" x14ac:dyDescent="0.2">
      <c r="A19" s="688"/>
      <c r="B19" s="1"/>
      <c r="C19" s="1"/>
      <c r="D19" s="1"/>
      <c r="E19" s="1"/>
      <c r="F19" s="1"/>
      <c r="G19" s="1"/>
      <c r="H19" s="248" t="s">
        <v>239</v>
      </c>
    </row>
    <row r="20" spans="1:8" x14ac:dyDescent="0.2">
      <c r="A20" s="695" t="s">
        <v>376</v>
      </c>
      <c r="B20" s="1"/>
      <c r="C20" s="1"/>
      <c r="D20" s="1"/>
      <c r="E20" s="1"/>
      <c r="F20" s="1"/>
      <c r="G20" s="1"/>
      <c r="H20" s="1"/>
    </row>
    <row r="21" spans="1:8" x14ac:dyDescent="0.2">
      <c r="A21" s="696" t="s">
        <v>654</v>
      </c>
      <c r="B21" s="1"/>
      <c r="C21" s="1"/>
      <c r="D21" s="1"/>
      <c r="E21" s="1"/>
      <c r="F21" s="1"/>
      <c r="G21" s="1"/>
      <c r="H21" s="1"/>
    </row>
    <row r="22" spans="1:8" x14ac:dyDescent="0.2">
      <c r="A22" s="895" t="s">
        <v>650</v>
      </c>
      <c r="B22" s="895"/>
      <c r="C22" s="895"/>
      <c r="D22" s="895"/>
      <c r="E22" s="895"/>
      <c r="F22" s="895"/>
      <c r="G22" s="895"/>
      <c r="H22" s="895"/>
    </row>
    <row r="23" spans="1:8" x14ac:dyDescent="0.2">
      <c r="A23" s="895"/>
      <c r="B23" s="895"/>
      <c r="C23" s="895"/>
      <c r="D23" s="895"/>
      <c r="E23" s="895"/>
      <c r="F23" s="895"/>
      <c r="G23" s="895"/>
      <c r="H23" s="895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75" priority="3" operator="between">
      <formula>0.0001</formula>
      <formula>0.44999</formula>
    </cfRule>
  </conditionalFormatting>
  <conditionalFormatting sqref="H8">
    <cfRule type="cellIs" dxfId="74" priority="1" operator="between">
      <formula>0</formula>
      <formula>0.5</formula>
    </cfRule>
    <cfRule type="cellIs" dxfId="73" priority="2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A2" sqref="A2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5" t="s">
        <v>590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549</v>
      </c>
      <c r="H2" s="1"/>
    </row>
    <row r="3" spans="1:8" x14ac:dyDescent="0.2">
      <c r="A3" s="63"/>
      <c r="B3" s="859">
        <f>INDICE!A3</f>
        <v>42309</v>
      </c>
      <c r="C3" s="877">
        <v>41671</v>
      </c>
      <c r="D3" s="877" t="s">
        <v>120</v>
      </c>
      <c r="E3" s="877"/>
      <c r="F3" s="877" t="s">
        <v>121</v>
      </c>
      <c r="G3" s="877"/>
      <c r="H3" s="1"/>
    </row>
    <row r="4" spans="1:8" x14ac:dyDescent="0.2">
      <c r="A4" s="75"/>
      <c r="B4" s="261" t="s">
        <v>396</v>
      </c>
      <c r="C4" s="262" t="s">
        <v>491</v>
      </c>
      <c r="D4" s="261" t="s">
        <v>396</v>
      </c>
      <c r="E4" s="262" t="s">
        <v>491</v>
      </c>
      <c r="F4" s="261" t="s">
        <v>396</v>
      </c>
      <c r="G4" s="263" t="s">
        <v>491</v>
      </c>
      <c r="H4" s="1"/>
    </row>
    <row r="5" spans="1:8" x14ac:dyDescent="0.2">
      <c r="A5" s="701" t="s">
        <v>548</v>
      </c>
      <c r="B5" s="702">
        <v>19.20287647459201</v>
      </c>
      <c r="C5" s="662">
        <v>-27.1694191094027</v>
      </c>
      <c r="D5" s="703">
        <v>21.891433003964504</v>
      </c>
      <c r="E5" s="662">
        <v>-13.035498690264227</v>
      </c>
      <c r="F5" s="703">
        <v>22.264987086000875</v>
      </c>
      <c r="G5" s="662">
        <v>-11.906848097855276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397</v>
      </c>
      <c r="H6" s="1"/>
    </row>
    <row r="7" spans="1:8" x14ac:dyDescent="0.2">
      <c r="A7" s="275" t="s">
        <v>561</v>
      </c>
      <c r="B7" s="94"/>
      <c r="C7" s="289"/>
      <c r="D7" s="289"/>
      <c r="E7" s="289"/>
      <c r="F7" s="94"/>
      <c r="G7" s="94"/>
      <c r="H7" s="1"/>
    </row>
    <row r="8" spans="1:8" x14ac:dyDescent="0.2">
      <c r="A8" s="695" t="s">
        <v>398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3"/>
  <sheetViews>
    <sheetView workbookViewId="0">
      <selection activeCell="I20" sqref="I20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09"/>
  </cols>
  <sheetData>
    <row r="1" spans="1:14" x14ac:dyDescent="0.2">
      <c r="A1" s="887" t="s">
        <v>388</v>
      </c>
      <c r="B1" s="887"/>
      <c r="C1" s="887"/>
      <c r="D1" s="887"/>
      <c r="E1" s="887"/>
      <c r="F1" s="887"/>
      <c r="G1" s="887"/>
      <c r="H1" s="1"/>
      <c r="I1" s="1"/>
    </row>
    <row r="2" spans="1:14" x14ac:dyDescent="0.2">
      <c r="A2" s="888"/>
      <c r="B2" s="888"/>
      <c r="C2" s="888"/>
      <c r="D2" s="888"/>
      <c r="E2" s="888"/>
      <c r="F2" s="888"/>
      <c r="G2" s="888"/>
      <c r="H2" s="11"/>
      <c r="I2" s="62" t="s">
        <v>547</v>
      </c>
    </row>
    <row r="3" spans="1:14" x14ac:dyDescent="0.2">
      <c r="A3" s="873" t="s">
        <v>528</v>
      </c>
      <c r="B3" s="873" t="s">
        <v>529</v>
      </c>
      <c r="C3" s="856">
        <f>INDICE!A3</f>
        <v>42309</v>
      </c>
      <c r="D3" s="857">
        <v>41671</v>
      </c>
      <c r="E3" s="857" t="s">
        <v>120</v>
      </c>
      <c r="F3" s="857"/>
      <c r="G3" s="857" t="s">
        <v>121</v>
      </c>
      <c r="H3" s="857"/>
      <c r="I3" s="857"/>
    </row>
    <row r="4" spans="1:14" x14ac:dyDescent="0.2">
      <c r="A4" s="874"/>
      <c r="B4" s="874"/>
      <c r="C4" s="97" t="s">
        <v>55</v>
      </c>
      <c r="D4" s="97" t="s">
        <v>491</v>
      </c>
      <c r="E4" s="97" t="s">
        <v>55</v>
      </c>
      <c r="F4" s="97" t="s">
        <v>491</v>
      </c>
      <c r="G4" s="97" t="s">
        <v>55</v>
      </c>
      <c r="H4" s="449" t="s">
        <v>491</v>
      </c>
      <c r="I4" s="449" t="s">
        <v>110</v>
      </c>
    </row>
    <row r="5" spans="1:14" x14ac:dyDescent="0.2">
      <c r="A5" s="623"/>
      <c r="B5" s="646" t="s">
        <v>212</v>
      </c>
      <c r="C5" s="202">
        <v>0</v>
      </c>
      <c r="D5" s="187" t="s">
        <v>150</v>
      </c>
      <c r="E5" s="363">
        <v>911.50125000000003</v>
      </c>
      <c r="F5" s="187" t="s">
        <v>150</v>
      </c>
      <c r="G5" s="629">
        <v>911.50125000000003</v>
      </c>
      <c r="H5" s="187" t="s">
        <v>150</v>
      </c>
      <c r="I5" s="643">
        <v>1.6026089577233473</v>
      </c>
    </row>
    <row r="6" spans="1:14" x14ac:dyDescent="0.2">
      <c r="A6" s="623"/>
      <c r="B6" s="646" t="s">
        <v>250</v>
      </c>
      <c r="C6" s="202">
        <v>0</v>
      </c>
      <c r="D6" s="187" t="s">
        <v>150</v>
      </c>
      <c r="E6" s="363">
        <v>0</v>
      </c>
      <c r="F6" s="187">
        <v>-100</v>
      </c>
      <c r="G6" s="363">
        <v>0</v>
      </c>
      <c r="H6" s="187">
        <v>-100</v>
      </c>
      <c r="I6" s="643">
        <v>0</v>
      </c>
    </row>
    <row r="7" spans="1:14" x14ac:dyDescent="0.2">
      <c r="A7" s="623"/>
      <c r="B7" s="646" t="s">
        <v>213</v>
      </c>
      <c r="C7" s="202">
        <v>0</v>
      </c>
      <c r="D7" s="187" t="s">
        <v>150</v>
      </c>
      <c r="E7" s="363">
        <v>0</v>
      </c>
      <c r="F7" s="187">
        <v>-100</v>
      </c>
      <c r="G7" s="363">
        <v>0</v>
      </c>
      <c r="H7" s="187">
        <v>-100</v>
      </c>
      <c r="I7" s="643">
        <v>0</v>
      </c>
    </row>
    <row r="8" spans="1:14" x14ac:dyDescent="0.2">
      <c r="A8" s="834" t="s">
        <v>347</v>
      </c>
      <c r="B8" s="647"/>
      <c r="C8" s="366">
        <v>0</v>
      </c>
      <c r="D8" s="196" t="s">
        <v>150</v>
      </c>
      <c r="E8" s="192">
        <v>911.50125000000003</v>
      </c>
      <c r="F8" s="364">
        <v>-52.247694530759667</v>
      </c>
      <c r="G8" s="252">
        <v>911.50125000000003</v>
      </c>
      <c r="H8" s="364">
        <v>-52.247694530759667</v>
      </c>
      <c r="I8" s="365">
        <v>1.6026089577233473</v>
      </c>
    </row>
    <row r="9" spans="1:14" x14ac:dyDescent="0.2">
      <c r="A9" s="623"/>
      <c r="B9" s="646" t="s">
        <v>251</v>
      </c>
      <c r="C9" s="202">
        <v>0</v>
      </c>
      <c r="D9" s="187" t="s">
        <v>150</v>
      </c>
      <c r="E9" s="363">
        <v>1987.7369100000001</v>
      </c>
      <c r="F9" s="187">
        <v>-76.297296555047552</v>
      </c>
      <c r="G9" s="629">
        <v>1987.7369100000001</v>
      </c>
      <c r="H9" s="187">
        <v>-76.297296555047552</v>
      </c>
      <c r="I9" s="645">
        <v>3.4948553033397673</v>
      </c>
    </row>
    <row r="10" spans="1:14" x14ac:dyDescent="0.2">
      <c r="A10" s="623"/>
      <c r="B10" s="646" t="s">
        <v>214</v>
      </c>
      <c r="C10" s="783">
        <v>960.33753000000002</v>
      </c>
      <c r="D10" s="784" t="s">
        <v>150</v>
      </c>
      <c r="E10" s="785">
        <v>1867.2845300000001</v>
      </c>
      <c r="F10" s="784">
        <v>-76.088502409115819</v>
      </c>
      <c r="G10" s="786">
        <v>2743.2633300000002</v>
      </c>
      <c r="H10" s="784">
        <v>-67.745042207504497</v>
      </c>
      <c r="I10" s="787">
        <v>4.8232280384168202</v>
      </c>
    </row>
    <row r="11" spans="1:14" x14ac:dyDescent="0.2">
      <c r="A11" s="623"/>
      <c r="B11" s="646" t="s">
        <v>620</v>
      </c>
      <c r="C11" s="783">
        <v>0</v>
      </c>
      <c r="D11" s="784">
        <v>-100</v>
      </c>
      <c r="E11" s="785">
        <v>0</v>
      </c>
      <c r="F11" s="784">
        <v>-100</v>
      </c>
      <c r="G11" s="785">
        <v>0</v>
      </c>
      <c r="H11" s="784">
        <v>-100</v>
      </c>
      <c r="I11" s="787">
        <v>0</v>
      </c>
      <c r="J11" s="397"/>
    </row>
    <row r="12" spans="1:14" x14ac:dyDescent="0.2">
      <c r="A12" s="834" t="s">
        <v>535</v>
      </c>
      <c r="B12" s="647"/>
      <c r="C12" s="366">
        <v>960.33753000000002</v>
      </c>
      <c r="D12" s="196" t="s">
        <v>150</v>
      </c>
      <c r="E12" s="192">
        <v>3855.0214400000004</v>
      </c>
      <c r="F12" s="364">
        <v>-77.489198288369664</v>
      </c>
      <c r="G12" s="252">
        <v>4731.0002400000003</v>
      </c>
      <c r="H12" s="364">
        <v>-73.452657036811047</v>
      </c>
      <c r="I12" s="365">
        <v>8.3180833417565871</v>
      </c>
      <c r="J12" s="397"/>
    </row>
    <row r="13" spans="1:14" x14ac:dyDescent="0.2">
      <c r="A13" s="624"/>
      <c r="B13" s="646" t="s">
        <v>313</v>
      </c>
      <c r="C13" s="202">
        <v>0</v>
      </c>
      <c r="D13" s="187" t="s">
        <v>150</v>
      </c>
      <c r="E13" s="363">
        <v>202.24161999999998</v>
      </c>
      <c r="F13" s="187" t="s">
        <v>150</v>
      </c>
      <c r="G13" s="629">
        <v>202.24161999999998</v>
      </c>
      <c r="H13" s="187" t="s">
        <v>150</v>
      </c>
      <c r="I13" s="632">
        <v>0.35558287148424789</v>
      </c>
      <c r="J13" s="397"/>
      <c r="K13" s="788"/>
      <c r="L13" s="788"/>
      <c r="M13" s="788"/>
      <c r="N13" s="788"/>
    </row>
    <row r="14" spans="1:14" x14ac:dyDescent="0.2">
      <c r="A14" s="624"/>
      <c r="B14" s="646" t="s">
        <v>317</v>
      </c>
      <c r="C14" s="202">
        <v>0</v>
      </c>
      <c r="D14" s="187">
        <v>-100</v>
      </c>
      <c r="E14" s="363">
        <v>0</v>
      </c>
      <c r="F14" s="187">
        <v>-100</v>
      </c>
      <c r="G14" s="629">
        <v>0.57537000000000005</v>
      </c>
      <c r="H14" s="187">
        <v>-35.94544948510994</v>
      </c>
      <c r="I14" s="652">
        <v>1.0116202429840688E-3</v>
      </c>
      <c r="J14" s="397"/>
      <c r="K14" s="788"/>
      <c r="L14" s="788"/>
      <c r="M14" s="788"/>
      <c r="N14" s="788"/>
    </row>
    <row r="15" spans="1:14" x14ac:dyDescent="0.2">
      <c r="A15" s="623"/>
      <c r="B15" s="646" t="s">
        <v>254</v>
      </c>
      <c r="C15" s="202">
        <v>18.723800000000001</v>
      </c>
      <c r="D15" s="187">
        <v>106.06967747615876</v>
      </c>
      <c r="E15" s="363">
        <v>5808.0383099999999</v>
      </c>
      <c r="F15" s="187">
        <v>1108.3150563363815</v>
      </c>
      <c r="G15" s="629">
        <v>5818.3538299999991</v>
      </c>
      <c r="H15" s="187">
        <v>1075.6663246436033</v>
      </c>
      <c r="I15" s="632">
        <v>10.229877322891159</v>
      </c>
      <c r="J15" s="397"/>
      <c r="K15" s="788"/>
      <c r="L15" s="788"/>
      <c r="M15" s="788"/>
      <c r="N15" s="788"/>
    </row>
    <row r="16" spans="1:14" x14ac:dyDescent="0.2">
      <c r="A16" s="623"/>
      <c r="B16" s="653" t="s">
        <v>372</v>
      </c>
      <c r="C16" s="649">
        <v>0</v>
      </c>
      <c r="D16" s="650" t="s">
        <v>150</v>
      </c>
      <c r="E16" s="798">
        <v>5571.1774599999999</v>
      </c>
      <c r="F16" s="650">
        <v>1278.9231564538109</v>
      </c>
      <c r="G16" s="691">
        <v>5571.1774599999999</v>
      </c>
      <c r="H16" s="650">
        <v>1247.8178191565287</v>
      </c>
      <c r="I16" s="791">
        <v>9.7952898061987348</v>
      </c>
      <c r="J16" s="397"/>
      <c r="K16" s="789"/>
      <c r="L16" s="790"/>
      <c r="M16" s="789"/>
      <c r="N16" s="788"/>
    </row>
    <row r="17" spans="1:14" x14ac:dyDescent="0.2">
      <c r="A17" s="623"/>
      <c r="B17" s="653" t="s">
        <v>369</v>
      </c>
      <c r="C17" s="649">
        <v>18.723800000000001</v>
      </c>
      <c r="D17" s="650">
        <v>106.06967747615876</v>
      </c>
      <c r="E17" s="651">
        <v>236.86085</v>
      </c>
      <c r="F17" s="650">
        <v>209.02123231526471</v>
      </c>
      <c r="G17" s="691">
        <v>247.17637000000002</v>
      </c>
      <c r="H17" s="650">
        <v>203.0963045692948</v>
      </c>
      <c r="I17" s="652">
        <v>0.43458751669242418</v>
      </c>
      <c r="J17" s="397"/>
      <c r="K17" s="789"/>
      <c r="L17" s="788"/>
      <c r="M17" s="788"/>
      <c r="N17" s="788"/>
    </row>
    <row r="18" spans="1:14" x14ac:dyDescent="0.2">
      <c r="A18" s="624"/>
      <c r="B18" s="646" t="s">
        <v>255</v>
      </c>
      <c r="C18" s="202">
        <v>0</v>
      </c>
      <c r="D18" s="187">
        <v>-100</v>
      </c>
      <c r="E18" s="363">
        <v>0</v>
      </c>
      <c r="F18" s="187">
        <v>-100</v>
      </c>
      <c r="G18" s="629">
        <v>0</v>
      </c>
      <c r="H18" s="187">
        <v>-100</v>
      </c>
      <c r="I18" s="644">
        <v>0</v>
      </c>
      <c r="K18" s="788"/>
      <c r="L18" s="788"/>
      <c r="M18" s="788"/>
      <c r="N18" s="788"/>
    </row>
    <row r="19" spans="1:14" x14ac:dyDescent="0.2">
      <c r="A19" s="624"/>
      <c r="B19" s="646" t="s">
        <v>219</v>
      </c>
      <c r="C19" s="202">
        <v>8.6359300000000001</v>
      </c>
      <c r="D19" s="187">
        <v>39.266281998767937</v>
      </c>
      <c r="E19" s="363">
        <v>84.969480000000004</v>
      </c>
      <c r="F19" s="187">
        <v>23.774995870257047</v>
      </c>
      <c r="G19" s="629">
        <v>94.590139999999991</v>
      </c>
      <c r="H19" s="187">
        <v>26.878956661893216</v>
      </c>
      <c r="I19" s="632">
        <v>0.16630915829935011</v>
      </c>
      <c r="K19" s="788"/>
      <c r="L19" s="788"/>
      <c r="M19" s="788"/>
      <c r="N19" s="788"/>
    </row>
    <row r="20" spans="1:14" x14ac:dyDescent="0.2">
      <c r="A20" s="623"/>
      <c r="B20" s="646" t="s">
        <v>641</v>
      </c>
      <c r="C20" s="202">
        <v>0</v>
      </c>
      <c r="D20" s="187" t="s">
        <v>150</v>
      </c>
      <c r="E20" s="363">
        <v>0.53159000000000001</v>
      </c>
      <c r="F20" s="187" t="s">
        <v>150</v>
      </c>
      <c r="G20" s="629">
        <v>0.53159000000000001</v>
      </c>
      <c r="H20" s="187" t="s">
        <v>150</v>
      </c>
      <c r="I20" s="652">
        <v>9.3464588867667967E-4</v>
      </c>
    </row>
    <row r="21" spans="1:14" x14ac:dyDescent="0.2">
      <c r="A21" s="623"/>
      <c r="B21" s="646" t="s">
        <v>221</v>
      </c>
      <c r="C21" s="202">
        <v>0</v>
      </c>
      <c r="D21" s="187" t="s">
        <v>150</v>
      </c>
      <c r="E21" s="363">
        <v>0</v>
      </c>
      <c r="F21" s="187">
        <v>-100</v>
      </c>
      <c r="G21" s="363">
        <v>0</v>
      </c>
      <c r="H21" s="187">
        <v>-100</v>
      </c>
      <c r="I21" s="643">
        <v>0</v>
      </c>
    </row>
    <row r="22" spans="1:14" x14ac:dyDescent="0.2">
      <c r="A22" s="623"/>
      <c r="B22" s="646" t="s">
        <v>257</v>
      </c>
      <c r="C22" s="202">
        <v>2793.7023199999999</v>
      </c>
      <c r="D22" s="187">
        <v>338.32754731096077</v>
      </c>
      <c r="E22" s="363">
        <v>32431.977640000001</v>
      </c>
      <c r="F22" s="187">
        <v>463.9619045279307</v>
      </c>
      <c r="G22" s="629">
        <v>33048.200840000005</v>
      </c>
      <c r="H22" s="187">
        <v>434.01391685650657</v>
      </c>
      <c r="I22" s="632">
        <v>58.105617192323386</v>
      </c>
    </row>
    <row r="23" spans="1:14" x14ac:dyDescent="0.2">
      <c r="A23" s="623"/>
      <c r="B23" s="653" t="s">
        <v>372</v>
      </c>
      <c r="C23" s="649">
        <v>2787.9917700000001</v>
      </c>
      <c r="D23" s="650">
        <v>339.37579109151295</v>
      </c>
      <c r="E23" s="798">
        <v>32314.899840000002</v>
      </c>
      <c r="F23" s="650">
        <v>472.01927272106053</v>
      </c>
      <c r="G23" s="691">
        <v>32927.100460000001</v>
      </c>
      <c r="H23" s="650">
        <v>441.17020442603894</v>
      </c>
      <c r="I23" s="791">
        <v>57.89269751308904</v>
      </c>
    </row>
    <row r="24" spans="1:14" x14ac:dyDescent="0.2">
      <c r="A24" s="623"/>
      <c r="B24" s="653" t="s">
        <v>369</v>
      </c>
      <c r="C24" s="649">
        <v>5.7105500000000005</v>
      </c>
      <c r="D24" s="650">
        <v>102.48238643817791</v>
      </c>
      <c r="E24" s="651">
        <v>117.0778</v>
      </c>
      <c r="F24" s="650">
        <v>15.380085878376972</v>
      </c>
      <c r="G24" s="691">
        <v>121.10037999999999</v>
      </c>
      <c r="H24" s="650">
        <v>16.203115884177233</v>
      </c>
      <c r="I24" s="652">
        <v>0.21291967923434146</v>
      </c>
    </row>
    <row r="25" spans="1:14" x14ac:dyDescent="0.2">
      <c r="A25" s="623"/>
      <c r="B25" s="646" t="s">
        <v>389</v>
      </c>
      <c r="C25" s="202">
        <v>0.89672000000000007</v>
      </c>
      <c r="D25" s="187">
        <v>50.315140136784251</v>
      </c>
      <c r="E25" s="363">
        <v>9.4837299999999995</v>
      </c>
      <c r="F25" s="187">
        <v>127.64648978994188</v>
      </c>
      <c r="G25" s="189">
        <v>9.7803400000000007</v>
      </c>
      <c r="H25" s="187">
        <v>119.05192783632148</v>
      </c>
      <c r="I25" s="643">
        <v>1.7195873832954112E-2</v>
      </c>
    </row>
    <row r="26" spans="1:14" x14ac:dyDescent="0.2">
      <c r="A26" s="623"/>
      <c r="B26" s="646" t="s">
        <v>259</v>
      </c>
      <c r="C26" s="202">
        <v>0</v>
      </c>
      <c r="D26" s="187" t="s">
        <v>150</v>
      </c>
      <c r="E26" s="363">
        <v>0</v>
      </c>
      <c r="F26" s="187">
        <v>-100</v>
      </c>
      <c r="G26" s="189">
        <v>1898.2540300000001</v>
      </c>
      <c r="H26" s="187">
        <v>100.43561458935457</v>
      </c>
      <c r="I26" s="643">
        <v>3.337525771371618</v>
      </c>
    </row>
    <row r="27" spans="1:14" x14ac:dyDescent="0.2">
      <c r="A27" s="834" t="s">
        <v>519</v>
      </c>
      <c r="B27" s="647"/>
      <c r="C27" s="366">
        <v>2821.9587700000002</v>
      </c>
      <c r="D27" s="196">
        <v>117.38706817540631</v>
      </c>
      <c r="E27" s="192">
        <v>38537.24237</v>
      </c>
      <c r="F27" s="364">
        <v>379.52349764650899</v>
      </c>
      <c r="G27" s="252">
        <v>41072.527760000004</v>
      </c>
      <c r="H27" s="364">
        <v>383.49634372065873</v>
      </c>
      <c r="I27" s="365">
        <v>72.214054456334381</v>
      </c>
    </row>
    <row r="28" spans="1:14" x14ac:dyDescent="0.2">
      <c r="A28" s="623"/>
      <c r="B28" s="646" t="s">
        <v>390</v>
      </c>
      <c r="C28" s="202">
        <v>0</v>
      </c>
      <c r="D28" s="187" t="s">
        <v>150</v>
      </c>
      <c r="E28" s="363">
        <v>2029.6219600000002</v>
      </c>
      <c r="F28" s="187">
        <v>-33.654868817292169</v>
      </c>
      <c r="G28" s="189">
        <v>2029.6219600000002</v>
      </c>
      <c r="H28" s="187">
        <v>-33.654868817292169</v>
      </c>
      <c r="I28" s="643">
        <v>3.5684979410483724</v>
      </c>
    </row>
    <row r="29" spans="1:14" x14ac:dyDescent="0.2">
      <c r="A29" s="623"/>
      <c r="B29" s="646" t="s">
        <v>262</v>
      </c>
      <c r="C29" s="202">
        <v>0</v>
      </c>
      <c r="D29" s="187" t="s">
        <v>150</v>
      </c>
      <c r="E29" s="363">
        <v>0</v>
      </c>
      <c r="F29" s="187">
        <v>-100</v>
      </c>
      <c r="G29" s="189">
        <v>0</v>
      </c>
      <c r="H29" s="187">
        <v>-100</v>
      </c>
      <c r="I29" s="643">
        <v>0</v>
      </c>
    </row>
    <row r="30" spans="1:14" x14ac:dyDescent="0.2">
      <c r="A30" s="834" t="s">
        <v>394</v>
      </c>
      <c r="B30" s="647"/>
      <c r="C30" s="366">
        <v>0</v>
      </c>
      <c r="D30" s="196" t="s">
        <v>150</v>
      </c>
      <c r="E30" s="192">
        <v>2029.6219600000002</v>
      </c>
      <c r="F30" s="364">
        <v>-48.595442784569727</v>
      </c>
      <c r="G30" s="252">
        <v>2029.6219600000002</v>
      </c>
      <c r="H30" s="364">
        <v>-48.595442784569727</v>
      </c>
      <c r="I30" s="365">
        <v>3.5684979410483724</v>
      </c>
    </row>
    <row r="31" spans="1:14" x14ac:dyDescent="0.2">
      <c r="A31" s="623"/>
      <c r="B31" s="648" t="s">
        <v>391</v>
      </c>
      <c r="C31" s="202">
        <v>0</v>
      </c>
      <c r="D31" s="198">
        <v>-100</v>
      </c>
      <c r="E31" s="363">
        <v>485.78696000000002</v>
      </c>
      <c r="F31" s="198">
        <v>-95.447463709829478</v>
      </c>
      <c r="G31" s="629">
        <v>1051.8052700000001</v>
      </c>
      <c r="H31" s="198">
        <v>-91.556858426506395</v>
      </c>
      <c r="I31" s="643">
        <v>1.8492926339734852</v>
      </c>
    </row>
    <row r="32" spans="1:14" x14ac:dyDescent="0.2">
      <c r="A32" s="623"/>
      <c r="B32" s="648" t="s">
        <v>618</v>
      </c>
      <c r="C32" s="202">
        <v>0</v>
      </c>
      <c r="D32" s="198" t="s">
        <v>150</v>
      </c>
      <c r="E32" s="363">
        <v>0</v>
      </c>
      <c r="F32" s="198">
        <v>-100</v>
      </c>
      <c r="G32" s="629">
        <v>0</v>
      </c>
      <c r="H32" s="198">
        <v>-100</v>
      </c>
      <c r="I32" s="643">
        <v>0</v>
      </c>
    </row>
    <row r="33" spans="1:14" x14ac:dyDescent="0.2">
      <c r="A33" s="623"/>
      <c r="B33" s="646" t="s">
        <v>265</v>
      </c>
      <c r="C33" s="202">
        <v>0</v>
      </c>
      <c r="D33" s="187">
        <v>-100</v>
      </c>
      <c r="E33" s="363">
        <v>1037.6206099999999</v>
      </c>
      <c r="F33" s="187">
        <v>-65.441967326542013</v>
      </c>
      <c r="G33" s="629">
        <v>1037.6206099999999</v>
      </c>
      <c r="H33" s="187">
        <v>-65.441967326542013</v>
      </c>
      <c r="I33" s="643">
        <v>1.8243530486703816</v>
      </c>
    </row>
    <row r="34" spans="1:14" x14ac:dyDescent="0.2">
      <c r="A34" s="623"/>
      <c r="B34" s="646" t="s">
        <v>392</v>
      </c>
      <c r="C34" s="202">
        <v>688.03231999999991</v>
      </c>
      <c r="D34" s="187">
        <v>-54.925276005677134</v>
      </c>
      <c r="E34" s="363">
        <v>2829.5434299999997</v>
      </c>
      <c r="F34" s="187">
        <v>-77.267534439865713</v>
      </c>
      <c r="G34" s="189">
        <v>2829.5434299999997</v>
      </c>
      <c r="H34" s="187">
        <v>-77.697972600429495</v>
      </c>
      <c r="I34" s="643">
        <v>4.9749264163765492</v>
      </c>
    </row>
    <row r="35" spans="1:14" x14ac:dyDescent="0.2">
      <c r="A35" s="623"/>
      <c r="B35" s="646" t="s">
        <v>393</v>
      </c>
      <c r="C35" s="202">
        <v>0</v>
      </c>
      <c r="D35" s="187" t="s">
        <v>150</v>
      </c>
      <c r="E35" s="363">
        <v>1066.23099</v>
      </c>
      <c r="F35" s="187">
        <v>4.1457547704636415</v>
      </c>
      <c r="G35" s="189">
        <v>1066.23099</v>
      </c>
      <c r="H35" s="187">
        <v>4.1457547704636415</v>
      </c>
      <c r="I35" s="643">
        <v>1.8746560529414886</v>
      </c>
    </row>
    <row r="36" spans="1:14" x14ac:dyDescent="0.2">
      <c r="A36" s="623"/>
      <c r="B36" s="646" t="s">
        <v>656</v>
      </c>
      <c r="C36" s="783">
        <v>0</v>
      </c>
      <c r="D36" s="784" t="s">
        <v>150</v>
      </c>
      <c r="E36" s="785">
        <v>995.63668000000007</v>
      </c>
      <c r="F36" s="784" t="s">
        <v>150</v>
      </c>
      <c r="G36" s="189">
        <v>995.63668000000007</v>
      </c>
      <c r="H36" s="784" t="s">
        <v>150</v>
      </c>
      <c r="I36" s="787">
        <v>1.7505365593365168</v>
      </c>
    </row>
    <row r="37" spans="1:14" x14ac:dyDescent="0.2">
      <c r="A37" s="623"/>
      <c r="B37" s="646" t="s">
        <v>619</v>
      </c>
      <c r="C37" s="202">
        <v>0</v>
      </c>
      <c r="D37" s="187" t="s">
        <v>150</v>
      </c>
      <c r="E37" s="363">
        <v>0</v>
      </c>
      <c r="F37" s="187">
        <v>-100</v>
      </c>
      <c r="G37" s="189">
        <v>0</v>
      </c>
      <c r="H37" s="187">
        <v>-100</v>
      </c>
      <c r="I37" s="643">
        <v>0</v>
      </c>
    </row>
    <row r="38" spans="1:14" x14ac:dyDescent="0.2">
      <c r="A38" s="835" t="s">
        <v>536</v>
      </c>
      <c r="B38" s="647"/>
      <c r="C38" s="366">
        <v>688.03231999999991</v>
      </c>
      <c r="D38" s="196">
        <v>-81.037847684047946</v>
      </c>
      <c r="E38" s="192">
        <v>6414.8186699999997</v>
      </c>
      <c r="F38" s="364">
        <v>-80.093985878418408</v>
      </c>
      <c r="G38" s="252">
        <v>6980.8369799999991</v>
      </c>
      <c r="H38" s="364">
        <v>-80.150821357223094</v>
      </c>
      <c r="I38" s="365">
        <v>12.273764711298419</v>
      </c>
    </row>
    <row r="39" spans="1:14" x14ac:dyDescent="0.2">
      <c r="A39" s="623"/>
      <c r="B39" s="646" t="s">
        <v>231</v>
      </c>
      <c r="C39" s="202">
        <v>0</v>
      </c>
      <c r="D39" s="187" t="s">
        <v>150</v>
      </c>
      <c r="E39" s="363">
        <v>930.87868000000003</v>
      </c>
      <c r="F39" s="187" t="s">
        <v>150</v>
      </c>
      <c r="G39" s="189">
        <v>930.87868000000003</v>
      </c>
      <c r="H39" s="187" t="s">
        <v>150</v>
      </c>
      <c r="I39" s="643">
        <v>1.6366785137394879</v>
      </c>
    </row>
    <row r="40" spans="1:14" x14ac:dyDescent="0.2">
      <c r="A40" s="835" t="s">
        <v>520</v>
      </c>
      <c r="B40" s="647"/>
      <c r="C40" s="366">
        <v>0</v>
      </c>
      <c r="D40" s="196" t="s">
        <v>150</v>
      </c>
      <c r="E40" s="192">
        <v>930.87868000000003</v>
      </c>
      <c r="F40" s="364" t="s">
        <v>150</v>
      </c>
      <c r="G40" s="252">
        <v>930.87868000000003</v>
      </c>
      <c r="H40" s="364" t="s">
        <v>150</v>
      </c>
      <c r="I40" s="365">
        <v>1.6366785137394879</v>
      </c>
    </row>
    <row r="41" spans="1:14" x14ac:dyDescent="0.2">
      <c r="A41" s="834" t="s">
        <v>672</v>
      </c>
      <c r="B41" s="647"/>
      <c r="C41" s="366">
        <v>0</v>
      </c>
      <c r="D41" s="196" t="s">
        <v>150</v>
      </c>
      <c r="E41" s="192">
        <v>185.68594999999999</v>
      </c>
      <c r="F41" s="364">
        <v>105.46188216660622</v>
      </c>
      <c r="G41" s="252">
        <v>219.71918999999997</v>
      </c>
      <c r="H41" s="364">
        <v>143.11973159801354</v>
      </c>
      <c r="I41" s="365">
        <v>0.38631207809941903</v>
      </c>
    </row>
    <row r="42" spans="1:14" x14ac:dyDescent="0.2">
      <c r="A42" s="630" t="s">
        <v>119</v>
      </c>
      <c r="B42" s="368"/>
      <c r="C42" s="368">
        <v>4470.3286200000002</v>
      </c>
      <c r="D42" s="358">
        <v>-9.260958899315904</v>
      </c>
      <c r="E42" s="205">
        <v>52864.770320000003</v>
      </c>
      <c r="F42" s="358">
        <v>-16.531275454716418</v>
      </c>
      <c r="G42" s="255">
        <v>56876.086059999994</v>
      </c>
      <c r="H42" s="208">
        <v>-15.655173235505066</v>
      </c>
      <c r="I42" s="369">
        <v>100</v>
      </c>
    </row>
    <row r="43" spans="1:14" x14ac:dyDescent="0.2">
      <c r="A43" s="370"/>
      <c r="B43" s="370" t="s">
        <v>372</v>
      </c>
      <c r="C43" s="654">
        <v>2787.9917700000001</v>
      </c>
      <c r="D43" s="217">
        <v>339.37579109151295</v>
      </c>
      <c r="E43" s="256">
        <v>37886.077300000004</v>
      </c>
      <c r="F43" s="217">
        <v>525.8756515019611</v>
      </c>
      <c r="G43" s="256">
        <v>38498.27792</v>
      </c>
      <c r="H43" s="217">
        <v>492.48410816902657</v>
      </c>
      <c r="I43" s="655">
        <v>67.687987319287785</v>
      </c>
    </row>
    <row r="44" spans="1:14" x14ac:dyDescent="0.2">
      <c r="A44" s="370"/>
      <c r="B44" s="370" t="s">
        <v>369</v>
      </c>
      <c r="C44" s="654">
        <v>1682.3368500000001</v>
      </c>
      <c r="D44" s="217">
        <v>-60.803347879477968</v>
      </c>
      <c r="E44" s="256">
        <v>14978.693019999999</v>
      </c>
      <c r="F44" s="217">
        <v>-73.850747028162786</v>
      </c>
      <c r="G44" s="256">
        <v>18377.808140000001</v>
      </c>
      <c r="H44" s="217">
        <v>-69.840325727803858</v>
      </c>
      <c r="I44" s="655">
        <v>32.312012680712229</v>
      </c>
    </row>
    <row r="45" spans="1:14" x14ac:dyDescent="0.2">
      <c r="A45" s="214"/>
      <c r="B45" s="214" t="s">
        <v>523</v>
      </c>
      <c r="C45" s="635">
        <v>3509.99109</v>
      </c>
      <c r="D45" s="636">
        <v>-11.643163571041393</v>
      </c>
      <c r="E45" s="635">
        <v>42561.300799999997</v>
      </c>
      <c r="F45" s="636">
        <v>28.727042166413391</v>
      </c>
      <c r="G45" s="635">
        <v>45662.604500000009</v>
      </c>
      <c r="H45" s="638">
        <v>28.451191932318302</v>
      </c>
      <c r="I45" s="638">
        <v>80.284364947034845</v>
      </c>
    </row>
    <row r="46" spans="1:14" x14ac:dyDescent="0.2">
      <c r="A46" s="214"/>
      <c r="B46" s="214" t="s">
        <v>524</v>
      </c>
      <c r="C46" s="635">
        <v>960.33753000000024</v>
      </c>
      <c r="D46" s="636">
        <v>0.65808191493062018</v>
      </c>
      <c r="E46" s="635">
        <v>10303.469520000002</v>
      </c>
      <c r="F46" s="636">
        <v>-65.963256681995048</v>
      </c>
      <c r="G46" s="635">
        <v>11213.481559999987</v>
      </c>
      <c r="H46" s="638">
        <v>-64.830607446988637</v>
      </c>
      <c r="I46" s="638">
        <v>19.715635052965155</v>
      </c>
      <c r="J46" s="808"/>
      <c r="K46" s="258"/>
      <c r="L46" s="808"/>
      <c r="M46" s="436"/>
      <c r="N46" s="808"/>
    </row>
    <row r="47" spans="1:14" x14ac:dyDescent="0.2">
      <c r="A47" s="812"/>
      <c r="B47" s="812" t="s">
        <v>525</v>
      </c>
      <c r="C47" s="813">
        <v>2821.06205</v>
      </c>
      <c r="D47" s="814">
        <v>117.41790556373898</v>
      </c>
      <c r="E47" s="813">
        <v>38527.227049999994</v>
      </c>
      <c r="F47" s="814">
        <v>454.70387568638625</v>
      </c>
      <c r="G47" s="813">
        <v>39163.961800000005</v>
      </c>
      <c r="H47" s="815">
        <v>428.9868918098162</v>
      </c>
      <c r="I47" s="815">
        <v>68.858398165241127</v>
      </c>
      <c r="J47" s="808"/>
      <c r="K47" s="258"/>
      <c r="L47" s="808"/>
      <c r="M47" s="436"/>
      <c r="N47" s="808"/>
    </row>
    <row r="48" spans="1:14" x14ac:dyDescent="0.2">
      <c r="A48" s="686" t="s">
        <v>376</v>
      </c>
      <c r="B48" s="1"/>
      <c r="C48" s="704"/>
      <c r="D48" s="704"/>
      <c r="E48" s="704"/>
      <c r="F48" s="704"/>
      <c r="G48" s="707"/>
      <c r="H48" s="704"/>
      <c r="I48" s="248"/>
    </row>
    <row r="49" spans="1:9" x14ac:dyDescent="0.2">
      <c r="A49" s="705" t="s">
        <v>606</v>
      </c>
      <c r="B49" s="748"/>
      <c r="C49" s="600"/>
      <c r="D49" s="749"/>
      <c r="E49" s="749"/>
      <c r="F49" s="750"/>
      <c r="G49" s="707"/>
      <c r="H49" s="749"/>
      <c r="I49" s="749"/>
    </row>
    <row r="50" spans="1:9" x14ac:dyDescent="0.2">
      <c r="A50" s="706" t="s">
        <v>654</v>
      </c>
      <c r="B50" s="1"/>
      <c r="C50" s="1"/>
      <c r="D50" s="1"/>
      <c r="E50" s="1"/>
      <c r="F50" s="1"/>
      <c r="G50" s="708"/>
      <c r="H50" s="1"/>
      <c r="I50" s="1"/>
    </row>
    <row r="51" spans="1:9" x14ac:dyDescent="0.2">
      <c r="A51" s="696" t="s">
        <v>554</v>
      </c>
    </row>
    <row r="52" spans="1:9" x14ac:dyDescent="0.2">
      <c r="A52" s="895" t="s">
        <v>650</v>
      </c>
      <c r="B52" s="895"/>
      <c r="C52" s="895"/>
      <c r="D52" s="895"/>
      <c r="E52" s="895"/>
      <c r="F52" s="895"/>
      <c r="G52" s="895"/>
      <c r="H52" s="895"/>
    </row>
    <row r="53" spans="1:9" x14ac:dyDescent="0.2">
      <c r="A53" s="895"/>
      <c r="B53" s="895"/>
      <c r="C53" s="895"/>
      <c r="D53" s="895"/>
      <c r="E53" s="895"/>
      <c r="F53" s="895"/>
      <c r="G53" s="895"/>
      <c r="H53" s="895"/>
    </row>
  </sheetData>
  <mergeCells count="7">
    <mergeCell ref="A52:H53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72" priority="191" operator="between">
      <formula>0.00000001</formula>
      <formula>1</formula>
    </cfRule>
  </conditionalFormatting>
  <conditionalFormatting sqref="I5:I6 I26 I32:I33 I9">
    <cfRule type="cellIs" dxfId="71" priority="190" operator="between">
      <formula>0.000001</formula>
      <formula>1</formula>
    </cfRule>
  </conditionalFormatting>
  <conditionalFormatting sqref="C35">
    <cfRule type="cellIs" dxfId="70" priority="184" operator="between">
      <formula>0.00000001</formula>
      <formula>1</formula>
    </cfRule>
  </conditionalFormatting>
  <conditionalFormatting sqref="I35">
    <cfRule type="cellIs" dxfId="69" priority="182" operator="between">
      <formula>0.000001</formula>
      <formula>1</formula>
    </cfRule>
  </conditionalFormatting>
  <conditionalFormatting sqref="C34">
    <cfRule type="cellIs" dxfId="68" priority="177" operator="between">
      <formula>0.00000001</formula>
      <formula>1</formula>
    </cfRule>
  </conditionalFormatting>
  <conditionalFormatting sqref="I34">
    <cfRule type="cellIs" dxfId="67" priority="176" operator="between">
      <formula>0.000001</formula>
      <formula>1</formula>
    </cfRule>
  </conditionalFormatting>
  <conditionalFormatting sqref="C10">
    <cfRule type="cellIs" dxfId="66" priority="173" operator="between">
      <formula>0.00000001</formula>
      <formula>1</formula>
    </cfRule>
  </conditionalFormatting>
  <conditionalFormatting sqref="I10">
    <cfRule type="cellIs" dxfId="65" priority="172" operator="between">
      <formula>0.000001</formula>
      <formula>1</formula>
    </cfRule>
  </conditionalFormatting>
  <conditionalFormatting sqref="C18">
    <cfRule type="cellIs" dxfId="64" priority="151" operator="between">
      <formula>0.00000001</formula>
      <formula>1</formula>
    </cfRule>
  </conditionalFormatting>
  <conditionalFormatting sqref="C19">
    <cfRule type="cellIs" dxfId="63" priority="120" operator="between">
      <formula>0.00000001</formula>
      <formula>1</formula>
    </cfRule>
  </conditionalFormatting>
  <conditionalFormatting sqref="K16:K17">
    <cfRule type="cellIs" dxfId="62" priority="139" operator="between">
      <formula>0.000001</formula>
      <formula>1</formula>
    </cfRule>
  </conditionalFormatting>
  <conditionalFormatting sqref="M16">
    <cfRule type="cellIs" dxfId="61" priority="138" operator="between">
      <formula>0.000001</formula>
      <formula>1</formula>
    </cfRule>
  </conditionalFormatting>
  <conditionalFormatting sqref="C13">
    <cfRule type="cellIs" dxfId="60" priority="124" operator="between">
      <formula>0.00000001</formula>
      <formula>1</formula>
    </cfRule>
  </conditionalFormatting>
  <conditionalFormatting sqref="C35">
    <cfRule type="cellIs" dxfId="59" priority="112" operator="between">
      <formula>0.00000001</formula>
      <formula>1</formula>
    </cfRule>
  </conditionalFormatting>
  <conditionalFormatting sqref="I35">
    <cfRule type="cellIs" dxfId="58" priority="111" operator="between">
      <formula>0.000001</formula>
      <formula>1</formula>
    </cfRule>
  </conditionalFormatting>
  <conditionalFormatting sqref="C36">
    <cfRule type="cellIs" dxfId="57" priority="98" operator="between">
      <formula>0.00000001</formula>
      <formula>1</formula>
    </cfRule>
  </conditionalFormatting>
  <conditionalFormatting sqref="I36">
    <cfRule type="cellIs" dxfId="56" priority="97" operator="between">
      <formula>0.000001</formula>
      <formula>1</formula>
    </cfRule>
  </conditionalFormatting>
  <conditionalFormatting sqref="I18">
    <cfRule type="cellIs" dxfId="55" priority="92" operator="between">
      <formula>0.000001</formula>
      <formula>1</formula>
    </cfRule>
  </conditionalFormatting>
  <conditionalFormatting sqref="C20">
    <cfRule type="cellIs" dxfId="54" priority="91" operator="between">
      <formula>0.00000001</formula>
      <formula>1</formula>
    </cfRule>
  </conditionalFormatting>
  <conditionalFormatting sqref="I28:I29">
    <cfRule type="cellIs" dxfId="53" priority="73" operator="between">
      <formula>0.000001</formula>
      <formula>1</formula>
    </cfRule>
  </conditionalFormatting>
  <conditionalFormatting sqref="C28:C29">
    <cfRule type="cellIs" dxfId="52" priority="74" operator="between">
      <formula>0.00000001</formula>
      <formula>1</formula>
    </cfRule>
  </conditionalFormatting>
  <conditionalFormatting sqref="C37">
    <cfRule type="cellIs" dxfId="51" priority="80" operator="between">
      <formula>0.00000001</formula>
      <formula>1</formula>
    </cfRule>
  </conditionalFormatting>
  <conditionalFormatting sqref="I37">
    <cfRule type="cellIs" dxfId="50" priority="79" operator="between">
      <formula>0.000001</formula>
      <formula>1</formula>
    </cfRule>
  </conditionalFormatting>
  <conditionalFormatting sqref="C37">
    <cfRule type="cellIs" dxfId="49" priority="78" operator="between">
      <formula>0.00000001</formula>
      <formula>1</formula>
    </cfRule>
  </conditionalFormatting>
  <conditionalFormatting sqref="I37">
    <cfRule type="cellIs" dxfId="48" priority="77" operator="between">
      <formula>0.000001</formula>
      <formula>1</formula>
    </cfRule>
  </conditionalFormatting>
  <conditionalFormatting sqref="I27">
    <cfRule type="cellIs" dxfId="47" priority="71" operator="between">
      <formula>0.000001</formula>
      <formula>1</formula>
    </cfRule>
  </conditionalFormatting>
  <conditionalFormatting sqref="C27">
    <cfRule type="cellIs" dxfId="46" priority="72" operator="between">
      <formula>0.00000001</formula>
      <formula>1</formula>
    </cfRule>
  </conditionalFormatting>
  <conditionalFormatting sqref="I25">
    <cfRule type="cellIs" dxfId="45" priority="69" operator="between">
      <formula>0.000001</formula>
      <formula>1</formula>
    </cfRule>
  </conditionalFormatting>
  <conditionalFormatting sqref="C23">
    <cfRule type="cellIs" dxfId="44" priority="68" operator="between">
      <formula>0.00000001</formula>
      <formula>1</formula>
    </cfRule>
  </conditionalFormatting>
  <conditionalFormatting sqref="C24">
    <cfRule type="cellIs" dxfId="43" priority="67" operator="between">
      <formula>0.00000001</formula>
      <formula>1</formula>
    </cfRule>
  </conditionalFormatting>
  <conditionalFormatting sqref="E23">
    <cfRule type="cellIs" dxfId="42" priority="65" operator="between">
      <formula>0.00000001</formula>
      <formula>1</formula>
    </cfRule>
  </conditionalFormatting>
  <conditionalFormatting sqref="C22">
    <cfRule type="cellIs" dxfId="41" priority="64" operator="between">
      <formula>0.00000001</formula>
      <formula>1</formula>
    </cfRule>
  </conditionalFormatting>
  <conditionalFormatting sqref="C21">
    <cfRule type="cellIs" dxfId="40" priority="63" operator="between">
      <formula>0.00000001</formula>
      <formula>1</formula>
    </cfRule>
  </conditionalFormatting>
  <conditionalFormatting sqref="C16">
    <cfRule type="cellIs" dxfId="39" priority="62" operator="between">
      <formula>0.00000001</formula>
      <formula>1</formula>
    </cfRule>
  </conditionalFormatting>
  <conditionalFormatting sqref="C17">
    <cfRule type="cellIs" dxfId="38" priority="61" operator="between">
      <formula>0.00000001</formula>
      <formula>1</formula>
    </cfRule>
  </conditionalFormatting>
  <conditionalFormatting sqref="E16">
    <cfRule type="cellIs" dxfId="37" priority="59" operator="between">
      <formula>0.00000001</formula>
      <formula>1</formula>
    </cfRule>
  </conditionalFormatting>
  <conditionalFormatting sqref="C14:C15">
    <cfRule type="cellIs" dxfId="36" priority="58" operator="between">
      <formula>0.00000001</formula>
      <formula>1</formula>
    </cfRule>
  </conditionalFormatting>
  <conditionalFormatting sqref="I12">
    <cfRule type="cellIs" dxfId="35" priority="56" operator="between">
      <formula>0.000001</formula>
      <formula>1</formula>
    </cfRule>
  </conditionalFormatting>
  <conditionalFormatting sqref="C12">
    <cfRule type="cellIs" dxfId="34" priority="57" operator="between">
      <formula>0.00000001</formula>
      <formula>1</formula>
    </cfRule>
  </conditionalFormatting>
  <conditionalFormatting sqref="C11">
    <cfRule type="cellIs" dxfId="33" priority="55" operator="between">
      <formula>0.00000001</formula>
      <formula>1</formula>
    </cfRule>
  </conditionalFormatting>
  <conditionalFormatting sqref="I11">
    <cfRule type="cellIs" dxfId="32" priority="54" operator="between">
      <formula>0.000001</formula>
      <formula>1</formula>
    </cfRule>
  </conditionalFormatting>
  <conditionalFormatting sqref="C8">
    <cfRule type="cellIs" dxfId="31" priority="53" operator="between">
      <formula>0.00000001</formula>
      <formula>1</formula>
    </cfRule>
  </conditionalFormatting>
  <conditionalFormatting sqref="I8">
    <cfRule type="cellIs" dxfId="30" priority="52" operator="between">
      <formula>0.000001</formula>
      <formula>1</formula>
    </cfRule>
  </conditionalFormatting>
  <conditionalFormatting sqref="C7">
    <cfRule type="cellIs" dxfId="29" priority="51" operator="between">
      <formula>0.00000001</formula>
      <formula>1</formula>
    </cfRule>
  </conditionalFormatting>
  <conditionalFormatting sqref="I7">
    <cfRule type="cellIs" dxfId="28" priority="50" operator="between">
      <formula>0.000001</formula>
      <formula>1</formula>
    </cfRule>
  </conditionalFormatting>
  <conditionalFormatting sqref="I20">
    <cfRule type="cellIs" dxfId="27" priority="49" operator="between">
      <formula>0.000001</formula>
      <formula>1</formula>
    </cfRule>
  </conditionalFormatting>
  <conditionalFormatting sqref="I14">
    <cfRule type="cellIs" dxfId="26" priority="48" operator="between">
      <formula>0.000001</formula>
      <formula>1</formula>
    </cfRule>
  </conditionalFormatting>
  <conditionalFormatting sqref="I30">
    <cfRule type="cellIs" dxfId="25" priority="46" operator="between">
      <formula>0.000001</formula>
      <formula>1</formula>
    </cfRule>
  </conditionalFormatting>
  <conditionalFormatting sqref="C30">
    <cfRule type="cellIs" dxfId="24" priority="47" operator="between">
      <formula>0.00000001</formula>
      <formula>1</formula>
    </cfRule>
  </conditionalFormatting>
  <conditionalFormatting sqref="C31">
    <cfRule type="cellIs" dxfId="23" priority="45" operator="between">
      <formula>0.00000001</formula>
      <formula>1</formula>
    </cfRule>
  </conditionalFormatting>
  <conditionalFormatting sqref="I31">
    <cfRule type="cellIs" dxfId="22" priority="44" operator="between">
      <formula>0.000001</formula>
      <formula>1</formula>
    </cfRule>
  </conditionalFormatting>
  <conditionalFormatting sqref="C41">
    <cfRule type="cellIs" dxfId="21" priority="27" operator="between">
      <formula>0.00000001</formula>
      <formula>1</formula>
    </cfRule>
  </conditionalFormatting>
  <conditionalFormatting sqref="C41">
    <cfRule type="cellIs" dxfId="20" priority="33" operator="between">
      <formula>0.00000001</formula>
      <formula>1</formula>
    </cfRule>
  </conditionalFormatting>
  <conditionalFormatting sqref="C38">
    <cfRule type="cellIs" dxfId="19" priority="17" operator="between">
      <formula>0.00000001</formula>
      <formula>1</formula>
    </cfRule>
  </conditionalFormatting>
  <conditionalFormatting sqref="I38">
    <cfRule type="cellIs" dxfId="18" priority="16" operator="between">
      <formula>0.000001</formula>
      <formula>1</formula>
    </cfRule>
  </conditionalFormatting>
  <conditionalFormatting sqref="I38">
    <cfRule type="cellIs" dxfId="17" priority="14" operator="between">
      <formula>0.000001</formula>
      <formula>1</formula>
    </cfRule>
  </conditionalFormatting>
  <conditionalFormatting sqref="C38">
    <cfRule type="cellIs" dxfId="16" priority="15" operator="between">
      <formula>0.00000001</formula>
      <formula>1</formula>
    </cfRule>
  </conditionalFormatting>
  <conditionalFormatting sqref="C42">
    <cfRule type="cellIs" dxfId="15" priority="21" operator="between">
      <formula>0.00000001</formula>
      <formula>1</formula>
    </cfRule>
  </conditionalFormatting>
  <conditionalFormatting sqref="I42">
    <cfRule type="cellIs" dxfId="14" priority="20" operator="between">
      <formula>0.000001</formula>
      <formula>1</formula>
    </cfRule>
  </conditionalFormatting>
  <conditionalFormatting sqref="I21">
    <cfRule type="cellIs" dxfId="13" priority="19" operator="between">
      <formula>0.000001</formula>
      <formula>1</formula>
    </cfRule>
  </conditionalFormatting>
  <conditionalFormatting sqref="C39">
    <cfRule type="cellIs" dxfId="12" priority="13" operator="between">
      <formula>0.00000001</formula>
      <formula>1</formula>
    </cfRule>
  </conditionalFormatting>
  <conditionalFormatting sqref="I39">
    <cfRule type="cellIs" dxfId="11" priority="12" operator="between">
      <formula>0.000001</formula>
      <formula>1</formula>
    </cfRule>
  </conditionalFormatting>
  <conditionalFormatting sqref="C39">
    <cfRule type="cellIs" dxfId="10" priority="11" operator="between">
      <formula>0.00000001</formula>
      <formula>1</formula>
    </cfRule>
  </conditionalFormatting>
  <conditionalFormatting sqref="I39">
    <cfRule type="cellIs" dxfId="9" priority="10" operator="between">
      <formula>0.000001</formula>
      <formula>1</formula>
    </cfRule>
  </conditionalFormatting>
  <conditionalFormatting sqref="I40">
    <cfRule type="cellIs" dxfId="8" priority="8" operator="between">
      <formula>0.000001</formula>
      <formula>1</formula>
    </cfRule>
  </conditionalFormatting>
  <conditionalFormatting sqref="C40">
    <cfRule type="cellIs" dxfId="7" priority="9" operator="between">
      <formula>0.00000001</formula>
      <formula>1</formula>
    </cfRule>
  </conditionalFormatting>
  <conditionalFormatting sqref="I40">
    <cfRule type="cellIs" dxfId="6" priority="6" operator="between">
      <formula>0.000001</formula>
      <formula>1</formula>
    </cfRule>
  </conditionalFormatting>
  <conditionalFormatting sqref="C40">
    <cfRule type="cellIs" dxfId="5" priority="7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B6" sqref="B6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87" t="s">
        <v>395</v>
      </c>
      <c r="B1" s="887"/>
      <c r="C1" s="887"/>
      <c r="D1" s="887"/>
      <c r="E1" s="887"/>
      <c r="F1" s="887"/>
      <c r="G1" s="1"/>
      <c r="H1" s="1"/>
      <c r="I1" s="1"/>
    </row>
    <row r="2" spans="1:12" x14ac:dyDescent="0.2">
      <c r="A2" s="888"/>
      <c r="B2" s="888"/>
      <c r="C2" s="888"/>
      <c r="D2" s="888"/>
      <c r="E2" s="888"/>
      <c r="F2" s="888"/>
      <c r="G2" s="11"/>
      <c r="H2" s="62" t="s">
        <v>547</v>
      </c>
      <c r="I2" s="1"/>
    </row>
    <row r="3" spans="1:12" x14ac:dyDescent="0.2">
      <c r="A3" s="352"/>
      <c r="B3" s="856">
        <f>INDICE!A3</f>
        <v>42309</v>
      </c>
      <c r="C3" s="857">
        <v>41671</v>
      </c>
      <c r="D3" s="857" t="s">
        <v>120</v>
      </c>
      <c r="E3" s="857"/>
      <c r="F3" s="857" t="s">
        <v>121</v>
      </c>
      <c r="G3" s="857"/>
      <c r="H3" s="857"/>
      <c r="I3" s="1"/>
    </row>
    <row r="4" spans="1:12" x14ac:dyDescent="0.2">
      <c r="A4" s="353"/>
      <c r="B4" s="97" t="s">
        <v>55</v>
      </c>
      <c r="C4" s="97" t="s">
        <v>491</v>
      </c>
      <c r="D4" s="97" t="s">
        <v>55</v>
      </c>
      <c r="E4" s="97" t="s">
        <v>491</v>
      </c>
      <c r="F4" s="97" t="s">
        <v>55</v>
      </c>
      <c r="G4" s="449" t="s">
        <v>491</v>
      </c>
      <c r="H4" s="449" t="s">
        <v>110</v>
      </c>
      <c r="I4" s="62"/>
    </row>
    <row r="5" spans="1:12" ht="14.1" customHeight="1" x14ac:dyDescent="0.2">
      <c r="A5" s="825" t="s">
        <v>377</v>
      </c>
      <c r="B5" s="361">
        <v>2787.9917700000001</v>
      </c>
      <c r="C5" s="362">
        <v>339.37579109151295</v>
      </c>
      <c r="D5" s="361">
        <v>37886.077300000004</v>
      </c>
      <c r="E5" s="362">
        <v>525.8756515019611</v>
      </c>
      <c r="F5" s="361">
        <v>38498.27792</v>
      </c>
      <c r="G5" s="362">
        <v>492.48410816902651</v>
      </c>
      <c r="H5" s="362">
        <v>67.687987319287785</v>
      </c>
      <c r="I5" s="1"/>
    </row>
    <row r="6" spans="1:12" x14ac:dyDescent="0.2">
      <c r="A6" s="65" t="s">
        <v>626</v>
      </c>
      <c r="B6" s="697">
        <v>2787.9917700000001</v>
      </c>
      <c r="C6" s="711">
        <v>339.37579109151295</v>
      </c>
      <c r="D6" s="697">
        <v>32314.899840000002</v>
      </c>
      <c r="E6" s="711">
        <v>472.01927272106053</v>
      </c>
      <c r="F6" s="697">
        <v>32927.100460000001</v>
      </c>
      <c r="G6" s="711">
        <v>441.17020442603894</v>
      </c>
      <c r="H6" s="711">
        <v>-64.759779199667861</v>
      </c>
      <c r="I6" s="1"/>
    </row>
    <row r="7" spans="1:12" x14ac:dyDescent="0.2">
      <c r="A7" s="65" t="s">
        <v>627</v>
      </c>
      <c r="B7" s="699">
        <v>0</v>
      </c>
      <c r="C7" s="711" t="s">
        <v>150</v>
      </c>
      <c r="D7" s="699">
        <v>5571.1774599999999</v>
      </c>
      <c r="E7" s="711">
        <v>1278.9231564538109</v>
      </c>
      <c r="F7" s="699">
        <v>5571.1774599999999</v>
      </c>
      <c r="G7" s="711">
        <v>1247.8178191565287</v>
      </c>
      <c r="H7" s="711">
        <v>9.7952898061987348</v>
      </c>
      <c r="I7" s="710"/>
      <c r="J7" s="258"/>
    </row>
    <row r="8" spans="1:12" x14ac:dyDescent="0.2">
      <c r="A8" s="825" t="s">
        <v>628</v>
      </c>
      <c r="B8" s="642">
        <v>1682.3368499999997</v>
      </c>
      <c r="C8" s="659">
        <v>-60.80334787947799</v>
      </c>
      <c r="D8" s="642">
        <v>14978.693020000001</v>
      </c>
      <c r="E8" s="659">
        <v>-73.850747028162772</v>
      </c>
      <c r="F8" s="642">
        <v>18377.808140000001</v>
      </c>
      <c r="G8" s="659">
        <v>-69.840325727803858</v>
      </c>
      <c r="H8" s="659">
        <v>32.312012680712229</v>
      </c>
      <c r="I8" s="710"/>
      <c r="J8" s="258"/>
    </row>
    <row r="9" spans="1:12" x14ac:dyDescent="0.2">
      <c r="A9" s="65" t="s">
        <v>381</v>
      </c>
      <c r="B9" s="697">
        <v>24.344460000000002</v>
      </c>
      <c r="C9" s="711">
        <v>50.450899202768653</v>
      </c>
      <c r="D9" s="697">
        <v>2692.9852999999998</v>
      </c>
      <c r="E9" s="711">
        <v>9.2504118748811273</v>
      </c>
      <c r="F9" s="697">
        <v>2713.793459999999</v>
      </c>
      <c r="G9" s="711">
        <v>9.6008588644150432</v>
      </c>
      <c r="H9" s="711">
        <v>4.7714138717934125</v>
      </c>
      <c r="I9" s="710"/>
      <c r="J9" s="258"/>
    </row>
    <row r="10" spans="1:12" x14ac:dyDescent="0.2">
      <c r="A10" s="65" t="s">
        <v>382</v>
      </c>
      <c r="B10" s="699">
        <v>1.7471099999999999</v>
      </c>
      <c r="C10" s="712" t="s">
        <v>150</v>
      </c>
      <c r="D10" s="699">
        <v>3056.2613000000001</v>
      </c>
      <c r="E10" s="712" t="s">
        <v>150</v>
      </c>
      <c r="F10" s="699">
        <v>3056.2613000000001</v>
      </c>
      <c r="G10" s="712" t="s">
        <v>150</v>
      </c>
      <c r="H10" s="836">
        <v>5.3735436309310636</v>
      </c>
      <c r="I10" s="710"/>
      <c r="J10" s="258"/>
    </row>
    <row r="11" spans="1:12" x14ac:dyDescent="0.2">
      <c r="A11" s="65" t="s">
        <v>383</v>
      </c>
      <c r="B11" s="697">
        <v>0</v>
      </c>
      <c r="C11" s="711">
        <v>-100</v>
      </c>
      <c r="D11" s="697">
        <v>1095.8271299999999</v>
      </c>
      <c r="E11" s="711">
        <v>-92.450502368634133</v>
      </c>
      <c r="F11" s="697">
        <v>2600.1562999999996</v>
      </c>
      <c r="G11" s="711">
        <v>-83.162677523634784</v>
      </c>
      <c r="H11" s="711">
        <v>4.5716160870440881</v>
      </c>
      <c r="I11" s="1"/>
      <c r="J11" s="711"/>
      <c r="L11" s="711"/>
    </row>
    <row r="12" spans="1:12" x14ac:dyDescent="0.2">
      <c r="A12" s="65" t="s">
        <v>384</v>
      </c>
      <c r="B12" s="697">
        <v>963.64976000000001</v>
      </c>
      <c r="C12" s="711">
        <v>-11.511194862801412</v>
      </c>
      <c r="D12" s="697">
        <v>2167.4919999999997</v>
      </c>
      <c r="E12" s="711">
        <v>-85.517267371484678</v>
      </c>
      <c r="F12" s="697">
        <v>3128.3826499999996</v>
      </c>
      <c r="G12" s="711">
        <v>-80.596878819466028</v>
      </c>
      <c r="H12" s="711">
        <v>5.5003479787617433</v>
      </c>
      <c r="I12" s="710"/>
      <c r="J12" s="258"/>
    </row>
    <row r="13" spans="1:12" x14ac:dyDescent="0.2">
      <c r="A13" s="65" t="s">
        <v>385</v>
      </c>
      <c r="B13" s="697">
        <v>2.39832</v>
      </c>
      <c r="C13" s="711">
        <v>-96.117854499183451</v>
      </c>
      <c r="D13" s="697">
        <v>110.60783000000001</v>
      </c>
      <c r="E13" s="711">
        <v>-98.407875348562442</v>
      </c>
      <c r="F13" s="697">
        <v>147.71616999999998</v>
      </c>
      <c r="G13" s="711">
        <v>-97.874565172594146</v>
      </c>
      <c r="H13" s="711">
        <v>0.2597157790431826</v>
      </c>
      <c r="I13" s="710"/>
      <c r="J13" s="258"/>
    </row>
    <row r="14" spans="1:12" x14ac:dyDescent="0.2">
      <c r="A14" s="75" t="s">
        <v>386</v>
      </c>
      <c r="B14" s="697">
        <v>690.19719999999984</v>
      </c>
      <c r="C14" s="711">
        <v>-64.759779199667861</v>
      </c>
      <c r="D14" s="697">
        <v>5855.5194600000013</v>
      </c>
      <c r="E14" s="711">
        <v>-68.155943410168661</v>
      </c>
      <c r="F14" s="697">
        <v>6731.4982599999994</v>
      </c>
      <c r="G14" s="711">
        <v>-66.246539866421145</v>
      </c>
      <c r="H14" s="711">
        <v>11.835375333138739</v>
      </c>
      <c r="I14" s="1"/>
      <c r="J14" s="258"/>
    </row>
    <row r="15" spans="1:12" x14ac:dyDescent="0.2">
      <c r="A15" s="656" t="s">
        <v>119</v>
      </c>
      <c r="B15" s="657">
        <v>4470.3286199999993</v>
      </c>
      <c r="C15" s="658">
        <v>-9.2609588993159235</v>
      </c>
      <c r="D15" s="657">
        <v>52864.770320000003</v>
      </c>
      <c r="E15" s="658">
        <v>-16.531275454716418</v>
      </c>
      <c r="F15" s="657">
        <v>56876.086059999994</v>
      </c>
      <c r="G15" s="658">
        <v>-15.655173235505066</v>
      </c>
      <c r="H15" s="658">
        <v>100</v>
      </c>
      <c r="I15" s="710"/>
      <c r="J15" s="258"/>
    </row>
    <row r="16" spans="1:12" x14ac:dyDescent="0.2">
      <c r="A16" s="688"/>
      <c r="B16" s="1"/>
      <c r="C16" s="11"/>
      <c r="D16" s="11"/>
      <c r="E16" s="11"/>
      <c r="F16" s="11"/>
      <c r="G16" s="11"/>
      <c r="H16" s="248" t="s">
        <v>239</v>
      </c>
      <c r="I16" s="11"/>
      <c r="J16" s="258"/>
      <c r="L16" s="258"/>
    </row>
    <row r="17" spans="1:9" x14ac:dyDescent="0.2">
      <c r="A17" s="695" t="s">
        <v>376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5" t="s">
        <v>605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6" t="s">
        <v>654</v>
      </c>
    </row>
    <row r="20" spans="1:9" ht="14.25" customHeight="1" x14ac:dyDescent="0.2">
      <c r="A20" s="895" t="s">
        <v>651</v>
      </c>
      <c r="B20" s="895"/>
      <c r="C20" s="895"/>
      <c r="D20" s="895"/>
      <c r="E20" s="895"/>
      <c r="F20" s="895"/>
      <c r="G20" s="895"/>
      <c r="H20" s="895"/>
    </row>
    <row r="21" spans="1:9" x14ac:dyDescent="0.2">
      <c r="A21" s="895"/>
      <c r="B21" s="895"/>
      <c r="C21" s="895"/>
      <c r="D21" s="895"/>
      <c r="E21" s="895"/>
      <c r="F21" s="895"/>
      <c r="G21" s="895"/>
      <c r="H21" s="895"/>
    </row>
    <row r="22" spans="1:9" x14ac:dyDescent="0.2">
      <c r="A22" s="895"/>
      <c r="B22" s="895"/>
      <c r="C22" s="895"/>
      <c r="D22" s="895"/>
      <c r="E22" s="895"/>
      <c r="F22" s="895"/>
      <c r="G22" s="895"/>
      <c r="H22" s="895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conditionalFormatting sqref="H10">
    <cfRule type="cellIs" dxfId="2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H9" sqref="H9"/>
    </sheetView>
  </sheetViews>
  <sheetFormatPr baseColWidth="10" defaultRowHeight="14.25" x14ac:dyDescent="0.2"/>
  <sheetData>
    <row r="1" spans="1:9" x14ac:dyDescent="0.2">
      <c r="A1" s="887" t="s">
        <v>631</v>
      </c>
      <c r="B1" s="887"/>
      <c r="C1" s="887"/>
      <c r="D1" s="887"/>
      <c r="E1" s="887"/>
      <c r="F1" s="887"/>
      <c r="G1" s="1"/>
      <c r="H1" s="1"/>
    </row>
    <row r="2" spans="1:9" x14ac:dyDescent="0.2">
      <c r="A2" s="888"/>
      <c r="B2" s="888"/>
      <c r="C2" s="888"/>
      <c r="D2" s="888"/>
      <c r="E2" s="888"/>
      <c r="F2" s="888"/>
      <c r="G2" s="11"/>
      <c r="H2" s="62" t="s">
        <v>547</v>
      </c>
    </row>
    <row r="3" spans="1:9" x14ac:dyDescent="0.2">
      <c r="A3" s="352"/>
      <c r="B3" s="859">
        <f>INDICE!A3</f>
        <v>42309</v>
      </c>
      <c r="C3" s="859">
        <v>41671</v>
      </c>
      <c r="D3" s="877" t="s">
        <v>120</v>
      </c>
      <c r="E3" s="877"/>
      <c r="F3" s="877" t="s">
        <v>121</v>
      </c>
      <c r="G3" s="877"/>
      <c r="H3" s="877"/>
    </row>
    <row r="4" spans="1:9" x14ac:dyDescent="0.2">
      <c r="A4" s="353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</row>
    <row r="5" spans="1:9" x14ac:dyDescent="0.2">
      <c r="A5" s="641" t="s">
        <v>119</v>
      </c>
      <c r="B5" s="69">
        <v>30072.573049999999</v>
      </c>
      <c r="C5" s="70">
        <v>7.0618305310455378</v>
      </c>
      <c r="D5" s="69">
        <v>277901.90029999998</v>
      </c>
      <c r="E5" s="70">
        <v>-4.3683043100009149</v>
      </c>
      <c r="F5" s="69">
        <v>303932.86562</v>
      </c>
      <c r="G5" s="70">
        <v>-4.8003156873331809</v>
      </c>
      <c r="H5" s="70">
        <v>100</v>
      </c>
    </row>
    <row r="6" spans="1:9" x14ac:dyDescent="0.2">
      <c r="A6" s="359" t="s">
        <v>374</v>
      </c>
      <c r="B6" s="256">
        <v>16754.53643</v>
      </c>
      <c r="C6" s="217">
        <v>-4.205923151614912</v>
      </c>
      <c r="D6" s="256">
        <v>153417.47749999998</v>
      </c>
      <c r="E6" s="217">
        <v>-15.476442736781419</v>
      </c>
      <c r="F6" s="256">
        <v>169123.41881</v>
      </c>
      <c r="G6" s="217">
        <v>-15.595896840674722</v>
      </c>
      <c r="H6" s="217">
        <v>55.644992016576111</v>
      </c>
    </row>
    <row r="7" spans="1:9" x14ac:dyDescent="0.2">
      <c r="A7" s="359" t="s">
        <v>375</v>
      </c>
      <c r="B7" s="256">
        <v>13318.036620000001</v>
      </c>
      <c r="C7" s="217">
        <v>25.655866601675875</v>
      </c>
      <c r="D7" s="256">
        <v>124484.4228</v>
      </c>
      <c r="E7" s="217">
        <v>14.114312652745481</v>
      </c>
      <c r="F7" s="256">
        <v>134809.44680999999</v>
      </c>
      <c r="G7" s="217">
        <v>13.395009977140477</v>
      </c>
      <c r="H7" s="217">
        <v>44.355007983423889</v>
      </c>
    </row>
    <row r="8" spans="1:9" x14ac:dyDescent="0.2">
      <c r="A8" s="795" t="s">
        <v>523</v>
      </c>
      <c r="B8" s="635">
        <v>-133.07833000000028</v>
      </c>
      <c r="C8" s="636">
        <v>-105.24633359152705</v>
      </c>
      <c r="D8" s="635">
        <v>-1752.6324099999983</v>
      </c>
      <c r="E8" s="638">
        <v>-106.1974590124133</v>
      </c>
      <c r="F8" s="637">
        <v>-68.337150000013935</v>
      </c>
      <c r="G8" s="638">
        <v>-100.21731488507804</v>
      </c>
      <c r="H8" s="638"/>
    </row>
    <row r="9" spans="1:9" x14ac:dyDescent="0.2">
      <c r="A9" s="795" t="s">
        <v>524</v>
      </c>
      <c r="B9" s="635">
        <v>30205.651380000003</v>
      </c>
      <c r="C9" s="636">
        <v>18.210714763904331</v>
      </c>
      <c r="D9" s="635">
        <v>279654.53271000006</v>
      </c>
      <c r="E9" s="638">
        <v>6.6097218492219429</v>
      </c>
      <c r="F9" s="637">
        <v>304001.20277000003</v>
      </c>
      <c r="G9" s="638">
        <v>5.6248760902630037</v>
      </c>
      <c r="H9" s="638"/>
    </row>
    <row r="10" spans="1:9" x14ac:dyDescent="0.2">
      <c r="A10" s="367"/>
      <c r="B10" s="367"/>
      <c r="C10" s="687"/>
      <c r="D10" s="1"/>
      <c r="E10" s="1"/>
      <c r="F10" s="1"/>
      <c r="G10" s="1"/>
      <c r="H10" s="248" t="s">
        <v>239</v>
      </c>
    </row>
    <row r="11" spans="1:9" x14ac:dyDescent="0.2">
      <c r="A11" s="695" t="s">
        <v>552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6" t="s">
        <v>654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895" t="s">
        <v>650</v>
      </c>
      <c r="B13" s="895"/>
      <c r="C13" s="895"/>
      <c r="D13" s="895"/>
      <c r="E13" s="895"/>
      <c r="F13" s="895"/>
      <c r="G13" s="895"/>
      <c r="H13" s="895"/>
    </row>
    <row r="14" spans="1:9" x14ac:dyDescent="0.2">
      <c r="A14" s="895"/>
      <c r="B14" s="895"/>
      <c r="C14" s="895"/>
      <c r="D14" s="895"/>
      <c r="E14" s="895"/>
      <c r="F14" s="895"/>
      <c r="G14" s="895"/>
      <c r="H14" s="895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B18" sqref="B18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59">
        <f>INDICE!A3</f>
        <v>42309</v>
      </c>
      <c r="C3" s="877">
        <v>41671</v>
      </c>
      <c r="D3" s="877" t="s">
        <v>120</v>
      </c>
      <c r="E3" s="877"/>
      <c r="F3" s="877" t="s">
        <v>121</v>
      </c>
      <c r="G3" s="877"/>
      <c r="H3" s="877"/>
    </row>
    <row r="4" spans="1:8" ht="25.5" x14ac:dyDescent="0.2">
      <c r="A4" s="75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110</v>
      </c>
    </row>
    <row r="5" spans="1:8" x14ac:dyDescent="0.2">
      <c r="A5" s="713" t="s">
        <v>400</v>
      </c>
      <c r="B5" s="265">
        <v>2.3618551546000002</v>
      </c>
      <c r="C5" s="264">
        <v>-0.94478505578943162</v>
      </c>
      <c r="D5" s="265">
        <v>26.620802412600003</v>
      </c>
      <c r="E5" s="264">
        <v>-54.181519698385742</v>
      </c>
      <c r="F5" s="265">
        <v>27.389480601200002</v>
      </c>
      <c r="G5" s="264">
        <v>-60.452762923640002</v>
      </c>
      <c r="H5" s="264">
        <v>4.2452246854858693</v>
      </c>
    </row>
    <row r="6" spans="1:8" x14ac:dyDescent="0.2">
      <c r="A6" s="713" t="s">
        <v>401</v>
      </c>
      <c r="B6" s="772">
        <v>0</v>
      </c>
      <c r="C6" s="267" t="s">
        <v>150</v>
      </c>
      <c r="D6" s="772">
        <v>0</v>
      </c>
      <c r="E6" s="67">
        <v>-100</v>
      </c>
      <c r="F6" s="772">
        <v>0</v>
      </c>
      <c r="G6" s="67">
        <v>-100</v>
      </c>
      <c r="H6" s="772">
        <v>0</v>
      </c>
    </row>
    <row r="7" spans="1:8" x14ac:dyDescent="0.2">
      <c r="A7" s="713" t="s">
        <v>402</v>
      </c>
      <c r="B7" s="792">
        <v>0.50952248599999994</v>
      </c>
      <c r="C7" s="267">
        <v>-22.56497173252281</v>
      </c>
      <c r="D7" s="66">
        <v>2.3921348039999999</v>
      </c>
      <c r="E7" s="67">
        <v>-74.617256719997144</v>
      </c>
      <c r="F7" s="66">
        <v>3.0565946419999999</v>
      </c>
      <c r="G7" s="67">
        <v>-69.239340945998251</v>
      </c>
      <c r="H7" s="67">
        <v>0.4737560093481194</v>
      </c>
    </row>
    <row r="8" spans="1:8" x14ac:dyDescent="0.2">
      <c r="A8" s="713" t="s">
        <v>403</v>
      </c>
      <c r="B8" s="66">
        <v>5.9102463999999992</v>
      </c>
      <c r="C8" s="267">
        <v>3.4228744431802771</v>
      </c>
      <c r="D8" s="66">
        <v>70.961526800000001</v>
      </c>
      <c r="E8" s="67">
        <v>-61.168069211535595</v>
      </c>
      <c r="F8" s="66">
        <v>78.199021999999999</v>
      </c>
      <c r="G8" s="67">
        <v>-63.456392238334779</v>
      </c>
      <c r="H8" s="67">
        <v>12.120434973151992</v>
      </c>
    </row>
    <row r="9" spans="1:8" x14ac:dyDescent="0.2">
      <c r="A9" s="713" t="s">
        <v>634</v>
      </c>
      <c r="B9" s="66">
        <v>47.758200000000002</v>
      </c>
      <c r="C9" s="267" t="s">
        <v>150</v>
      </c>
      <c r="D9" s="66">
        <v>536.53819999999996</v>
      </c>
      <c r="E9" s="267" t="s">
        <v>150</v>
      </c>
      <c r="F9" s="66">
        <v>536.53819999999996</v>
      </c>
      <c r="G9" s="267" t="s">
        <v>150</v>
      </c>
      <c r="H9" s="67">
        <v>83.160584332013997</v>
      </c>
    </row>
    <row r="10" spans="1:8" x14ac:dyDescent="0.2">
      <c r="A10" s="244" t="s">
        <v>119</v>
      </c>
      <c r="B10" s="269">
        <v>56.539824040600003</v>
      </c>
      <c r="C10" s="796">
        <v>545.65113730872929</v>
      </c>
      <c r="D10" s="269">
        <v>636.51266401660007</v>
      </c>
      <c r="E10" s="796">
        <v>144.59674812559928</v>
      </c>
      <c r="F10" s="269">
        <v>645.18329724320006</v>
      </c>
      <c r="G10" s="796">
        <v>108.34245201323817</v>
      </c>
      <c r="H10" s="270">
        <v>100</v>
      </c>
    </row>
    <row r="11" spans="1:8" x14ac:dyDescent="0.2">
      <c r="A11" s="714" t="s">
        <v>276</v>
      </c>
      <c r="B11" s="272">
        <f>B10/'Consumo de gas natural'!B8*100</f>
        <v>0.20544117044639268</v>
      </c>
      <c r="C11" s="273"/>
      <c r="D11" s="272">
        <f>D10/'Consumo de gas natural'!D8*100</f>
        <v>0.22483419038548655</v>
      </c>
      <c r="E11" s="272"/>
      <c r="F11" s="272">
        <f>F10/'Consumo de gas natural'!F8*100</f>
        <v>0.20571782999312627</v>
      </c>
      <c r="G11" s="274"/>
      <c r="H11" s="274" t="s">
        <v>150</v>
      </c>
    </row>
    <row r="12" spans="1:8" x14ac:dyDescent="0.2">
      <c r="A12" s="275"/>
      <c r="B12" s="67"/>
      <c r="C12" s="67"/>
      <c r="D12" s="67"/>
      <c r="E12" s="67"/>
      <c r="F12" s="67"/>
      <c r="G12" s="268"/>
      <c r="H12" s="248" t="s">
        <v>239</v>
      </c>
    </row>
    <row r="13" spans="1:8" x14ac:dyDescent="0.2">
      <c r="A13" s="275" t="s">
        <v>561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696" t="s">
        <v>654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D12" sqref="D12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404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547</v>
      </c>
    </row>
    <row r="3" spans="1:5" x14ac:dyDescent="0.2">
      <c r="A3" s="371" t="s">
        <v>405</v>
      </c>
      <c r="B3" s="372"/>
      <c r="C3" s="373"/>
      <c r="D3" s="371" t="s">
        <v>406</v>
      </c>
      <c r="E3" s="372"/>
    </row>
    <row r="4" spans="1:5" x14ac:dyDescent="0.2">
      <c r="A4" s="191" t="s">
        <v>407</v>
      </c>
      <c r="B4" s="242">
        <v>34599.441494040599</v>
      </c>
      <c r="C4" s="374"/>
      <c r="D4" s="191" t="s">
        <v>408</v>
      </c>
      <c r="E4" s="242">
        <v>4470.3286200000002</v>
      </c>
    </row>
    <row r="5" spans="1:5" x14ac:dyDescent="0.2">
      <c r="A5" s="713" t="s">
        <v>409</v>
      </c>
      <c r="B5" s="375">
        <v>56.539824040600003</v>
      </c>
      <c r="C5" s="374"/>
      <c r="D5" s="713" t="s">
        <v>410</v>
      </c>
      <c r="E5" s="376">
        <v>4470.3286200000002</v>
      </c>
    </row>
    <row r="6" spans="1:5" x14ac:dyDescent="0.2">
      <c r="A6" s="713" t="s">
        <v>411</v>
      </c>
      <c r="B6" s="375">
        <v>15000.37347</v>
      </c>
      <c r="C6" s="374"/>
      <c r="D6" s="191" t="s">
        <v>673</v>
      </c>
      <c r="E6" s="242">
        <v>27521.174999999999</v>
      </c>
    </row>
    <row r="7" spans="1:5" x14ac:dyDescent="0.2">
      <c r="A7" s="713" t="s">
        <v>412</v>
      </c>
      <c r="B7" s="375">
        <v>19542.528200000001</v>
      </c>
      <c r="C7" s="374"/>
      <c r="D7" s="713" t="s">
        <v>413</v>
      </c>
      <c r="E7" s="376">
        <v>21712.043000000001</v>
      </c>
    </row>
    <row r="8" spans="1:5" x14ac:dyDescent="0.2">
      <c r="A8" s="715"/>
      <c r="B8" s="716"/>
      <c r="C8" s="374"/>
      <c r="D8" s="713" t="s">
        <v>414</v>
      </c>
      <c r="E8" s="376">
        <v>5018.6909999999998</v>
      </c>
    </row>
    <row r="9" spans="1:5" x14ac:dyDescent="0.2">
      <c r="A9" s="191" t="s">
        <v>285</v>
      </c>
      <c r="B9" s="242">
        <v>-2479</v>
      </c>
      <c r="C9" s="374"/>
      <c r="D9" s="713" t="s">
        <v>415</v>
      </c>
      <c r="E9" s="376">
        <v>790.44100000000003</v>
      </c>
    </row>
    <row r="10" spans="1:5" x14ac:dyDescent="0.2">
      <c r="A10" s="713"/>
      <c r="B10" s="375"/>
      <c r="C10" s="374"/>
      <c r="D10" s="191" t="s">
        <v>416</v>
      </c>
      <c r="E10" s="242">
        <v>128.93787404059913</v>
      </c>
    </row>
    <row r="11" spans="1:5" x14ac:dyDescent="0.2">
      <c r="A11" s="244" t="s">
        <v>119</v>
      </c>
      <c r="B11" s="245">
        <v>32120.441494040599</v>
      </c>
      <c r="C11" s="374"/>
      <c r="D11" s="244" t="s">
        <v>417</v>
      </c>
      <c r="E11" s="245">
        <v>32120.441494040599</v>
      </c>
    </row>
    <row r="12" spans="1:5" x14ac:dyDescent="0.2">
      <c r="A12" s="1"/>
      <c r="B12" s="1"/>
      <c r="C12" s="374"/>
      <c r="D12" s="1"/>
      <c r="E12" s="248"/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activeCell="J9" sqref="J9"/>
    </sheetView>
  </sheetViews>
  <sheetFormatPr baseColWidth="10" defaultRowHeight="14.25" x14ac:dyDescent="0.2"/>
  <sheetData>
    <row r="1" spans="1:6" x14ac:dyDescent="0.2">
      <c r="A1" s="845" t="s">
        <v>581</v>
      </c>
      <c r="B1" s="845"/>
      <c r="C1" s="845"/>
      <c r="D1" s="845"/>
      <c r="E1" s="845"/>
      <c r="F1" s="278"/>
    </row>
    <row r="2" spans="1:6" x14ac:dyDescent="0.2">
      <c r="A2" s="846"/>
      <c r="B2" s="846"/>
      <c r="C2" s="846"/>
      <c r="D2" s="846"/>
      <c r="E2" s="846"/>
      <c r="F2" s="62" t="s">
        <v>418</v>
      </c>
    </row>
    <row r="3" spans="1:6" x14ac:dyDescent="0.2">
      <c r="A3" s="279"/>
      <c r="B3" s="279"/>
      <c r="C3" s="280" t="s">
        <v>579</v>
      </c>
      <c r="D3" s="280" t="s">
        <v>546</v>
      </c>
      <c r="E3" s="280" t="s">
        <v>580</v>
      </c>
      <c r="F3" s="280" t="s">
        <v>546</v>
      </c>
    </row>
    <row r="4" spans="1:6" x14ac:dyDescent="0.2">
      <c r="A4" s="896">
        <v>2009</v>
      </c>
      <c r="B4" s="285" t="s">
        <v>288</v>
      </c>
      <c r="C4" s="379">
        <v>7.7359</v>
      </c>
      <c r="D4" s="719">
        <v>-3.815835281245334</v>
      </c>
      <c r="E4" s="379">
        <v>6.3959999999999999</v>
      </c>
      <c r="F4" s="719">
        <v>-3.5628665772054937</v>
      </c>
    </row>
    <row r="5" spans="1:6" x14ac:dyDescent="0.2">
      <c r="A5" s="897"/>
      <c r="B5" s="282" t="s">
        <v>419</v>
      </c>
      <c r="C5" s="377">
        <v>6.9970999999999997</v>
      </c>
      <c r="D5" s="717">
        <v>-9.550278571336241</v>
      </c>
      <c r="E5" s="377">
        <v>5.6573000000000002</v>
      </c>
      <c r="F5" s="717">
        <v>-11.549405878674166</v>
      </c>
    </row>
    <row r="6" spans="1:6" x14ac:dyDescent="0.2">
      <c r="A6" s="897"/>
      <c r="B6" s="282" t="s">
        <v>290</v>
      </c>
      <c r="C6" s="377">
        <v>6.8564999999999996</v>
      </c>
      <c r="D6" s="717">
        <v>-2.0094038958997307</v>
      </c>
      <c r="E6" s="377">
        <v>5.3018999999999998</v>
      </c>
      <c r="F6" s="717">
        <v>-6.2821487281919</v>
      </c>
    </row>
    <row r="7" spans="1:6" x14ac:dyDescent="0.2">
      <c r="A7" s="897"/>
      <c r="B7" s="282" t="s">
        <v>291</v>
      </c>
      <c r="C7" s="377">
        <v>6.7845000000000004</v>
      </c>
      <c r="D7" s="717">
        <v>-1.050098446729369</v>
      </c>
      <c r="E7" s="377">
        <v>5.2298999999999998</v>
      </c>
      <c r="F7" s="717">
        <v>-1.3580037345102711</v>
      </c>
    </row>
    <row r="8" spans="1:6" x14ac:dyDescent="0.2">
      <c r="A8" s="896">
        <v>2010</v>
      </c>
      <c r="B8" s="285" t="s">
        <v>288</v>
      </c>
      <c r="C8" s="379">
        <v>6.7853000000000003</v>
      </c>
      <c r="D8" s="719" t="s">
        <v>194</v>
      </c>
      <c r="E8" s="379">
        <v>5.2305999999999999</v>
      </c>
      <c r="F8" s="720" t="s">
        <v>194</v>
      </c>
    </row>
    <row r="9" spans="1:6" x14ac:dyDescent="0.2">
      <c r="A9" s="897"/>
      <c r="B9" s="282" t="s">
        <v>289</v>
      </c>
      <c r="C9" s="377">
        <v>6.9649000000000001</v>
      </c>
      <c r="D9" s="717">
        <v>2.6468984422206789</v>
      </c>
      <c r="E9" s="377">
        <v>5.4103000000000003</v>
      </c>
      <c r="F9" s="717">
        <v>3.4355523266929304</v>
      </c>
    </row>
    <row r="10" spans="1:6" x14ac:dyDescent="0.2">
      <c r="A10" s="897"/>
      <c r="B10" s="282" t="s">
        <v>290</v>
      </c>
      <c r="C10" s="377">
        <v>7.4569000000000001</v>
      </c>
      <c r="D10" s="717">
        <v>7.0639923042685462</v>
      </c>
      <c r="E10" s="377">
        <v>5.8754999999999997</v>
      </c>
      <c r="F10" s="717">
        <v>8.5984141359998407</v>
      </c>
    </row>
    <row r="11" spans="1:6" x14ac:dyDescent="0.2">
      <c r="A11" s="898"/>
      <c r="B11" s="287" t="s">
        <v>291</v>
      </c>
      <c r="C11" s="378">
        <v>7.3807999999999998</v>
      </c>
      <c r="D11" s="718">
        <v>-1.0205313199855204</v>
      </c>
      <c r="E11" s="378">
        <v>5.7994000000000003</v>
      </c>
      <c r="F11" s="718">
        <v>-1.2952089183899138</v>
      </c>
    </row>
    <row r="12" spans="1:6" x14ac:dyDescent="0.2">
      <c r="A12" s="897">
        <v>2011</v>
      </c>
      <c r="B12" s="282" t="s">
        <v>288</v>
      </c>
      <c r="C12" s="377">
        <v>7.6839000000000004</v>
      </c>
      <c r="D12" s="717">
        <v>4.1066009104704175</v>
      </c>
      <c r="E12" s="377">
        <v>6.02</v>
      </c>
      <c r="F12" s="717">
        <v>3.8038417767355108</v>
      </c>
    </row>
    <row r="13" spans="1:6" x14ac:dyDescent="0.2">
      <c r="A13" s="897"/>
      <c r="B13" s="282" t="s">
        <v>289</v>
      </c>
      <c r="C13" s="377">
        <v>7.9547999999999996</v>
      </c>
      <c r="D13" s="717">
        <v>3.5255534298988693</v>
      </c>
      <c r="E13" s="377">
        <v>6.2908999999999997</v>
      </c>
      <c r="F13" s="717">
        <v>4.5000000000000027</v>
      </c>
    </row>
    <row r="14" spans="1:6" x14ac:dyDescent="0.2">
      <c r="A14" s="897"/>
      <c r="B14" s="282" t="s">
        <v>290</v>
      </c>
      <c r="C14" s="377">
        <v>8.3352000000000004</v>
      </c>
      <c r="D14" s="717">
        <v>4.7820184039825104</v>
      </c>
      <c r="E14" s="377">
        <v>6.6712999999999996</v>
      </c>
      <c r="F14" s="717">
        <v>6.0468295474415399</v>
      </c>
    </row>
    <row r="15" spans="1:6" x14ac:dyDescent="0.2">
      <c r="A15" s="898"/>
      <c r="B15" s="287" t="s">
        <v>291</v>
      </c>
      <c r="C15" s="378">
        <v>8.4214000000000002</v>
      </c>
      <c r="D15" s="718">
        <v>1.034168346290429</v>
      </c>
      <c r="E15" s="378">
        <v>6.7573999999999996</v>
      </c>
      <c r="F15" s="718">
        <v>1.2906030308935299</v>
      </c>
    </row>
    <row r="16" spans="1:6" x14ac:dyDescent="0.2">
      <c r="A16" s="897">
        <v>2012</v>
      </c>
      <c r="B16" s="282" t="s">
        <v>288</v>
      </c>
      <c r="C16" s="377">
        <v>8.4930747799999988</v>
      </c>
      <c r="D16" s="717">
        <v>0.85110290450517256</v>
      </c>
      <c r="E16" s="377">
        <v>6.77558478</v>
      </c>
      <c r="F16" s="717">
        <v>0.2691091248113231</v>
      </c>
    </row>
    <row r="17" spans="1:6" x14ac:dyDescent="0.2">
      <c r="A17" s="897"/>
      <c r="B17" s="282" t="s">
        <v>292</v>
      </c>
      <c r="C17" s="377">
        <v>8.8919548999999982</v>
      </c>
      <c r="D17" s="717">
        <v>4.6965337093146315</v>
      </c>
      <c r="E17" s="377">
        <v>7.1146388999999992</v>
      </c>
      <c r="F17" s="717">
        <v>5.0040569339610448</v>
      </c>
    </row>
    <row r="18" spans="1:6" x14ac:dyDescent="0.2">
      <c r="A18" s="897"/>
      <c r="B18" s="282" t="s">
        <v>290</v>
      </c>
      <c r="C18" s="377">
        <v>9.0495981799999985</v>
      </c>
      <c r="D18" s="717">
        <v>1.772875388740448</v>
      </c>
      <c r="E18" s="377">
        <v>7.2722821799999995</v>
      </c>
      <c r="F18" s="717">
        <v>2.2157593971494505</v>
      </c>
    </row>
    <row r="19" spans="1:6" x14ac:dyDescent="0.2">
      <c r="A19" s="898"/>
      <c r="B19" s="287" t="s">
        <v>293</v>
      </c>
      <c r="C19" s="378">
        <v>9.2796727099999998</v>
      </c>
      <c r="D19" s="718">
        <v>2.5423728813559472</v>
      </c>
      <c r="E19" s="378">
        <v>7.4571707099999998</v>
      </c>
      <c r="F19" s="718">
        <v>2.5423728813559361</v>
      </c>
    </row>
    <row r="20" spans="1:6" x14ac:dyDescent="0.2">
      <c r="A20" s="722">
        <v>2013</v>
      </c>
      <c r="B20" s="723" t="s">
        <v>288</v>
      </c>
      <c r="C20" s="724">
        <v>9.3228939099999995</v>
      </c>
      <c r="D20" s="721">
        <v>0.46576211630204822</v>
      </c>
      <c r="E20" s="724">
        <v>7.4668749099999996</v>
      </c>
      <c r="F20" s="721">
        <v>0.13013246413933616</v>
      </c>
    </row>
    <row r="21" spans="1:6" x14ac:dyDescent="0.2">
      <c r="A21" s="722">
        <v>2014</v>
      </c>
      <c r="B21" s="723" t="s">
        <v>288</v>
      </c>
      <c r="C21" s="724">
        <v>9.3313711699999988</v>
      </c>
      <c r="D21" s="721">
        <v>9.0929491227036571E-2</v>
      </c>
      <c r="E21" s="724">
        <v>7.4541771700000004</v>
      </c>
      <c r="F21" s="721">
        <v>-0.17005427508895066</v>
      </c>
    </row>
    <row r="22" spans="1:6" x14ac:dyDescent="0.2">
      <c r="A22" s="896">
        <v>2015</v>
      </c>
      <c r="B22" s="282" t="s">
        <v>288</v>
      </c>
      <c r="C22" s="377">
        <v>9.0886999999999993</v>
      </c>
      <c r="D22" s="717">
        <v>-2.6</v>
      </c>
      <c r="E22" s="377">
        <v>7.2163000000000004</v>
      </c>
      <c r="F22" s="717">
        <v>-3.2</v>
      </c>
    </row>
    <row r="23" spans="1:6" x14ac:dyDescent="0.2">
      <c r="A23" s="897"/>
      <c r="B23" s="282" t="s">
        <v>289</v>
      </c>
      <c r="C23" s="377">
        <v>8.8966738299999992</v>
      </c>
      <c r="D23" s="717">
        <v>-2.1126277723363662</v>
      </c>
      <c r="E23" s="377">
        <v>7.0243198300000005</v>
      </c>
      <c r="F23" s="717">
        <v>-2.6607716516130533</v>
      </c>
    </row>
    <row r="24" spans="1:6" x14ac:dyDescent="0.2">
      <c r="A24" s="897"/>
      <c r="B24" s="282" t="s">
        <v>290</v>
      </c>
      <c r="C24" s="377">
        <v>8.6769076126901634</v>
      </c>
      <c r="D24" s="717">
        <v>-2.4702065233500399</v>
      </c>
      <c r="E24" s="377">
        <v>6.8045536126901629</v>
      </c>
      <c r="F24" s="717">
        <v>-3.1286476502855591</v>
      </c>
    </row>
    <row r="25" spans="1:6" x14ac:dyDescent="0.2">
      <c r="A25" s="898"/>
      <c r="B25" s="287" t="s">
        <v>291</v>
      </c>
      <c r="C25" s="378">
        <v>8.5953257826901623</v>
      </c>
      <c r="D25" s="718">
        <f>100*(C25-C24)/C24</f>
        <v>-0.94021780156660772</v>
      </c>
      <c r="E25" s="378">
        <v>6.7229717826901636</v>
      </c>
      <c r="F25" s="718">
        <f>100*(E25-E24)/E24</f>
        <v>-1.1989299319775091</v>
      </c>
    </row>
    <row r="26" spans="1:6" x14ac:dyDescent="0.2">
      <c r="A26" s="725"/>
      <c r="B26" s="58"/>
      <c r="C26" s="94"/>
      <c r="D26" s="94"/>
      <c r="E26" s="94"/>
      <c r="F26" s="94" t="s">
        <v>297</v>
      </c>
    </row>
    <row r="27" spans="1:6" x14ac:dyDescent="0.2">
      <c r="A27" s="725" t="s">
        <v>655</v>
      </c>
      <c r="B27" s="58"/>
      <c r="C27" s="94"/>
      <c r="D27" s="94"/>
      <c r="E27" s="94"/>
      <c r="F27" s="94"/>
    </row>
    <row r="28" spans="1:6" x14ac:dyDescent="0.2">
      <c r="A28" s="94" t="s">
        <v>609</v>
      </c>
      <c r="B28" s="8"/>
      <c r="C28" s="8"/>
      <c r="D28" s="8"/>
      <c r="E28" s="8"/>
      <c r="F28" s="8"/>
    </row>
    <row r="29" spans="1:6" x14ac:dyDescent="0.2">
      <c r="A29" s="381"/>
      <c r="B29" s="8"/>
      <c r="C29" s="8"/>
      <c r="D29" s="8"/>
      <c r="E29" s="8"/>
      <c r="F29" s="8"/>
    </row>
  </sheetData>
  <mergeCells count="6">
    <mergeCell ref="A22:A25"/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3" t="s">
        <v>5</v>
      </c>
      <c r="B1" s="482"/>
      <c r="C1" s="482"/>
      <c r="D1" s="482"/>
      <c r="E1" s="482"/>
      <c r="F1" s="482"/>
      <c r="G1" s="482"/>
      <c r="H1" s="482"/>
      <c r="I1" s="397"/>
    </row>
    <row r="2" spans="1:9" ht="15.75" x14ac:dyDescent="0.25">
      <c r="A2" s="484"/>
      <c r="B2" s="485"/>
      <c r="C2" s="482"/>
      <c r="D2" s="482"/>
      <c r="E2" s="482"/>
      <c r="F2" s="482"/>
      <c r="G2" s="482"/>
      <c r="H2" s="62" t="s">
        <v>159</v>
      </c>
      <c r="I2" s="397"/>
    </row>
    <row r="3" spans="1:9" s="80" customFormat="1" ht="14.25" x14ac:dyDescent="0.2">
      <c r="A3" s="455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857"/>
      <c r="I3" s="397"/>
    </row>
    <row r="4" spans="1:9" s="80" customFormat="1" ht="14.25" x14ac:dyDescent="0.2">
      <c r="A4" s="81"/>
      <c r="B4" s="72" t="s">
        <v>48</v>
      </c>
      <c r="C4" s="72" t="s">
        <v>491</v>
      </c>
      <c r="D4" s="72" t="s">
        <v>48</v>
      </c>
      <c r="E4" s="72" t="s">
        <v>491</v>
      </c>
      <c r="F4" s="72" t="s">
        <v>48</v>
      </c>
      <c r="G4" s="73" t="s">
        <v>491</v>
      </c>
      <c r="H4" s="73" t="s">
        <v>128</v>
      </c>
      <c r="I4" s="397"/>
    </row>
    <row r="5" spans="1:9" s="80" customFormat="1" ht="14.25" x14ac:dyDescent="0.2">
      <c r="A5" s="82" t="s">
        <v>613</v>
      </c>
      <c r="B5" s="476">
        <v>170.21520000000004</v>
      </c>
      <c r="C5" s="84">
        <v>30.07459593359853</v>
      </c>
      <c r="D5" s="83">
        <v>1672.0724800000003</v>
      </c>
      <c r="E5" s="84">
        <v>12.431095820875955</v>
      </c>
      <c r="F5" s="83">
        <v>1848.4562500000002</v>
      </c>
      <c r="G5" s="84">
        <v>11.240628785791461</v>
      </c>
      <c r="H5" s="479">
        <v>3.3584485213997191</v>
      </c>
      <c r="I5" s="397"/>
    </row>
    <row r="6" spans="1:9" s="80" customFormat="1" ht="14.25" x14ac:dyDescent="0.2">
      <c r="A6" s="82" t="s">
        <v>49</v>
      </c>
      <c r="B6" s="477">
        <v>354.6329200000003</v>
      </c>
      <c r="C6" s="86">
        <v>2.7049527312913435</v>
      </c>
      <c r="D6" s="85">
        <v>4251.9974299999985</v>
      </c>
      <c r="E6" s="86">
        <v>0.65688266814246843</v>
      </c>
      <c r="F6" s="85">
        <v>4645.5146699999977</v>
      </c>
      <c r="G6" s="86">
        <v>0.82004121340117153</v>
      </c>
      <c r="H6" s="480">
        <v>8.4404063523830732</v>
      </c>
      <c r="I6" s="397"/>
    </row>
    <row r="7" spans="1:9" s="80" customFormat="1" ht="14.25" x14ac:dyDescent="0.2">
      <c r="A7" s="82" t="s">
        <v>50</v>
      </c>
      <c r="B7" s="477">
        <v>400.65239999999977</v>
      </c>
      <c r="C7" s="86">
        <v>10.164530076922388</v>
      </c>
      <c r="D7" s="85">
        <v>5090.3347400000002</v>
      </c>
      <c r="E7" s="86">
        <v>4.4505851969125318</v>
      </c>
      <c r="F7" s="85">
        <v>5482.8572800000002</v>
      </c>
      <c r="G7" s="86">
        <v>3.35541465609107</v>
      </c>
      <c r="H7" s="480">
        <v>9.9617688679738485</v>
      </c>
      <c r="I7" s="397"/>
    </row>
    <row r="8" spans="1:9" s="80" customFormat="1" ht="14.25" x14ac:dyDescent="0.2">
      <c r="A8" s="82" t="s">
        <v>129</v>
      </c>
      <c r="B8" s="477">
        <v>2421.2513400000003</v>
      </c>
      <c r="C8" s="86">
        <v>3.7218200019235628</v>
      </c>
      <c r="D8" s="85">
        <v>27117.142889999999</v>
      </c>
      <c r="E8" s="86">
        <v>5.3757147113323596</v>
      </c>
      <c r="F8" s="85">
        <v>29727.016629999991</v>
      </c>
      <c r="G8" s="86">
        <v>5.2977292567837777</v>
      </c>
      <c r="H8" s="480">
        <v>54.01082933212421</v>
      </c>
      <c r="I8" s="397"/>
    </row>
    <row r="9" spans="1:9" s="80" customFormat="1" ht="14.25" x14ac:dyDescent="0.2">
      <c r="A9" s="82" t="s">
        <v>130</v>
      </c>
      <c r="B9" s="477">
        <v>693.47159999999997</v>
      </c>
      <c r="C9" s="86">
        <v>-1.0713350393033365</v>
      </c>
      <c r="D9" s="85">
        <v>7487.9910900000004</v>
      </c>
      <c r="E9" s="86">
        <v>-9.4165576684130947</v>
      </c>
      <c r="F9" s="85">
        <v>8165.8565899999994</v>
      </c>
      <c r="G9" s="87">
        <v>-9.3734956080110976</v>
      </c>
      <c r="H9" s="480">
        <v>14.836493420197339</v>
      </c>
      <c r="I9" s="397"/>
    </row>
    <row r="10" spans="1:9" s="80" customFormat="1" ht="14.25" x14ac:dyDescent="0.2">
      <c r="A10" s="81" t="s">
        <v>492</v>
      </c>
      <c r="B10" s="478">
        <v>443</v>
      </c>
      <c r="C10" s="89">
        <v>-16.144597679844928</v>
      </c>
      <c r="D10" s="88">
        <v>4878.6078998863004</v>
      </c>
      <c r="E10" s="89">
        <v>2.8979776059519038</v>
      </c>
      <c r="F10" s="88">
        <v>5169.2916811837913</v>
      </c>
      <c r="G10" s="89">
        <v>1.7535292998420591</v>
      </c>
      <c r="H10" s="481">
        <v>9.3920535059218029</v>
      </c>
      <c r="I10" s="397"/>
    </row>
    <row r="11" spans="1:9" s="80" customFormat="1" ht="14.25" x14ac:dyDescent="0.2">
      <c r="A11" s="90" t="s">
        <v>493</v>
      </c>
      <c r="B11" s="91">
        <v>4483.2234600000002</v>
      </c>
      <c r="C11" s="92">
        <v>1.8109153481645566</v>
      </c>
      <c r="D11" s="91">
        <v>50498.146529886304</v>
      </c>
      <c r="E11" s="92">
        <v>2.3757779978232798</v>
      </c>
      <c r="F11" s="91">
        <v>55038.993101183783</v>
      </c>
      <c r="G11" s="92">
        <v>2.1201438081213704</v>
      </c>
      <c r="H11" s="92">
        <v>100</v>
      </c>
      <c r="I11" s="397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239</v>
      </c>
      <c r="I12" s="397"/>
    </row>
    <row r="13" spans="1:9" s="80" customFormat="1" ht="14.25" x14ac:dyDescent="0.2">
      <c r="A13" s="94" t="s">
        <v>561</v>
      </c>
      <c r="B13" s="82"/>
      <c r="C13" s="82"/>
      <c r="D13" s="82"/>
      <c r="E13" s="82"/>
      <c r="F13" s="82"/>
      <c r="G13" s="82"/>
      <c r="H13" s="82"/>
      <c r="I13" s="397"/>
    </row>
    <row r="14" spans="1:9" ht="14.25" x14ac:dyDescent="0.2">
      <c r="A14" s="94" t="s">
        <v>494</v>
      </c>
      <c r="B14" s="85"/>
      <c r="C14" s="482"/>
      <c r="D14" s="482"/>
      <c r="E14" s="482"/>
      <c r="F14" s="482"/>
      <c r="G14" s="482"/>
      <c r="H14" s="482"/>
      <c r="I14" s="397"/>
    </row>
    <row r="15" spans="1:9" ht="14.25" x14ac:dyDescent="0.2">
      <c r="A15" s="94" t="s">
        <v>495</v>
      </c>
      <c r="B15" s="482"/>
      <c r="C15" s="482"/>
      <c r="D15" s="482"/>
      <c r="E15" s="482"/>
      <c r="F15" s="482"/>
      <c r="G15" s="482"/>
      <c r="H15" s="482"/>
      <c r="I15" s="397"/>
    </row>
    <row r="16" spans="1:9" ht="14.25" x14ac:dyDescent="0.2">
      <c r="A16" s="94" t="s">
        <v>643</v>
      </c>
      <c r="B16" s="482"/>
      <c r="C16" s="482"/>
      <c r="D16" s="482"/>
      <c r="E16" s="482"/>
      <c r="F16" s="482"/>
      <c r="G16" s="482"/>
      <c r="H16" s="482"/>
      <c r="I16" s="397"/>
    </row>
    <row r="17" spans="1:9" ht="14.25" x14ac:dyDescent="0.2">
      <c r="A17" s="166" t="s">
        <v>654</v>
      </c>
      <c r="B17" s="482"/>
      <c r="C17" s="482"/>
      <c r="D17" s="482"/>
      <c r="E17" s="482"/>
      <c r="F17" s="482"/>
      <c r="G17" s="482"/>
      <c r="H17" s="482"/>
      <c r="I17" s="39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5" t="s">
        <v>420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45">
        <v>2014</v>
      </c>
      <c r="C3" s="745">
        <v>2015</v>
      </c>
      <c r="D3" s="745" t="s">
        <v>607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</row>
    <row r="4" spans="1:13" x14ac:dyDescent="0.2">
      <c r="A4" s="312"/>
      <c r="B4" s="676">
        <v>41974</v>
      </c>
      <c r="C4" s="676">
        <v>42005</v>
      </c>
      <c r="D4" s="676">
        <v>42036</v>
      </c>
      <c r="E4" s="676">
        <v>42064</v>
      </c>
      <c r="F4" s="676">
        <v>42095</v>
      </c>
      <c r="G4" s="676">
        <v>42125</v>
      </c>
      <c r="H4" s="676">
        <v>42156</v>
      </c>
      <c r="I4" s="676">
        <v>42186</v>
      </c>
      <c r="J4" s="676">
        <v>42217</v>
      </c>
      <c r="K4" s="676">
        <v>42248</v>
      </c>
      <c r="L4" s="676">
        <v>42278</v>
      </c>
      <c r="M4" s="676">
        <v>42309</v>
      </c>
    </row>
    <row r="5" spans="1:13" x14ac:dyDescent="0.2">
      <c r="A5" s="382" t="s">
        <v>421</v>
      </c>
      <c r="B5" s="314">
        <v>3.4333333333333331</v>
      </c>
      <c r="C5" s="315">
        <v>2.9735000000000005</v>
      </c>
      <c r="D5" s="315">
        <v>2.8473684210526318</v>
      </c>
      <c r="E5" s="315">
        <v>2.8004545454545458</v>
      </c>
      <c r="F5" s="315">
        <v>2.5804761904761904</v>
      </c>
      <c r="G5" s="315">
        <v>2.8385000000000002</v>
      </c>
      <c r="H5" s="315">
        <v>2.769545454545455</v>
      </c>
      <c r="I5" s="315">
        <v>2.8304545454545464</v>
      </c>
      <c r="J5" s="315">
        <v>2.7670000000000003</v>
      </c>
      <c r="K5" s="315">
        <v>2.6461904761904771</v>
      </c>
      <c r="L5" s="315">
        <v>2.3154545454545454</v>
      </c>
      <c r="M5" s="315">
        <v>2.0778947368421057</v>
      </c>
    </row>
    <row r="6" spans="1:13" x14ac:dyDescent="0.2">
      <c r="A6" s="317" t="s">
        <v>422</v>
      </c>
      <c r="B6" s="383">
        <v>53.619545454545438</v>
      </c>
      <c r="C6" s="384">
        <v>46.255000000000003</v>
      </c>
      <c r="D6" s="384">
        <v>50.66</v>
      </c>
      <c r="E6" s="384">
        <v>47.287727272727281</v>
      </c>
      <c r="F6" s="384">
        <v>46.988636363636353</v>
      </c>
      <c r="G6" s="384">
        <v>44.074285714285701</v>
      </c>
      <c r="H6" s="384">
        <v>43.44</v>
      </c>
      <c r="I6" s="384">
        <v>43.533913043478265</v>
      </c>
      <c r="J6" s="384">
        <v>39.67285714285714</v>
      </c>
      <c r="K6" s="384">
        <v>41.101818181818182</v>
      </c>
      <c r="L6" s="384">
        <v>39.61</v>
      </c>
      <c r="M6" s="384">
        <v>36.01380952380952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335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3"/>
      <c r="H2" s="395"/>
      <c r="I2" s="394" t="s">
        <v>159</v>
      </c>
    </row>
    <row r="3" spans="1:71" s="80" customFormat="1" ht="12.75" x14ac:dyDescent="0.2">
      <c r="A3" s="79"/>
      <c r="B3" s="899">
        <f>INDICE!A3</f>
        <v>42309</v>
      </c>
      <c r="C3" s="900">
        <v>41671</v>
      </c>
      <c r="D3" s="899">
        <f>DATE(YEAR(B3),MONTH(B3)-1,1)</f>
        <v>42278</v>
      </c>
      <c r="E3" s="900"/>
      <c r="F3" s="899">
        <f>DATE(YEAR(B3)-1,MONTH(B3),1)</f>
        <v>41944</v>
      </c>
      <c r="G3" s="900"/>
      <c r="H3" s="848" t="s">
        <v>491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42278</v>
      </c>
      <c r="I4" s="448">
        <f>F3</f>
        <v>41944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8" customFormat="1" ht="15" x14ac:dyDescent="0.2">
      <c r="A5" s="392" t="s">
        <v>424</v>
      </c>
      <c r="B5" s="376">
        <v>6658</v>
      </c>
      <c r="C5" s="727">
        <v>36.380525654335827</v>
      </c>
      <c r="D5" s="376">
        <v>6870</v>
      </c>
      <c r="E5" s="727">
        <v>37.199480181936323</v>
      </c>
      <c r="F5" s="376">
        <v>6447</v>
      </c>
      <c r="G5" s="727">
        <v>39.056157993578481</v>
      </c>
      <c r="H5" s="390">
        <v>-3.0858806404657937</v>
      </c>
      <c r="I5" s="390">
        <v>3.2728400806576698</v>
      </c>
      <c r="K5" s="389"/>
    </row>
    <row r="6" spans="1:71" s="388" customFormat="1" ht="15" x14ac:dyDescent="0.2">
      <c r="A6" s="391" t="s">
        <v>124</v>
      </c>
      <c r="B6" s="376">
        <v>11643</v>
      </c>
      <c r="C6" s="727">
        <v>63.619474345664173</v>
      </c>
      <c r="D6" s="376">
        <v>11598</v>
      </c>
      <c r="E6" s="727">
        <v>62.800519818063684</v>
      </c>
      <c r="F6" s="376">
        <v>10060</v>
      </c>
      <c r="G6" s="727">
        <v>60.943842006421519</v>
      </c>
      <c r="H6" s="390">
        <v>0.38799793067770305</v>
      </c>
      <c r="I6" s="390">
        <v>15.735586481113319</v>
      </c>
      <c r="K6" s="389"/>
    </row>
    <row r="7" spans="1:71" s="80" customFormat="1" ht="12.75" x14ac:dyDescent="0.2">
      <c r="A7" s="90" t="s">
        <v>119</v>
      </c>
      <c r="B7" s="91">
        <v>18301</v>
      </c>
      <c r="C7" s="92">
        <v>100</v>
      </c>
      <c r="D7" s="91">
        <v>18468</v>
      </c>
      <c r="E7" s="92">
        <v>100</v>
      </c>
      <c r="F7" s="91">
        <v>16507</v>
      </c>
      <c r="G7" s="92">
        <v>100</v>
      </c>
      <c r="H7" s="92">
        <v>-0.90426683993935464</v>
      </c>
      <c r="I7" s="92">
        <v>10.868116556612346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6"/>
      <c r="I8" s="248" t="s">
        <v>239</v>
      </c>
      <c r="J8" s="388"/>
      <c r="K8" s="389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</row>
    <row r="9" spans="1:71" s="385" customFormat="1" ht="12.75" x14ac:dyDescent="0.2">
      <c r="A9" s="725" t="s">
        <v>545</v>
      </c>
      <c r="B9" s="386"/>
      <c r="C9" s="387"/>
      <c r="D9" s="386"/>
      <c r="E9" s="386"/>
      <c r="F9" s="386"/>
      <c r="G9" s="386"/>
      <c r="H9" s="386"/>
      <c r="I9" s="386"/>
      <c r="J9" s="386"/>
      <c r="K9" s="386"/>
      <c r="L9" s="386"/>
    </row>
    <row r="10" spans="1:71" x14ac:dyDescent="0.2">
      <c r="A10" s="726" t="s">
        <v>541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3"/>
      <c r="H2" s="395"/>
      <c r="I2" s="394" t="s">
        <v>159</v>
      </c>
    </row>
    <row r="3" spans="1:71" s="80" customFormat="1" ht="12.75" x14ac:dyDescent="0.2">
      <c r="A3" s="79"/>
      <c r="B3" s="899">
        <f>INDICE!A3</f>
        <v>42309</v>
      </c>
      <c r="C3" s="900">
        <v>41671</v>
      </c>
      <c r="D3" s="899">
        <f>DATE(YEAR(B3),MONTH(B3)-1,1)</f>
        <v>42278</v>
      </c>
      <c r="E3" s="900"/>
      <c r="F3" s="899">
        <f>DATE(YEAR(B3)-1,MONTH(B3),1)</f>
        <v>41944</v>
      </c>
      <c r="G3" s="900"/>
      <c r="H3" s="848" t="s">
        <v>491</v>
      </c>
      <c r="I3" s="848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42278</v>
      </c>
      <c r="I4" s="448">
        <f>F3</f>
        <v>41944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8" customFormat="1" ht="15" x14ac:dyDescent="0.2">
      <c r="A5" s="392" t="s">
        <v>544</v>
      </c>
      <c r="B5" s="376">
        <v>6872</v>
      </c>
      <c r="C5" s="727">
        <v>38.679020275951068</v>
      </c>
      <c r="D5" s="376">
        <v>6872</v>
      </c>
      <c r="E5" s="727">
        <v>38.995297176807156</v>
      </c>
      <c r="F5" s="376">
        <v>6882</v>
      </c>
      <c r="G5" s="727">
        <v>42.948110394444519</v>
      </c>
      <c r="H5" s="782">
        <v>0</v>
      </c>
      <c r="I5" s="238">
        <v>-0.14530659691950015</v>
      </c>
      <c r="K5" s="389"/>
    </row>
    <row r="6" spans="1:71" s="388" customFormat="1" ht="15" x14ac:dyDescent="0.2">
      <c r="A6" s="391" t="s">
        <v>617</v>
      </c>
      <c r="B6" s="376">
        <v>10894.737499999996</v>
      </c>
      <c r="C6" s="727">
        <v>61.320979724048932</v>
      </c>
      <c r="D6" s="376">
        <v>10750.637850000003</v>
      </c>
      <c r="E6" s="727">
        <v>61.004702823192844</v>
      </c>
      <c r="F6" s="376">
        <v>9141.9878700000008</v>
      </c>
      <c r="G6" s="727">
        <v>57.051889605555473</v>
      </c>
      <c r="H6" s="238">
        <v>1.3403823290354144</v>
      </c>
      <c r="I6" s="238">
        <v>19.172521938601026</v>
      </c>
      <c r="K6" s="389"/>
    </row>
    <row r="7" spans="1:71" s="80" customFormat="1" ht="12.75" x14ac:dyDescent="0.2">
      <c r="A7" s="90" t="s">
        <v>119</v>
      </c>
      <c r="B7" s="91">
        <v>17766.737499999996</v>
      </c>
      <c r="C7" s="92">
        <v>100</v>
      </c>
      <c r="D7" s="91">
        <v>17622.637850000003</v>
      </c>
      <c r="E7" s="92">
        <v>100</v>
      </c>
      <c r="F7" s="91">
        <v>16023.987870000001</v>
      </c>
      <c r="G7" s="92">
        <v>100</v>
      </c>
      <c r="H7" s="92">
        <v>0.81769625652264555</v>
      </c>
      <c r="I7" s="92">
        <v>10.875879613356163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6"/>
      <c r="I8" s="248" t="s">
        <v>132</v>
      </c>
      <c r="J8" s="388"/>
      <c r="K8" s="389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</row>
    <row r="9" spans="1:71" x14ac:dyDescent="0.2">
      <c r="A9" s="725" t="s">
        <v>545</v>
      </c>
    </row>
    <row r="10" spans="1:71" x14ac:dyDescent="0.2">
      <c r="A10" s="725" t="s">
        <v>541</v>
      </c>
    </row>
    <row r="11" spans="1:71" x14ac:dyDescent="0.2">
      <c r="A11" s="696" t="s">
        <v>654</v>
      </c>
    </row>
  </sheetData>
  <mergeCells count="4">
    <mergeCell ref="B3:C3"/>
    <mergeCell ref="D3:E3"/>
    <mergeCell ref="F3:G3"/>
    <mergeCell ref="H3:I3"/>
  </mergeCells>
  <conditionalFormatting sqref="H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7" t="s">
        <v>591</v>
      </c>
      <c r="B1" s="887"/>
      <c r="C1" s="887"/>
      <c r="D1" s="887"/>
      <c r="E1" s="887"/>
      <c r="F1" s="887"/>
      <c r="G1" s="13"/>
      <c r="H1" s="13"/>
      <c r="I1" s="13"/>
    </row>
    <row r="2" spans="1:9" x14ac:dyDescent="0.2">
      <c r="A2" s="888"/>
      <c r="B2" s="888"/>
      <c r="C2" s="888"/>
      <c r="D2" s="888"/>
      <c r="E2" s="888"/>
      <c r="F2" s="888"/>
      <c r="G2" s="13"/>
      <c r="H2" s="13"/>
      <c r="I2" s="230" t="s">
        <v>542</v>
      </c>
    </row>
    <row r="3" spans="1:9" x14ac:dyDescent="0.2">
      <c r="A3" s="401"/>
      <c r="B3" s="403"/>
      <c r="C3" s="403"/>
      <c r="D3" s="856">
        <f>INDICE!A3</f>
        <v>42309</v>
      </c>
      <c r="E3" s="856">
        <v>41671</v>
      </c>
      <c r="F3" s="856">
        <f>DATE(YEAR(D3),MONTH(D3)-1,1)</f>
        <v>42278</v>
      </c>
      <c r="G3" s="856"/>
      <c r="H3" s="859">
        <f>DATE(YEAR(D3)-1,MONTH(D3),1)</f>
        <v>41944</v>
      </c>
      <c r="I3" s="859"/>
    </row>
    <row r="4" spans="1:9" x14ac:dyDescent="0.2">
      <c r="A4" s="338"/>
      <c r="B4" s="339"/>
      <c r="C4" s="339"/>
      <c r="D4" s="97" t="s">
        <v>427</v>
      </c>
      <c r="E4" s="261" t="s">
        <v>110</v>
      </c>
      <c r="F4" s="97" t="s">
        <v>427</v>
      </c>
      <c r="G4" s="261" t="s">
        <v>110</v>
      </c>
      <c r="H4" s="97" t="s">
        <v>427</v>
      </c>
      <c r="I4" s="261" t="s">
        <v>110</v>
      </c>
    </row>
    <row r="5" spans="1:9" x14ac:dyDescent="0.2">
      <c r="A5" s="347" t="s">
        <v>426</v>
      </c>
      <c r="B5" s="237"/>
      <c r="C5" s="237"/>
      <c r="D5" s="615">
        <v>128.31356380845432</v>
      </c>
      <c r="E5" s="730">
        <v>100</v>
      </c>
      <c r="F5" s="615">
        <v>129.69821528836127</v>
      </c>
      <c r="G5" s="730">
        <v>100</v>
      </c>
      <c r="H5" s="615">
        <v>114.46305077968812</v>
      </c>
      <c r="I5" s="730">
        <v>100</v>
      </c>
    </row>
    <row r="6" spans="1:9" x14ac:dyDescent="0.2">
      <c r="A6" s="400" t="s">
        <v>539</v>
      </c>
      <c r="B6" s="237"/>
      <c r="C6" s="237"/>
      <c r="D6" s="615">
        <v>77.326834843988124</v>
      </c>
      <c r="E6" s="730">
        <v>60.263960059141631</v>
      </c>
      <c r="F6" s="615">
        <v>78.711486323895087</v>
      </c>
      <c r="G6" s="730">
        <v>60.688179979110643</v>
      </c>
      <c r="H6" s="615">
        <v>63.549320271891247</v>
      </c>
      <c r="I6" s="730">
        <v>55.519505935769018</v>
      </c>
    </row>
    <row r="7" spans="1:9" x14ac:dyDescent="0.2">
      <c r="A7" s="400" t="s">
        <v>540</v>
      </c>
      <c r="B7" s="237"/>
      <c r="C7" s="237"/>
      <c r="D7" s="615">
        <v>50.986728964466195</v>
      </c>
      <c r="E7" s="730">
        <v>39.736039940858369</v>
      </c>
      <c r="F7" s="615">
        <v>50.986728964466195</v>
      </c>
      <c r="G7" s="730">
        <v>39.311820020889364</v>
      </c>
      <c r="H7" s="615">
        <v>50.913730507796885</v>
      </c>
      <c r="I7" s="730">
        <v>44.480494064230996</v>
      </c>
    </row>
    <row r="8" spans="1:9" x14ac:dyDescent="0.2">
      <c r="A8" s="338" t="s">
        <v>595</v>
      </c>
      <c r="B8" s="399"/>
      <c r="C8" s="399"/>
      <c r="D8" s="716">
        <v>90</v>
      </c>
      <c r="E8" s="731"/>
      <c r="F8" s="716">
        <v>90</v>
      </c>
      <c r="G8" s="731"/>
      <c r="H8" s="716">
        <v>90</v>
      </c>
      <c r="I8" s="731"/>
    </row>
    <row r="9" spans="1:9" x14ac:dyDescent="0.2">
      <c r="A9" s="625" t="s">
        <v>541</v>
      </c>
      <c r="B9" s="326"/>
      <c r="C9" s="326"/>
      <c r="D9" s="326"/>
      <c r="E9" s="351"/>
      <c r="F9" s="13"/>
      <c r="G9" s="13"/>
      <c r="H9" s="13"/>
      <c r="I9" s="248" t="s">
        <v>239</v>
      </c>
    </row>
    <row r="10" spans="1:9" x14ac:dyDescent="0.2">
      <c r="A10" s="625" t="s">
        <v>596</v>
      </c>
      <c r="B10" s="396"/>
      <c r="C10" s="396"/>
      <c r="D10" s="396"/>
      <c r="E10" s="396"/>
      <c r="F10" s="396"/>
      <c r="G10" s="396"/>
      <c r="H10" s="396"/>
      <c r="I10" s="396"/>
    </row>
    <row r="11" spans="1:9" x14ac:dyDescent="0.2">
      <c r="A11" s="326"/>
      <c r="B11" s="396"/>
      <c r="C11" s="396"/>
      <c r="D11" s="396"/>
      <c r="E11" s="396"/>
      <c r="F11" s="396"/>
      <c r="G11" s="396"/>
      <c r="H11" s="396"/>
      <c r="I11" s="396"/>
    </row>
    <row r="12" spans="1:9" x14ac:dyDescent="0.2">
      <c r="A12" s="396"/>
      <c r="B12" s="396"/>
      <c r="C12" s="396"/>
      <c r="D12" s="396"/>
      <c r="E12" s="396"/>
      <c r="F12" s="396"/>
      <c r="G12" s="396"/>
      <c r="H12" s="396"/>
      <c r="I12" s="39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7" t="s">
        <v>544</v>
      </c>
      <c r="B1" s="887"/>
      <c r="C1" s="887"/>
      <c r="D1" s="887"/>
      <c r="E1" s="402"/>
      <c r="F1" s="13"/>
      <c r="G1" s="13"/>
      <c r="H1" s="13"/>
      <c r="I1" s="13"/>
    </row>
    <row r="2" spans="1:40" ht="15" x14ac:dyDescent="0.2">
      <c r="A2" s="887"/>
      <c r="B2" s="887"/>
      <c r="C2" s="887"/>
      <c r="D2" s="887"/>
      <c r="E2" s="402"/>
      <c r="F2" s="13"/>
      <c r="G2" s="312"/>
      <c r="H2" s="395"/>
      <c r="I2" s="394" t="s">
        <v>159</v>
      </c>
    </row>
    <row r="3" spans="1:40" x14ac:dyDescent="0.2">
      <c r="A3" s="401"/>
      <c r="B3" s="899">
        <f>INDICE!A3</f>
        <v>42309</v>
      </c>
      <c r="C3" s="900">
        <v>41671</v>
      </c>
      <c r="D3" s="899">
        <f>DATE(YEAR(B3),MONTH(B3)-1,1)</f>
        <v>42278</v>
      </c>
      <c r="E3" s="900"/>
      <c r="F3" s="899">
        <f>DATE(YEAR(B3)-1,MONTH(B3),1)</f>
        <v>41944</v>
      </c>
      <c r="G3" s="900"/>
      <c r="H3" s="848" t="s">
        <v>491</v>
      </c>
      <c r="I3" s="848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42278</v>
      </c>
      <c r="I4" s="448">
        <f>F3</f>
        <v>41944</v>
      </c>
    </row>
    <row r="5" spans="1:40" x14ac:dyDescent="0.2">
      <c r="A5" s="347" t="s">
        <v>49</v>
      </c>
      <c r="B5" s="375">
        <v>506</v>
      </c>
      <c r="C5" s="390">
        <v>7.3632130384167631</v>
      </c>
      <c r="D5" s="375">
        <v>506</v>
      </c>
      <c r="E5" s="390">
        <v>7.3632130384167631</v>
      </c>
      <c r="F5" s="375">
        <v>507</v>
      </c>
      <c r="G5" s="390">
        <v>7.3670444638186572</v>
      </c>
      <c r="H5" s="782">
        <v>0</v>
      </c>
      <c r="I5" s="615">
        <v>-0.19723865877712032</v>
      </c>
      <c r="J5" s="397"/>
    </row>
    <row r="6" spans="1:40" x14ac:dyDescent="0.2">
      <c r="A6" s="400" t="s">
        <v>50</v>
      </c>
      <c r="B6" s="375">
        <v>340</v>
      </c>
      <c r="C6" s="390">
        <v>4.9476135040745053</v>
      </c>
      <c r="D6" s="375">
        <v>340</v>
      </c>
      <c r="E6" s="390">
        <v>4.9476135040745053</v>
      </c>
      <c r="F6" s="375">
        <v>341</v>
      </c>
      <c r="G6" s="390">
        <v>4.954954954954955</v>
      </c>
      <c r="H6" s="782">
        <v>0</v>
      </c>
      <c r="I6" s="615">
        <v>-0.2932551319648094</v>
      </c>
      <c r="J6" s="397"/>
    </row>
    <row r="7" spans="1:40" x14ac:dyDescent="0.2">
      <c r="A7" s="400" t="s">
        <v>129</v>
      </c>
      <c r="B7" s="375">
        <v>3385</v>
      </c>
      <c r="C7" s="390">
        <v>49.257857974388827</v>
      </c>
      <c r="D7" s="375">
        <v>3385</v>
      </c>
      <c r="E7" s="390">
        <v>49.257857974388827</v>
      </c>
      <c r="F7" s="375">
        <v>3388</v>
      </c>
      <c r="G7" s="390">
        <v>49.229875036326646</v>
      </c>
      <c r="H7" s="782">
        <v>0</v>
      </c>
      <c r="I7" s="615">
        <v>-8.8547815820543094E-2</v>
      </c>
      <c r="J7" s="397"/>
    </row>
    <row r="8" spans="1:40" x14ac:dyDescent="0.2">
      <c r="A8" s="400" t="s">
        <v>130</v>
      </c>
      <c r="B8" s="375">
        <v>204</v>
      </c>
      <c r="C8" s="390">
        <v>2.9685681024447033</v>
      </c>
      <c r="D8" s="375">
        <v>204</v>
      </c>
      <c r="E8" s="390">
        <v>2.9685681024447033</v>
      </c>
      <c r="F8" s="375">
        <v>216</v>
      </c>
      <c r="G8" s="390">
        <v>3.1386224934612033</v>
      </c>
      <c r="H8" s="782">
        <v>0</v>
      </c>
      <c r="I8" s="615">
        <v>-5.5555555555555554</v>
      </c>
      <c r="J8" s="397"/>
    </row>
    <row r="9" spans="1:40" x14ac:dyDescent="0.2">
      <c r="A9" s="338" t="s">
        <v>425</v>
      </c>
      <c r="B9" s="716">
        <v>2437</v>
      </c>
      <c r="C9" s="728">
        <v>35.462747380675204</v>
      </c>
      <c r="D9" s="716">
        <v>2437</v>
      </c>
      <c r="E9" s="728">
        <v>35.462747380675204</v>
      </c>
      <c r="F9" s="716">
        <v>2430</v>
      </c>
      <c r="G9" s="728">
        <v>35.309503051438533</v>
      </c>
      <c r="H9" s="793">
        <v>0</v>
      </c>
      <c r="I9" s="729">
        <v>0.2880658436213992</v>
      </c>
      <c r="J9" s="397"/>
    </row>
    <row r="10" spans="1:40" s="80" customFormat="1" x14ac:dyDescent="0.2">
      <c r="A10" s="90" t="s">
        <v>119</v>
      </c>
      <c r="B10" s="91">
        <v>6872</v>
      </c>
      <c r="C10" s="398">
        <v>100</v>
      </c>
      <c r="D10" s="91">
        <v>6872</v>
      </c>
      <c r="E10" s="398">
        <v>100</v>
      </c>
      <c r="F10" s="91">
        <v>6882</v>
      </c>
      <c r="G10" s="398">
        <v>100</v>
      </c>
      <c r="H10" s="794">
        <v>0</v>
      </c>
      <c r="I10" s="92">
        <v>-0.14530659691950015</v>
      </c>
      <c r="J10" s="397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239</v>
      </c>
    </row>
    <row r="12" spans="1:40" s="385" customFormat="1" ht="12.75" x14ac:dyDescent="0.2">
      <c r="A12" s="726" t="s">
        <v>543</v>
      </c>
      <c r="B12" s="386"/>
      <c r="C12" s="386"/>
      <c r="D12" s="387"/>
      <c r="E12" s="387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40" x14ac:dyDescent="0.2">
      <c r="A13" s="326" t="s">
        <v>541</v>
      </c>
      <c r="B13" s="396"/>
      <c r="C13" s="396"/>
      <c r="D13" s="396"/>
      <c r="E13" s="396"/>
      <c r="F13" s="396"/>
      <c r="G13" s="396"/>
      <c r="H13" s="396"/>
      <c r="I13" s="396"/>
    </row>
    <row r="14" spans="1:40" x14ac:dyDescent="0.2">
      <c r="A14" s="696" t="s">
        <v>653</v>
      </c>
      <c r="B14" s="396"/>
      <c r="C14" s="396"/>
      <c r="D14" s="396"/>
      <c r="E14" s="396"/>
      <c r="F14" s="396"/>
      <c r="G14" s="396"/>
      <c r="H14" s="396"/>
      <c r="I14" s="396"/>
    </row>
  </sheetData>
  <mergeCells count="5">
    <mergeCell ref="A1:D2"/>
    <mergeCell ref="H3:I3"/>
    <mergeCell ref="B3:C3"/>
    <mergeCell ref="D3:E3"/>
    <mergeCell ref="F3:G3"/>
  </mergeCells>
  <conditionalFormatting sqref="H5:H1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B6" sqref="B6:I8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887" t="s">
        <v>40</v>
      </c>
      <c r="B1" s="887"/>
      <c r="C1" s="887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7"/>
      <c r="B2" s="887"/>
      <c r="C2" s="887"/>
      <c r="D2" s="408"/>
      <c r="E2" s="185"/>
      <c r="F2" s="185"/>
      <c r="H2" s="12"/>
      <c r="I2" s="12"/>
      <c r="J2" s="12"/>
      <c r="K2" s="12"/>
    </row>
    <row r="3" spans="1:12" x14ac:dyDescent="0.2">
      <c r="A3" s="407"/>
      <c r="B3" s="12"/>
      <c r="C3" s="12"/>
      <c r="D3" s="12"/>
      <c r="E3" s="12"/>
      <c r="F3" s="12"/>
      <c r="G3" s="12"/>
      <c r="H3" s="353"/>
      <c r="I3" s="394" t="s">
        <v>584</v>
      </c>
      <c r="J3" s="12"/>
      <c r="K3" s="12"/>
      <c r="L3" s="12"/>
    </row>
    <row r="4" spans="1:12" x14ac:dyDescent="0.2">
      <c r="A4" s="200"/>
      <c r="B4" s="899">
        <f>INDICE!A3</f>
        <v>42309</v>
      </c>
      <c r="C4" s="900">
        <v>41671</v>
      </c>
      <c r="D4" s="899">
        <f>DATE(YEAR(B4),MONTH(B4)-1,1)</f>
        <v>42278</v>
      </c>
      <c r="E4" s="900"/>
      <c r="F4" s="899">
        <f>DATE(YEAR(B4)-1,MONTH(B4),1)</f>
        <v>41944</v>
      </c>
      <c r="G4" s="900"/>
      <c r="H4" s="848" t="s">
        <v>491</v>
      </c>
      <c r="I4" s="848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8">
        <f>D4</f>
        <v>42278</v>
      </c>
      <c r="I5" s="448">
        <f>F4</f>
        <v>41944</v>
      </c>
      <c r="J5" s="12"/>
      <c r="K5" s="12"/>
      <c r="L5" s="12"/>
    </row>
    <row r="6" spans="1:12" ht="15" customHeight="1" x14ac:dyDescent="0.2">
      <c r="A6" s="200" t="s">
        <v>430</v>
      </c>
      <c r="B6" s="355">
        <v>10630.271000000001</v>
      </c>
      <c r="C6" s="354">
        <v>31.954513683938657</v>
      </c>
      <c r="D6" s="355">
        <v>6966.0910000000003</v>
      </c>
      <c r="E6" s="354">
        <v>22.626153367392511</v>
      </c>
      <c r="F6" s="355">
        <v>16973.036</v>
      </c>
      <c r="G6" s="354">
        <v>37.124159149858777</v>
      </c>
      <c r="H6" s="238">
        <v>52.600231607654855</v>
      </c>
      <c r="I6" s="238">
        <v>-37.369655022236444</v>
      </c>
      <c r="J6" s="12"/>
      <c r="K6" s="12"/>
      <c r="L6" s="12"/>
    </row>
    <row r="7" spans="1:12" ht="14.25" x14ac:dyDescent="0.2">
      <c r="A7" s="406" t="s">
        <v>429</v>
      </c>
      <c r="B7" s="355">
        <v>22636.613000000001</v>
      </c>
      <c r="C7" s="354">
        <v>68.045486316061329</v>
      </c>
      <c r="D7" s="355">
        <v>23821.692000000003</v>
      </c>
      <c r="E7" s="354">
        <v>77.373846632607496</v>
      </c>
      <c r="F7" s="355">
        <v>28746.614999999998</v>
      </c>
      <c r="G7" s="354">
        <v>62.875840850141216</v>
      </c>
      <c r="H7" s="238">
        <v>-4.9747893642483554</v>
      </c>
      <c r="I7" s="238">
        <v>-21.254683377503742</v>
      </c>
      <c r="J7" s="12"/>
      <c r="K7" s="12"/>
      <c r="L7" s="12"/>
    </row>
    <row r="8" spans="1:12" x14ac:dyDescent="0.2">
      <c r="A8" s="244" t="s">
        <v>119</v>
      </c>
      <c r="B8" s="245">
        <v>33266.884000000005</v>
      </c>
      <c r="C8" s="246">
        <v>100</v>
      </c>
      <c r="D8" s="245">
        <v>30787.783000000003</v>
      </c>
      <c r="E8" s="246">
        <v>100</v>
      </c>
      <c r="F8" s="245">
        <v>45719.650999999998</v>
      </c>
      <c r="G8" s="246">
        <v>100</v>
      </c>
      <c r="H8" s="92">
        <v>8.05222318216288</v>
      </c>
      <c r="I8" s="92">
        <v>-27.23723109784892</v>
      </c>
      <c r="J8" s="404"/>
      <c r="K8" s="404"/>
    </row>
    <row r="9" spans="1:12" s="385" customFormat="1" x14ac:dyDescent="0.2">
      <c r="A9" s="404"/>
      <c r="B9" s="404"/>
      <c r="C9" s="404"/>
      <c r="D9" s="404"/>
      <c r="E9" s="404"/>
      <c r="F9" s="404"/>
      <c r="H9" s="404"/>
      <c r="I9" s="248" t="s">
        <v>239</v>
      </c>
      <c r="J9" s="386"/>
      <c r="K9" s="386"/>
      <c r="L9" s="386"/>
    </row>
    <row r="10" spans="1:12" x14ac:dyDescent="0.2">
      <c r="A10" s="726" t="s">
        <v>582</v>
      </c>
      <c r="B10" s="386"/>
      <c r="C10" s="387"/>
      <c r="D10" s="386"/>
      <c r="E10" s="386"/>
      <c r="F10" s="386"/>
      <c r="G10" s="386"/>
      <c r="H10" s="404"/>
      <c r="I10" s="404"/>
      <c r="J10" s="404"/>
      <c r="K10" s="404"/>
      <c r="L10" s="404"/>
    </row>
    <row r="11" spans="1:12" x14ac:dyDescent="0.2">
      <c r="A11" s="326" t="s">
        <v>583</v>
      </c>
      <c r="B11" s="404"/>
      <c r="C11" s="405"/>
      <c r="D11" s="404"/>
      <c r="E11" s="404"/>
      <c r="F11" s="404"/>
      <c r="G11" s="404"/>
      <c r="H11" s="404"/>
      <c r="I11" s="404"/>
      <c r="J11" s="404"/>
      <c r="K11" s="404"/>
      <c r="L11" s="404"/>
    </row>
    <row r="12" spans="1:12" x14ac:dyDescent="0.2">
      <c r="A12" s="326" t="s">
        <v>541</v>
      </c>
      <c r="B12" s="404"/>
      <c r="C12" s="404"/>
      <c r="D12" s="404"/>
      <c r="E12" s="404"/>
      <c r="F12" s="404"/>
      <c r="G12" s="404"/>
      <c r="H12" s="12"/>
      <c r="I12" s="185"/>
      <c r="J12" s="404"/>
      <c r="K12" s="404"/>
      <c r="L12" s="404"/>
    </row>
    <row r="13" spans="1:12" x14ac:dyDescent="0.2">
      <c r="A13" s="404"/>
      <c r="B13" s="404"/>
      <c r="C13" s="404"/>
      <c r="D13" s="404"/>
      <c r="E13" s="404"/>
      <c r="F13" s="404"/>
      <c r="G13" s="404"/>
      <c r="H13" s="12"/>
      <c r="I13" s="12"/>
      <c r="J13" s="404"/>
      <c r="K13" s="404"/>
      <c r="L13" s="404"/>
    </row>
    <row r="14" spans="1:12" x14ac:dyDescent="0.2">
      <c r="A14" s="404"/>
      <c r="B14" s="404"/>
      <c r="C14" s="404"/>
      <c r="D14" s="404"/>
      <c r="E14" s="404"/>
      <c r="F14" s="404"/>
      <c r="G14" s="40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3:13" x14ac:dyDescent="0.2">
      <c r="M19" s="352" t="s">
        <v>428</v>
      </c>
    </row>
    <row r="21" spans="3:13" x14ac:dyDescent="0.2">
      <c r="C21" s="810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sqref="A1:D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1" t="s">
        <v>1</v>
      </c>
      <c r="B1" s="901"/>
      <c r="C1" s="901"/>
      <c r="D1" s="901"/>
      <c r="E1" s="409"/>
      <c r="F1" s="409"/>
      <c r="G1" s="410"/>
    </row>
    <row r="2" spans="1:7" x14ac:dyDescent="0.2">
      <c r="A2" s="901"/>
      <c r="B2" s="901"/>
      <c r="C2" s="901"/>
      <c r="D2" s="901"/>
      <c r="E2" s="410"/>
      <c r="F2" s="410"/>
      <c r="G2" s="410"/>
    </row>
    <row r="3" spans="1:7" x14ac:dyDescent="0.2">
      <c r="A3" s="621"/>
      <c r="B3" s="621"/>
      <c r="C3" s="621"/>
      <c r="D3" s="410"/>
      <c r="E3" s="410"/>
      <c r="F3" s="410"/>
      <c r="G3" s="410"/>
    </row>
    <row r="4" spans="1:7" x14ac:dyDescent="0.2">
      <c r="A4" s="411" t="s">
        <v>431</v>
      </c>
      <c r="B4" s="410"/>
      <c r="C4" s="410"/>
      <c r="D4" s="410"/>
      <c r="E4" s="410"/>
      <c r="F4" s="410"/>
      <c r="G4" s="410"/>
    </row>
    <row r="5" spans="1:7" x14ac:dyDescent="0.2">
      <c r="A5" s="412"/>
      <c r="B5" s="412" t="s">
        <v>432</v>
      </c>
      <c r="C5" s="412" t="s">
        <v>433</v>
      </c>
      <c r="D5" s="412" t="s">
        <v>434</v>
      </c>
      <c r="E5" s="412" t="s">
        <v>435</v>
      </c>
      <c r="F5" s="412" t="s">
        <v>55</v>
      </c>
      <c r="G5" s="410"/>
    </row>
    <row r="6" spans="1:7" x14ac:dyDescent="0.2">
      <c r="A6" s="413" t="s">
        <v>432</v>
      </c>
      <c r="B6" s="414">
        <v>1</v>
      </c>
      <c r="C6" s="414">
        <v>238.8</v>
      </c>
      <c r="D6" s="414">
        <v>0.23880000000000001</v>
      </c>
      <c r="E6" s="415" t="s">
        <v>436</v>
      </c>
      <c r="F6" s="415">
        <v>0.27779999999999999</v>
      </c>
      <c r="G6" s="410"/>
    </row>
    <row r="7" spans="1:7" x14ac:dyDescent="0.2">
      <c r="A7" s="416" t="s">
        <v>433</v>
      </c>
      <c r="B7" s="417" t="s">
        <v>437</v>
      </c>
      <c r="C7" s="418">
        <v>1</v>
      </c>
      <c r="D7" s="419" t="s">
        <v>438</v>
      </c>
      <c r="E7" s="419" t="s">
        <v>439</v>
      </c>
      <c r="F7" s="417" t="s">
        <v>440</v>
      </c>
      <c r="G7" s="410"/>
    </row>
    <row r="8" spans="1:7" x14ac:dyDescent="0.2">
      <c r="A8" s="416" t="s">
        <v>434</v>
      </c>
      <c r="B8" s="417">
        <v>4.1867999999999999</v>
      </c>
      <c r="C8" s="419" t="s">
        <v>441</v>
      </c>
      <c r="D8" s="418">
        <v>1</v>
      </c>
      <c r="E8" s="419" t="s">
        <v>442</v>
      </c>
      <c r="F8" s="417">
        <v>1.163</v>
      </c>
      <c r="G8" s="410"/>
    </row>
    <row r="9" spans="1:7" x14ac:dyDescent="0.2">
      <c r="A9" s="416" t="s">
        <v>435</v>
      </c>
      <c r="B9" s="417" t="s">
        <v>443</v>
      </c>
      <c r="C9" s="419" t="s">
        <v>444</v>
      </c>
      <c r="D9" s="419" t="s">
        <v>445</v>
      </c>
      <c r="E9" s="417">
        <v>1</v>
      </c>
      <c r="F9" s="420">
        <v>11630</v>
      </c>
      <c r="G9" s="410"/>
    </row>
    <row r="10" spans="1:7" x14ac:dyDescent="0.2">
      <c r="A10" s="421" t="s">
        <v>55</v>
      </c>
      <c r="B10" s="422">
        <v>3.6</v>
      </c>
      <c r="C10" s="422">
        <v>860</v>
      </c>
      <c r="D10" s="422">
        <v>0.86</v>
      </c>
      <c r="E10" s="423" t="s">
        <v>446</v>
      </c>
      <c r="F10" s="422">
        <v>1</v>
      </c>
      <c r="G10" s="410"/>
    </row>
    <row r="11" spans="1:7" x14ac:dyDescent="0.2">
      <c r="A11" s="416"/>
      <c r="B11" s="418"/>
      <c r="C11" s="418"/>
      <c r="D11" s="418"/>
      <c r="E11" s="417"/>
      <c r="F11" s="418"/>
      <c r="G11" s="410"/>
    </row>
    <row r="12" spans="1:7" x14ac:dyDescent="0.2">
      <c r="A12" s="411"/>
      <c r="B12" s="410"/>
      <c r="C12" s="410"/>
      <c r="D12" s="410"/>
      <c r="E12" s="424"/>
      <c r="F12" s="410"/>
      <c r="G12" s="410"/>
    </row>
    <row r="13" spans="1:7" x14ac:dyDescent="0.2">
      <c r="A13" s="411" t="s">
        <v>447</v>
      </c>
      <c r="B13" s="410"/>
      <c r="C13" s="410"/>
      <c r="D13" s="410"/>
      <c r="E13" s="410"/>
      <c r="F13" s="410"/>
      <c r="G13" s="410"/>
    </row>
    <row r="14" spans="1:7" x14ac:dyDescent="0.2">
      <c r="A14" s="412"/>
      <c r="B14" s="425" t="s">
        <v>448</v>
      </c>
      <c r="C14" s="412" t="s">
        <v>449</v>
      </c>
      <c r="D14" s="412" t="s">
        <v>450</v>
      </c>
      <c r="E14" s="412" t="s">
        <v>451</v>
      </c>
      <c r="F14" s="412" t="s">
        <v>452</v>
      </c>
      <c r="G14" s="418"/>
    </row>
    <row r="15" spans="1:7" x14ac:dyDescent="0.2">
      <c r="A15" s="413" t="s">
        <v>448</v>
      </c>
      <c r="B15" s="414">
        <v>1</v>
      </c>
      <c r="C15" s="414">
        <v>2.3810000000000001E-2</v>
      </c>
      <c r="D15" s="414">
        <v>0.13370000000000001</v>
      </c>
      <c r="E15" s="414">
        <v>3.7850000000000001</v>
      </c>
      <c r="F15" s="414">
        <v>3.8E-3</v>
      </c>
      <c r="G15" s="418"/>
    </row>
    <row r="16" spans="1:7" x14ac:dyDescent="0.2">
      <c r="A16" s="416" t="s">
        <v>449</v>
      </c>
      <c r="B16" s="418">
        <v>42</v>
      </c>
      <c r="C16" s="418">
        <v>1</v>
      </c>
      <c r="D16" s="418">
        <v>5.6150000000000002</v>
      </c>
      <c r="E16" s="418">
        <v>159</v>
      </c>
      <c r="F16" s="418">
        <v>0.159</v>
      </c>
      <c r="G16" s="418"/>
    </row>
    <row r="17" spans="1:7" x14ac:dyDescent="0.2">
      <c r="A17" s="416" t="s">
        <v>450</v>
      </c>
      <c r="B17" s="418">
        <v>7.48</v>
      </c>
      <c r="C17" s="418">
        <v>0.17810000000000001</v>
      </c>
      <c r="D17" s="418">
        <v>1</v>
      </c>
      <c r="E17" s="418">
        <v>28.3</v>
      </c>
      <c r="F17" s="418">
        <v>2.8299999999999999E-2</v>
      </c>
      <c r="G17" s="418"/>
    </row>
    <row r="18" spans="1:7" x14ac:dyDescent="0.2">
      <c r="A18" s="416" t="s">
        <v>451</v>
      </c>
      <c r="B18" s="418">
        <v>0.26419999999999999</v>
      </c>
      <c r="C18" s="418">
        <v>6.3E-3</v>
      </c>
      <c r="D18" s="418">
        <v>3.5299999999999998E-2</v>
      </c>
      <c r="E18" s="418">
        <v>1</v>
      </c>
      <c r="F18" s="418">
        <v>1E-3</v>
      </c>
      <c r="G18" s="418"/>
    </row>
    <row r="19" spans="1:7" x14ac:dyDescent="0.2">
      <c r="A19" s="421" t="s">
        <v>452</v>
      </c>
      <c r="B19" s="422">
        <v>264.2</v>
      </c>
      <c r="C19" s="422">
        <v>6.2889999999999997</v>
      </c>
      <c r="D19" s="422">
        <v>35.314700000000002</v>
      </c>
      <c r="E19" s="426">
        <v>1000</v>
      </c>
      <c r="F19" s="422">
        <v>1</v>
      </c>
      <c r="G19" s="418"/>
    </row>
    <row r="20" spans="1:7" x14ac:dyDescent="0.2">
      <c r="A20" s="410"/>
      <c r="B20" s="410"/>
      <c r="C20" s="410"/>
      <c r="D20" s="410"/>
      <c r="E20" s="410"/>
      <c r="F20" s="410"/>
      <c r="G20" s="410"/>
    </row>
    <row r="21" spans="1:7" x14ac:dyDescent="0.2">
      <c r="A21" s="410"/>
      <c r="B21" s="410"/>
      <c r="C21" s="410"/>
      <c r="D21" s="410"/>
      <c r="E21" s="410"/>
      <c r="F21" s="410"/>
      <c r="G21" s="410"/>
    </row>
    <row r="22" spans="1:7" x14ac:dyDescent="0.2">
      <c r="A22" s="411" t="s">
        <v>453</v>
      </c>
      <c r="B22" s="410"/>
      <c r="C22" s="410"/>
      <c r="D22" s="410"/>
      <c r="E22" s="410"/>
      <c r="F22" s="410"/>
      <c r="G22" s="410"/>
    </row>
    <row r="23" spans="1:7" x14ac:dyDescent="0.2">
      <c r="A23" s="427" t="s">
        <v>308</v>
      </c>
      <c r="B23" s="427"/>
      <c r="C23" s="427"/>
      <c r="D23" s="427"/>
      <c r="E23" s="427"/>
      <c r="F23" s="427"/>
      <c r="G23" s="410"/>
    </row>
    <row r="24" spans="1:7" x14ac:dyDescent="0.2">
      <c r="A24" s="902" t="s">
        <v>454</v>
      </c>
      <c r="B24" s="902"/>
      <c r="C24" s="902"/>
      <c r="D24" s="903" t="s">
        <v>455</v>
      </c>
      <c r="E24" s="903"/>
      <c r="F24" s="903"/>
      <c r="G24" s="410"/>
    </row>
    <row r="25" spans="1:7" x14ac:dyDescent="0.2">
      <c r="A25" s="410"/>
      <c r="B25" s="410"/>
      <c r="C25" s="410"/>
      <c r="D25" s="410"/>
      <c r="E25" s="410"/>
      <c r="F25" s="410"/>
      <c r="G25" s="410"/>
    </row>
    <row r="26" spans="1:7" x14ac:dyDescent="0.2">
      <c r="A26" s="410"/>
      <c r="B26" s="410"/>
      <c r="C26" s="410"/>
      <c r="D26" s="410"/>
      <c r="E26" s="410"/>
      <c r="F26" s="410"/>
      <c r="G26" s="410"/>
    </row>
    <row r="27" spans="1:7" x14ac:dyDescent="0.2">
      <c r="A27" s="60" t="s">
        <v>456</v>
      </c>
      <c r="B27" s="410"/>
      <c r="C27" s="60"/>
      <c r="D27" s="411" t="s">
        <v>457</v>
      </c>
      <c r="E27" s="410"/>
      <c r="F27" s="410"/>
      <c r="G27" s="410"/>
    </row>
    <row r="28" spans="1:7" x14ac:dyDescent="0.2">
      <c r="A28" s="427" t="s">
        <v>308</v>
      </c>
      <c r="B28" s="428" t="s">
        <v>459</v>
      </c>
      <c r="C28" s="58"/>
      <c r="D28" s="413" t="s">
        <v>114</v>
      </c>
      <c r="E28" s="414"/>
      <c r="F28" s="415" t="s">
        <v>460</v>
      </c>
      <c r="G28" s="410"/>
    </row>
    <row r="29" spans="1:7" x14ac:dyDescent="0.2">
      <c r="A29" s="429" t="s">
        <v>464</v>
      </c>
      <c r="B29" s="430" t="s">
        <v>465</v>
      </c>
      <c r="C29" s="58"/>
      <c r="D29" s="421" t="s">
        <v>425</v>
      </c>
      <c r="E29" s="422"/>
      <c r="F29" s="423" t="s">
        <v>466</v>
      </c>
      <c r="G29" s="410"/>
    </row>
    <row r="30" spans="1:7" x14ac:dyDescent="0.2">
      <c r="A30" s="431" t="s">
        <v>467</v>
      </c>
      <c r="B30" s="432" t="s">
        <v>468</v>
      </c>
      <c r="C30" s="410"/>
      <c r="D30" s="410"/>
      <c r="E30" s="410"/>
      <c r="F30" s="410"/>
      <c r="G30" s="410"/>
    </row>
    <row r="31" spans="1:7" x14ac:dyDescent="0.2">
      <c r="A31" s="410"/>
      <c r="B31" s="410"/>
      <c r="C31" s="410"/>
      <c r="D31" s="410"/>
      <c r="E31" s="410"/>
      <c r="F31" s="410"/>
      <c r="G31" s="410"/>
    </row>
    <row r="32" spans="1:7" x14ac:dyDescent="0.2">
      <c r="A32" s="410"/>
      <c r="B32" s="410"/>
      <c r="C32" s="410"/>
      <c r="D32" s="410"/>
      <c r="E32" s="410"/>
      <c r="F32" s="410"/>
      <c r="G32" s="410"/>
    </row>
    <row r="33" spans="1:7" x14ac:dyDescent="0.2">
      <c r="A33" s="411" t="s">
        <v>458</v>
      </c>
      <c r="B33" s="410"/>
      <c r="C33" s="410"/>
      <c r="D33" s="410"/>
      <c r="E33" s="411" t="s">
        <v>469</v>
      </c>
      <c r="F33" s="410"/>
      <c r="G33" s="410"/>
    </row>
    <row r="34" spans="1:7" x14ac:dyDescent="0.2">
      <c r="A34" s="427" t="s">
        <v>461</v>
      </c>
      <c r="B34" s="427" t="s">
        <v>462</v>
      </c>
      <c r="C34" s="427" t="s">
        <v>463</v>
      </c>
      <c r="D34" s="418"/>
      <c r="E34" s="412"/>
      <c r="F34" s="412" t="s">
        <v>470</v>
      </c>
      <c r="G34" s="410"/>
    </row>
    <row r="35" spans="1:7" x14ac:dyDescent="0.2">
      <c r="A35" s="1"/>
      <c r="B35" s="1"/>
      <c r="C35" s="1"/>
      <c r="D35" s="1"/>
      <c r="E35" s="413" t="s">
        <v>471</v>
      </c>
      <c r="F35" s="433">
        <v>11.6</v>
      </c>
      <c r="G35" s="410"/>
    </row>
    <row r="36" spans="1:7" x14ac:dyDescent="0.2">
      <c r="A36" s="1"/>
      <c r="B36" s="1"/>
      <c r="C36" s="1"/>
      <c r="D36" s="1"/>
      <c r="E36" s="416" t="s">
        <v>49</v>
      </c>
      <c r="F36" s="433">
        <v>8.5299999999999994</v>
      </c>
      <c r="G36" s="410"/>
    </row>
    <row r="37" spans="1:7" x14ac:dyDescent="0.2">
      <c r="A37" s="1"/>
      <c r="B37" s="1"/>
      <c r="C37" s="1"/>
      <c r="D37" s="1"/>
      <c r="E37" s="416" t="s">
        <v>50</v>
      </c>
      <c r="F37" s="433">
        <v>7.88</v>
      </c>
      <c r="G37" s="410"/>
    </row>
    <row r="38" spans="1:7" x14ac:dyDescent="0.2">
      <c r="A38" s="1"/>
      <c r="B38" s="1"/>
      <c r="C38" s="1"/>
      <c r="D38" s="1"/>
      <c r="E38" s="416" t="s">
        <v>472</v>
      </c>
      <c r="F38" s="433">
        <v>7.93</v>
      </c>
      <c r="G38" s="410"/>
    </row>
    <row r="39" spans="1:7" x14ac:dyDescent="0.2">
      <c r="A39" s="1"/>
      <c r="B39" s="1"/>
      <c r="C39" s="1"/>
      <c r="D39" s="1"/>
      <c r="E39" s="416" t="s">
        <v>129</v>
      </c>
      <c r="F39" s="433">
        <v>7.46</v>
      </c>
      <c r="G39" s="410"/>
    </row>
    <row r="40" spans="1:7" x14ac:dyDescent="0.2">
      <c r="A40" s="1"/>
      <c r="B40" s="1"/>
      <c r="C40" s="1"/>
      <c r="D40" s="1"/>
      <c r="E40" s="416" t="s">
        <v>130</v>
      </c>
      <c r="F40" s="433">
        <v>6.66</v>
      </c>
      <c r="G40" s="410"/>
    </row>
    <row r="41" spans="1:7" x14ac:dyDescent="0.2">
      <c r="A41" s="1"/>
      <c r="B41" s="1"/>
      <c r="C41" s="1"/>
      <c r="D41" s="1"/>
      <c r="E41" s="421" t="s">
        <v>473</v>
      </c>
      <c r="F41" s="434">
        <v>8</v>
      </c>
      <c r="G41" s="410"/>
    </row>
    <row r="42" spans="1:7" x14ac:dyDescent="0.2">
      <c r="A42" s="410"/>
      <c r="B42" s="410"/>
      <c r="C42" s="410"/>
      <c r="D42" s="410"/>
      <c r="E42" s="410"/>
      <c r="F42" s="410"/>
      <c r="G42" s="410"/>
    </row>
    <row r="43" spans="1:7" x14ac:dyDescent="0.2">
      <c r="A43" s="410"/>
      <c r="B43" s="410"/>
      <c r="C43" s="410"/>
      <c r="D43" s="410"/>
      <c r="E43" s="410"/>
      <c r="F43" s="410"/>
      <c r="G43" s="410"/>
    </row>
    <row r="44" spans="1:7" x14ac:dyDescent="0.2">
      <c r="A44" s="410"/>
      <c r="B44" s="410"/>
      <c r="C44" s="410"/>
      <c r="D44" s="410"/>
      <c r="E44" s="410"/>
      <c r="F44" s="410"/>
      <c r="G44" s="410"/>
    </row>
    <row r="45" spans="1:7" ht="15" x14ac:dyDescent="0.25">
      <c r="A45" s="435" t="s">
        <v>474</v>
      </c>
      <c r="B45" s="1"/>
      <c r="C45" s="1"/>
      <c r="D45" s="1"/>
      <c r="E45" s="1"/>
      <c r="F45" s="1"/>
      <c r="G45" s="1"/>
    </row>
    <row r="46" spans="1:7" x14ac:dyDescent="0.2">
      <c r="A46" s="1" t="s">
        <v>475</v>
      </c>
      <c r="B46" s="1"/>
      <c r="C46" s="1"/>
      <c r="D46" s="1"/>
      <c r="E46" s="1"/>
      <c r="F46" s="1"/>
      <c r="G46" s="1"/>
    </row>
    <row r="47" spans="1:7" x14ac:dyDescent="0.2">
      <c r="A47" s="1" t="s">
        <v>476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5" t="s">
        <v>477</v>
      </c>
      <c r="B49" s="1"/>
      <c r="C49" s="1"/>
      <c r="D49" s="1"/>
      <c r="E49" s="1"/>
      <c r="F49" s="1"/>
      <c r="G49" s="1"/>
    </row>
    <row r="50" spans="1:7" x14ac:dyDescent="0.2">
      <c r="A50" s="1" t="s">
        <v>658</v>
      </c>
      <c r="B50" s="1"/>
      <c r="C50" s="1"/>
      <c r="D50" s="1"/>
      <c r="E50" s="1"/>
      <c r="F50" s="1"/>
      <c r="G50" s="1"/>
    </row>
    <row r="51" spans="1:7" x14ac:dyDescent="0.2">
      <c r="A51" s="1" t="s">
        <v>659</v>
      </c>
      <c r="B51" s="1"/>
      <c r="C51" s="1"/>
      <c r="D51" s="1"/>
      <c r="E51" s="1"/>
      <c r="F51" s="1"/>
      <c r="G51" s="1"/>
    </row>
    <row r="52" spans="1:7" x14ac:dyDescent="0.2">
      <c r="A52" s="1" t="s">
        <v>660</v>
      </c>
      <c r="B52" s="1"/>
      <c r="C52" s="1"/>
      <c r="D52" s="1"/>
      <c r="E52" s="1"/>
      <c r="F52" s="1"/>
      <c r="G52" s="1"/>
    </row>
    <row r="53" spans="1:7" x14ac:dyDescent="0.2">
      <c r="A53" s="1" t="s">
        <v>661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5" t="s">
        <v>478</v>
      </c>
      <c r="B55" s="1"/>
      <c r="C55" s="1"/>
      <c r="D55" s="1"/>
      <c r="E55" s="1"/>
      <c r="F55" s="1"/>
      <c r="G55" s="1"/>
    </row>
    <row r="56" spans="1:7" x14ac:dyDescent="0.2">
      <c r="A56" s="1" t="s">
        <v>662</v>
      </c>
      <c r="B56" s="1"/>
      <c r="C56" s="1"/>
      <c r="D56" s="1"/>
      <c r="E56" s="1"/>
      <c r="F56" s="1"/>
      <c r="G56" s="1"/>
    </row>
    <row r="57" spans="1:7" x14ac:dyDescent="0.2">
      <c r="A57" s="1" t="s">
        <v>663</v>
      </c>
      <c r="B57" s="1"/>
      <c r="C57" s="1"/>
      <c r="D57" s="1"/>
      <c r="E57" s="1"/>
      <c r="F57" s="1"/>
      <c r="G57" s="1"/>
    </row>
    <row r="58" spans="1:7" x14ac:dyDescent="0.2">
      <c r="A58" s="1" t="s">
        <v>664</v>
      </c>
      <c r="B58" s="1"/>
      <c r="C58" s="1"/>
      <c r="D58" s="1"/>
      <c r="E58" s="1"/>
      <c r="F58" s="1"/>
      <c r="G58" s="1"/>
    </row>
    <row r="59" spans="1:7" x14ac:dyDescent="0.2">
      <c r="A59" s="1" t="s">
        <v>665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5" t="s">
        <v>642</v>
      </c>
      <c r="B61" s="1"/>
      <c r="C61" s="1"/>
      <c r="D61" s="1"/>
      <c r="E61" s="1"/>
      <c r="F61" s="1"/>
      <c r="G61" s="1"/>
    </row>
    <row r="62" spans="1:7" x14ac:dyDescent="0.2">
      <c r="A62" s="1" t="s">
        <v>666</v>
      </c>
      <c r="B62" s="1"/>
      <c r="C62" s="1"/>
      <c r="D62" s="1"/>
      <c r="E62" s="1"/>
      <c r="F62" s="1"/>
      <c r="G62" s="1"/>
    </row>
    <row r="63" spans="1:7" x14ac:dyDescent="0.2">
      <c r="A63" s="1" t="s">
        <v>645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5" t="s">
        <v>479</v>
      </c>
      <c r="B65" s="1"/>
      <c r="C65" s="1"/>
      <c r="D65" s="1"/>
      <c r="E65" s="1"/>
      <c r="F65" s="1"/>
      <c r="G65" s="1"/>
    </row>
    <row r="66" spans="1:7" x14ac:dyDescent="0.2">
      <c r="A66" s="1" t="s">
        <v>480</v>
      </c>
      <c r="B66" s="1"/>
      <c r="C66" s="1"/>
      <c r="D66" s="1"/>
      <c r="E66" s="1"/>
      <c r="F66" s="1"/>
      <c r="G66" s="1"/>
    </row>
    <row r="67" spans="1:7" x14ac:dyDescent="0.2">
      <c r="A67" s="1" t="s">
        <v>481</v>
      </c>
      <c r="B67" s="1"/>
      <c r="C67" s="1"/>
      <c r="D67" s="1"/>
      <c r="E67" s="1"/>
      <c r="F67" s="1"/>
      <c r="G67" s="1"/>
    </row>
    <row r="68" spans="1:7" x14ac:dyDescent="0.2">
      <c r="A68" s="1" t="s">
        <v>482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A2" sqref="A2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6" t="s">
        <v>496</v>
      </c>
      <c r="B1" s="459"/>
      <c r="C1" s="459"/>
      <c r="D1" s="459"/>
    </row>
    <row r="2" spans="1:18" x14ac:dyDescent="0.2">
      <c r="A2" s="489"/>
      <c r="B2" s="487"/>
      <c r="C2" s="487"/>
      <c r="D2" s="490"/>
    </row>
    <row r="3" spans="1:18" x14ac:dyDescent="0.2">
      <c r="A3" s="491"/>
      <c r="B3" s="491">
        <v>2013</v>
      </c>
      <c r="C3" s="491">
        <v>2014</v>
      </c>
      <c r="D3" s="491">
        <v>2015</v>
      </c>
    </row>
    <row r="4" spans="1:18" x14ac:dyDescent="0.2">
      <c r="A4" s="458" t="s">
        <v>134</v>
      </c>
      <c r="B4" s="486">
        <v>-7.4982580478999132</v>
      </c>
      <c r="C4" s="486">
        <v>-7.753502009242113</v>
      </c>
      <c r="D4" s="486">
        <v>-1.0512315047003984</v>
      </c>
      <c r="Q4" s="809"/>
      <c r="R4" s="809"/>
    </row>
    <row r="5" spans="1:18" x14ac:dyDescent="0.2">
      <c r="A5" s="458" t="s">
        <v>135</v>
      </c>
      <c r="B5" s="486">
        <v>-8.8924956827147756</v>
      </c>
      <c r="C5" s="486">
        <v>-6.2083557342270828</v>
      </c>
      <c r="D5" s="486">
        <v>-0.46871715143933829</v>
      </c>
    </row>
    <row r="6" spans="1:18" x14ac:dyDescent="0.2">
      <c r="A6" s="458" t="s">
        <v>136</v>
      </c>
      <c r="B6" s="486">
        <v>-9.282802020770383</v>
      </c>
      <c r="C6" s="486">
        <v>-5.1314628475704174</v>
      </c>
      <c r="D6" s="486">
        <v>-0.40000888926776912</v>
      </c>
    </row>
    <row r="7" spans="1:18" x14ac:dyDescent="0.2">
      <c r="A7" s="458" t="s">
        <v>137</v>
      </c>
      <c r="B7" s="486">
        <v>-9.3694680082919142</v>
      </c>
      <c r="C7" s="486">
        <v>-4.9921882223829908</v>
      </c>
      <c r="D7" s="486">
        <v>0.2214177874934036</v>
      </c>
    </row>
    <row r="8" spans="1:18" x14ac:dyDescent="0.2">
      <c r="A8" s="458" t="s">
        <v>138</v>
      </c>
      <c r="B8" s="486">
        <v>-9.8600576228685881</v>
      </c>
      <c r="C8" s="486">
        <v>-4.2331419930893084</v>
      </c>
      <c r="D8" s="746">
        <v>0.50565969881573447</v>
      </c>
    </row>
    <row r="9" spans="1:18" x14ac:dyDescent="0.2">
      <c r="A9" s="458" t="s">
        <v>139</v>
      </c>
      <c r="B9" s="486">
        <v>-10.661471096478747</v>
      </c>
      <c r="C9" s="486">
        <v>-2.8956073040530126</v>
      </c>
      <c r="D9" s="746">
        <v>0.81484897108649668</v>
      </c>
    </row>
    <row r="10" spans="1:18" x14ac:dyDescent="0.2">
      <c r="A10" s="458" t="s">
        <v>140</v>
      </c>
      <c r="B10" s="486">
        <v>-10.494106841047483</v>
      </c>
      <c r="C10" s="486">
        <v>-2.6585484126550711</v>
      </c>
      <c r="D10" s="746">
        <v>1.2053990079380406</v>
      </c>
    </row>
    <row r="11" spans="1:18" x14ac:dyDescent="0.2">
      <c r="A11" s="458" t="s">
        <v>141</v>
      </c>
      <c r="B11" s="486">
        <v>-10.991710812798246</v>
      </c>
      <c r="C11" s="486">
        <v>-2.2846033626650897</v>
      </c>
      <c r="D11" s="746">
        <v>1.9967557629168931</v>
      </c>
    </row>
    <row r="12" spans="1:18" x14ac:dyDescent="0.2">
      <c r="A12" s="458" t="s">
        <v>142</v>
      </c>
      <c r="B12" s="486">
        <v>-10.416036180172576</v>
      </c>
      <c r="C12" s="486">
        <v>-1.6561491365807595</v>
      </c>
      <c r="D12" s="746">
        <v>1.8670022321797277</v>
      </c>
    </row>
    <row r="13" spans="1:18" x14ac:dyDescent="0.2">
      <c r="A13" s="458" t="s">
        <v>143</v>
      </c>
      <c r="B13" s="486">
        <v>-10.205431223549594</v>
      </c>
      <c r="C13" s="486">
        <v>-1.193820861534671</v>
      </c>
      <c r="D13" s="746">
        <v>1.5012865035177243</v>
      </c>
    </row>
    <row r="14" spans="1:18" x14ac:dyDescent="0.2">
      <c r="A14" s="458" t="s">
        <v>144</v>
      </c>
      <c r="B14" s="486">
        <v>-9.713545572149215</v>
      </c>
      <c r="C14" s="486">
        <v>-1.4617083510702078</v>
      </c>
      <c r="D14" s="746">
        <v>2.1201438081213708</v>
      </c>
    </row>
    <row r="15" spans="1:18" x14ac:dyDescent="0.2">
      <c r="A15" s="487" t="s">
        <v>145</v>
      </c>
      <c r="B15" s="488">
        <v>-8.9053714552217311</v>
      </c>
      <c r="C15" s="488">
        <v>-1.4186363966002913</v>
      </c>
      <c r="D15" s="747" t="s">
        <v>607</v>
      </c>
    </row>
    <row r="16" spans="1:18" x14ac:dyDescent="0.2">
      <c r="A16" s="457"/>
      <c r="B16" s="458"/>
      <c r="C16" s="458"/>
      <c r="D16" s="93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4" t="s">
        <v>24</v>
      </c>
      <c r="B1" s="495"/>
      <c r="C1" s="495"/>
      <c r="D1" s="495"/>
      <c r="E1" s="495"/>
      <c r="F1" s="495"/>
      <c r="G1" s="495"/>
      <c r="H1" s="495"/>
    </row>
    <row r="2" spans="1:8" ht="15.75" x14ac:dyDescent="0.25">
      <c r="A2" s="496"/>
      <c r="B2" s="497"/>
      <c r="C2" s="498"/>
      <c r="D2" s="498"/>
      <c r="E2" s="498"/>
      <c r="F2" s="498"/>
      <c r="G2" s="498"/>
      <c r="H2" s="527" t="s">
        <v>159</v>
      </c>
    </row>
    <row r="3" spans="1:8" s="80" customFormat="1" x14ac:dyDescent="0.2">
      <c r="A3" s="450"/>
      <c r="B3" s="856">
        <f>INDICE!A3</f>
        <v>42309</v>
      </c>
      <c r="C3" s="857"/>
      <c r="D3" s="857" t="s">
        <v>120</v>
      </c>
      <c r="E3" s="857"/>
      <c r="F3" s="857" t="s">
        <v>121</v>
      </c>
      <c r="G3" s="857"/>
      <c r="H3" s="857"/>
    </row>
    <row r="4" spans="1:8" s="80" customFormat="1" x14ac:dyDescent="0.2">
      <c r="A4" s="45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446" t="s">
        <v>491</v>
      </c>
      <c r="H4" s="446" t="s">
        <v>128</v>
      </c>
    </row>
    <row r="5" spans="1:8" s="102" customFormat="1" x14ac:dyDescent="0.2">
      <c r="A5" s="500" t="s">
        <v>146</v>
      </c>
      <c r="B5" s="509">
        <v>72.013390000000015</v>
      </c>
      <c r="C5" s="502">
        <v>3.7653627034611672</v>
      </c>
      <c r="D5" s="501">
        <v>765.45898000000011</v>
      </c>
      <c r="E5" s="502">
        <v>1.3192151063437134</v>
      </c>
      <c r="F5" s="501">
        <v>868.74971000000016</v>
      </c>
      <c r="G5" s="502">
        <v>0.35632485277538067</v>
      </c>
      <c r="H5" s="507">
        <v>46.998662262090328</v>
      </c>
    </row>
    <row r="6" spans="1:8" s="102" customFormat="1" x14ac:dyDescent="0.2">
      <c r="A6" s="500" t="s">
        <v>147</v>
      </c>
      <c r="B6" s="509">
        <v>33.993270000000003</v>
      </c>
      <c r="C6" s="502">
        <v>0.87715211339417165</v>
      </c>
      <c r="D6" s="501">
        <v>459.54875999999996</v>
      </c>
      <c r="E6" s="502">
        <v>0.65821957459930769</v>
      </c>
      <c r="F6" s="501">
        <v>512.58195000000001</v>
      </c>
      <c r="G6" s="502">
        <v>-1.0570112358874086</v>
      </c>
      <c r="H6" s="507">
        <v>27.730272220400128</v>
      </c>
    </row>
    <row r="7" spans="1:8" s="102" customFormat="1" x14ac:dyDescent="0.2">
      <c r="A7" s="500" t="s">
        <v>148</v>
      </c>
      <c r="B7" s="509">
        <v>3.74234</v>
      </c>
      <c r="C7" s="502">
        <v>36.264960657158369</v>
      </c>
      <c r="D7" s="501">
        <v>39.326619999999998</v>
      </c>
      <c r="E7" s="502">
        <v>22.665574548744981</v>
      </c>
      <c r="F7" s="501">
        <v>42.576550000000005</v>
      </c>
      <c r="G7" s="502">
        <v>22.326582703263071</v>
      </c>
      <c r="H7" s="507">
        <v>2.3033571933336265</v>
      </c>
    </row>
    <row r="8" spans="1:8" s="102" customFormat="1" x14ac:dyDescent="0.2">
      <c r="A8" s="503" t="s">
        <v>625</v>
      </c>
      <c r="B8" s="508">
        <v>60.466200000000008</v>
      </c>
      <c r="C8" s="505">
        <v>141.7159030037497</v>
      </c>
      <c r="D8" s="504">
        <v>407.73812000000004</v>
      </c>
      <c r="E8" s="506">
        <v>67.723483604927182</v>
      </c>
      <c r="F8" s="504">
        <v>424.54804000000001</v>
      </c>
      <c r="G8" s="506">
        <v>74.606916703170953</v>
      </c>
      <c r="H8" s="828">
        <v>22.967708324175913</v>
      </c>
    </row>
    <row r="9" spans="1:8" s="80" customFormat="1" x14ac:dyDescent="0.2">
      <c r="A9" s="452" t="s">
        <v>119</v>
      </c>
      <c r="B9" s="69">
        <v>170.21520000000004</v>
      </c>
      <c r="C9" s="70">
        <v>30.07459593359853</v>
      </c>
      <c r="D9" s="69">
        <v>1672.0724800000003</v>
      </c>
      <c r="E9" s="70">
        <v>12.431095820875955</v>
      </c>
      <c r="F9" s="69">
        <v>1848.4562500000002</v>
      </c>
      <c r="G9" s="70">
        <v>11.240628785791461</v>
      </c>
      <c r="H9" s="70">
        <v>100</v>
      </c>
    </row>
    <row r="10" spans="1:8" s="102" customFormat="1" x14ac:dyDescent="0.2">
      <c r="A10" s="493"/>
      <c r="B10" s="492"/>
      <c r="C10" s="499"/>
      <c r="D10" s="492"/>
      <c r="E10" s="499"/>
      <c r="F10" s="492"/>
      <c r="G10" s="499"/>
      <c r="H10" s="93" t="s">
        <v>239</v>
      </c>
    </row>
    <row r="11" spans="1:8" s="102" customFormat="1" x14ac:dyDescent="0.2">
      <c r="A11" s="453" t="s">
        <v>561</v>
      </c>
      <c r="B11" s="492"/>
      <c r="C11" s="492"/>
      <c r="D11" s="492"/>
      <c r="E11" s="492"/>
      <c r="F11" s="492"/>
      <c r="G11" s="499"/>
      <c r="H11" s="499"/>
    </row>
    <row r="12" spans="1:8" s="102" customFormat="1" x14ac:dyDescent="0.2">
      <c r="A12" s="453" t="s">
        <v>624</v>
      </c>
      <c r="B12" s="492"/>
      <c r="C12" s="492"/>
      <c r="D12" s="492"/>
      <c r="E12" s="492"/>
      <c r="F12" s="492"/>
      <c r="G12" s="499"/>
      <c r="H12" s="499"/>
    </row>
    <row r="13" spans="1:8" s="102" customFormat="1" ht="14.25" x14ac:dyDescent="0.2">
      <c r="A13" s="166" t="s">
        <v>654</v>
      </c>
      <c r="B13" s="458"/>
      <c r="C13" s="458"/>
      <c r="D13" s="458"/>
      <c r="E13" s="458"/>
      <c r="F13" s="458"/>
      <c r="G13" s="458"/>
      <c r="H13" s="45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28" priority="4" operator="between">
      <formula>0</formula>
      <formula>0.5</formula>
    </cfRule>
  </conditionalFormatting>
  <conditionalFormatting sqref="D8">
    <cfRule type="cellIs" dxfId="127" priority="3" operator="between">
      <formula>0</formula>
      <formula>0.5</formula>
    </cfRule>
  </conditionalFormatting>
  <conditionalFormatting sqref="F8">
    <cfRule type="cellIs" dxfId="126" priority="2" operator="between">
      <formula>0</formula>
      <formula>0.5</formula>
    </cfRule>
  </conditionalFormatting>
  <conditionalFormatting sqref="H8">
    <cfRule type="cellIs" dxfId="125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H7" sqref="H7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7" t="s">
        <v>159</v>
      </c>
    </row>
    <row r="3" spans="1:14" s="102" customFormat="1" x14ac:dyDescent="0.2">
      <c r="A3" s="79"/>
      <c r="B3" s="856">
        <f>INDICE!A3</f>
        <v>42309</v>
      </c>
      <c r="C3" s="857"/>
      <c r="D3" s="858" t="s">
        <v>120</v>
      </c>
      <c r="E3" s="858"/>
      <c r="F3" s="858" t="s">
        <v>121</v>
      </c>
      <c r="G3" s="858"/>
      <c r="H3" s="858"/>
      <c r="I3" s="528"/>
    </row>
    <row r="4" spans="1:14" s="102" customFormat="1" x14ac:dyDescent="0.2">
      <c r="A4" s="81"/>
      <c r="B4" s="97" t="s">
        <v>48</v>
      </c>
      <c r="C4" s="97" t="s">
        <v>497</v>
      </c>
      <c r="D4" s="97" t="s">
        <v>48</v>
      </c>
      <c r="E4" s="97" t="s">
        <v>491</v>
      </c>
      <c r="F4" s="97" t="s">
        <v>48</v>
      </c>
      <c r="G4" s="446" t="s">
        <v>491</v>
      </c>
      <c r="H4" s="446" t="s">
        <v>110</v>
      </c>
      <c r="I4" s="528"/>
    </row>
    <row r="5" spans="1:14" s="102" customFormat="1" x14ac:dyDescent="0.2">
      <c r="A5" s="99" t="s">
        <v>192</v>
      </c>
      <c r="B5" s="530">
        <v>327.33925000000033</v>
      </c>
      <c r="C5" s="523">
        <v>1.7911951627211871</v>
      </c>
      <c r="D5" s="522">
        <v>3939.8321999999998</v>
      </c>
      <c r="E5" s="524">
        <v>0.14945426111042781</v>
      </c>
      <c r="F5" s="522">
        <v>4305.387749999999</v>
      </c>
      <c r="G5" s="524">
        <v>0.34786995412325655</v>
      </c>
      <c r="H5" s="533">
        <v>92.678380240697877</v>
      </c>
    </row>
    <row r="6" spans="1:14" s="102" customFormat="1" x14ac:dyDescent="0.2">
      <c r="A6" s="99" t="s">
        <v>193</v>
      </c>
      <c r="B6" s="509">
        <v>26.927039999999948</v>
      </c>
      <c r="C6" s="516">
        <v>14.435016459544608</v>
      </c>
      <c r="D6" s="501">
        <v>308.37473</v>
      </c>
      <c r="E6" s="502">
        <v>7.4102196938425067</v>
      </c>
      <c r="F6" s="501">
        <v>336.13228000000004</v>
      </c>
      <c r="G6" s="502">
        <v>7.1325480994403989</v>
      </c>
      <c r="H6" s="507">
        <v>7.235630578688931</v>
      </c>
    </row>
    <row r="7" spans="1:14" s="102" customFormat="1" x14ac:dyDescent="0.2">
      <c r="A7" s="99" t="s">
        <v>153</v>
      </c>
      <c r="B7" s="531" t="s">
        <v>150</v>
      </c>
      <c r="C7" s="518" t="s">
        <v>150</v>
      </c>
      <c r="D7" s="517">
        <v>7.6909999999999992E-2</v>
      </c>
      <c r="E7" s="518">
        <v>-52.104869846805322</v>
      </c>
      <c r="F7" s="517">
        <v>8.9090000000000003E-2</v>
      </c>
      <c r="G7" s="518">
        <v>-49.546947559179969</v>
      </c>
      <c r="H7" s="531">
        <v>1.9177638287384861E-3</v>
      </c>
    </row>
    <row r="8" spans="1:14" s="102" customFormat="1" x14ac:dyDescent="0.2">
      <c r="A8" s="529" t="s">
        <v>154</v>
      </c>
      <c r="B8" s="510">
        <v>354.26629000000025</v>
      </c>
      <c r="C8" s="511">
        <v>2.6532820475910119</v>
      </c>
      <c r="D8" s="510">
        <v>4248.3083099999994</v>
      </c>
      <c r="E8" s="511">
        <v>0.6406904636704247</v>
      </c>
      <c r="F8" s="510">
        <v>4641.6580099999992</v>
      </c>
      <c r="G8" s="511">
        <v>0.80821721779615541</v>
      </c>
      <c r="H8" s="511">
        <v>99.916980996209006</v>
      </c>
    </row>
    <row r="9" spans="1:14" s="102" customFormat="1" x14ac:dyDescent="0.2">
      <c r="A9" s="99" t="s">
        <v>155</v>
      </c>
      <c r="B9" s="531">
        <v>0.36663000000000001</v>
      </c>
      <c r="C9" s="518">
        <v>99.961821652577072</v>
      </c>
      <c r="D9" s="517">
        <v>3.68912</v>
      </c>
      <c r="E9" s="518">
        <v>23.54763411799772</v>
      </c>
      <c r="F9" s="517">
        <v>3.8566599999999998</v>
      </c>
      <c r="G9" s="518">
        <v>17.391767545635236</v>
      </c>
      <c r="H9" s="507">
        <v>8.3019003791026696E-2</v>
      </c>
    </row>
    <row r="10" spans="1:14" s="102" customFormat="1" x14ac:dyDescent="0.2">
      <c r="A10" s="68" t="s">
        <v>156</v>
      </c>
      <c r="B10" s="512">
        <v>354.6329200000003</v>
      </c>
      <c r="C10" s="513">
        <v>2.7049527312913435</v>
      </c>
      <c r="D10" s="512">
        <v>4251.9974299999985</v>
      </c>
      <c r="E10" s="513">
        <v>0.65688266814246843</v>
      </c>
      <c r="F10" s="512">
        <v>4645.5146699999977</v>
      </c>
      <c r="G10" s="513">
        <v>0.82004121340117153</v>
      </c>
      <c r="H10" s="513">
        <v>100</v>
      </c>
    </row>
    <row r="11" spans="1:14" s="102" customFormat="1" x14ac:dyDescent="0.2">
      <c r="A11" s="104" t="s">
        <v>157</v>
      </c>
      <c r="B11" s="519"/>
      <c r="C11" s="519"/>
      <c r="D11" s="519"/>
      <c r="E11" s="519"/>
      <c r="F11" s="519"/>
      <c r="G11" s="519"/>
      <c r="H11" s="519"/>
    </row>
    <row r="12" spans="1:14" s="102" customFormat="1" x14ac:dyDescent="0.2">
      <c r="A12" s="105" t="s">
        <v>199</v>
      </c>
      <c r="B12" s="532">
        <v>22.525890000000011</v>
      </c>
      <c r="C12" s="521">
        <v>4.2050452215837817</v>
      </c>
      <c r="D12" s="520">
        <v>258.60793000000001</v>
      </c>
      <c r="E12" s="521">
        <v>-5.0607528304593119</v>
      </c>
      <c r="F12" s="520">
        <v>279.91699</v>
      </c>
      <c r="G12" s="521">
        <v>-5.2403605522537031</v>
      </c>
      <c r="H12" s="534">
        <v>6.0255323658250362</v>
      </c>
    </row>
    <row r="13" spans="1:14" s="102" customFormat="1" x14ac:dyDescent="0.2">
      <c r="A13" s="106" t="s">
        <v>158</v>
      </c>
      <c r="B13" s="572">
        <v>6.3518891590775022</v>
      </c>
      <c r="C13" s="525"/>
      <c r="D13" s="554">
        <v>6.0820340147759708</v>
      </c>
      <c r="E13" s="525"/>
      <c r="F13" s="554">
        <v>6.0255323658250362</v>
      </c>
      <c r="G13" s="525"/>
      <c r="H13" s="535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239</v>
      </c>
    </row>
    <row r="15" spans="1:14" s="102" customFormat="1" x14ac:dyDescent="0.2">
      <c r="A15" s="94" t="s">
        <v>561</v>
      </c>
      <c r="B15" s="136"/>
      <c r="C15" s="136"/>
      <c r="D15" s="136"/>
      <c r="E15" s="136"/>
      <c r="F15" s="526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498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654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24" priority="1" operator="between">
      <formula>0</formula>
      <formula>0.5</formula>
    </cfRule>
  </conditionalFormatting>
  <conditionalFormatting sqref="B9:G9">
    <cfRule type="cellIs" dxfId="123" priority="3" operator="between">
      <formula>0</formula>
      <formula>0.5</formula>
    </cfRule>
  </conditionalFormatting>
  <conditionalFormatting sqref="B7:G7">
    <cfRule type="cellIs" dxfId="122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G21" sqref="G21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600</v>
      </c>
    </row>
    <row r="2" spans="1:9" ht="15.75" x14ac:dyDescent="0.25">
      <c r="A2" s="2"/>
      <c r="B2" s="109"/>
      <c r="H2" s="110" t="s">
        <v>159</v>
      </c>
    </row>
    <row r="3" spans="1:9" s="114" customFormat="1" ht="13.7" customHeight="1" x14ac:dyDescent="0.2">
      <c r="A3" s="111"/>
      <c r="B3" s="859">
        <f>INDICE!A3</f>
        <v>42309</v>
      </c>
      <c r="C3" s="859"/>
      <c r="D3" s="859"/>
      <c r="E3" s="112"/>
      <c r="F3" s="860" t="s">
        <v>121</v>
      </c>
      <c r="G3" s="860"/>
      <c r="H3" s="860"/>
    </row>
    <row r="4" spans="1:9" s="114" customFormat="1" x14ac:dyDescent="0.2">
      <c r="A4" s="115"/>
      <c r="B4" s="116" t="s">
        <v>151</v>
      </c>
      <c r="C4" s="116" t="s">
        <v>152</v>
      </c>
      <c r="D4" s="116" t="s">
        <v>160</v>
      </c>
      <c r="E4" s="116"/>
      <c r="F4" s="116" t="s">
        <v>151</v>
      </c>
      <c r="G4" s="116" t="s">
        <v>152</v>
      </c>
      <c r="H4" s="116" t="s">
        <v>160</v>
      </c>
    </row>
    <row r="5" spans="1:9" s="114" customFormat="1" x14ac:dyDescent="0.2">
      <c r="A5" s="111" t="s">
        <v>161</v>
      </c>
      <c r="B5" s="117">
        <v>49.347389999999997</v>
      </c>
      <c r="C5" s="117">
        <v>2.1235500000000003</v>
      </c>
      <c r="D5" s="536">
        <v>51.470939999999999</v>
      </c>
      <c r="E5" s="537"/>
      <c r="F5" s="537">
        <v>661.38357999999994</v>
      </c>
      <c r="G5" s="537">
        <v>26.443299999999994</v>
      </c>
      <c r="H5" s="536">
        <v>687.82687999999996</v>
      </c>
      <c r="I5" s="82"/>
    </row>
    <row r="6" spans="1:9" s="114" customFormat="1" x14ac:dyDescent="0.2">
      <c r="A6" s="115" t="s">
        <v>162</v>
      </c>
      <c r="B6" s="118">
        <v>9.17835</v>
      </c>
      <c r="C6" s="119">
        <v>0.49531000000000003</v>
      </c>
      <c r="D6" s="538">
        <v>9.6736599999999999</v>
      </c>
      <c r="E6" s="266"/>
      <c r="F6" s="266">
        <v>126.29959999999997</v>
      </c>
      <c r="G6" s="266">
        <v>6.7863200000000035</v>
      </c>
      <c r="H6" s="538">
        <v>133.08591999999999</v>
      </c>
      <c r="I6" s="82"/>
    </row>
    <row r="7" spans="1:9" s="114" customFormat="1" x14ac:dyDescent="0.2">
      <c r="A7" s="115" t="s">
        <v>163</v>
      </c>
      <c r="B7" s="118">
        <v>6.0655900000000003</v>
      </c>
      <c r="C7" s="119">
        <v>0.50099000000000005</v>
      </c>
      <c r="D7" s="538">
        <v>6.5665800000000001</v>
      </c>
      <c r="E7" s="266"/>
      <c r="F7" s="266">
        <v>82.195059999999941</v>
      </c>
      <c r="G7" s="266">
        <v>6.4635299999999987</v>
      </c>
      <c r="H7" s="538">
        <v>88.658589999999947</v>
      </c>
      <c r="I7" s="82"/>
    </row>
    <row r="8" spans="1:9" s="114" customFormat="1" x14ac:dyDescent="0.2">
      <c r="A8" s="115" t="s">
        <v>164</v>
      </c>
      <c r="B8" s="118">
        <v>12.882649999999998</v>
      </c>
      <c r="C8" s="118">
        <v>0.86119000000000001</v>
      </c>
      <c r="D8" s="538">
        <v>13.743839999999999</v>
      </c>
      <c r="E8" s="266"/>
      <c r="F8" s="266">
        <v>200.93705999999997</v>
      </c>
      <c r="G8" s="266">
        <v>11.411860000000006</v>
      </c>
      <c r="H8" s="538">
        <v>212.34891999999999</v>
      </c>
      <c r="I8" s="82"/>
    </row>
    <row r="9" spans="1:9" s="114" customFormat="1" x14ac:dyDescent="0.2">
      <c r="A9" s="115" t="s">
        <v>165</v>
      </c>
      <c r="B9" s="118">
        <v>29.327990000000003</v>
      </c>
      <c r="C9" s="118">
        <v>9.9345800000000004</v>
      </c>
      <c r="D9" s="538">
        <v>39.262570000000004</v>
      </c>
      <c r="E9" s="266"/>
      <c r="F9" s="266">
        <v>361.56026999999989</v>
      </c>
      <c r="G9" s="266">
        <v>120.48209999999997</v>
      </c>
      <c r="H9" s="538">
        <v>482.04236999999989</v>
      </c>
      <c r="I9" s="82"/>
    </row>
    <row r="10" spans="1:9" s="114" customFormat="1" x14ac:dyDescent="0.2">
      <c r="A10" s="115" t="s">
        <v>166</v>
      </c>
      <c r="B10" s="118">
        <v>4.2249499999999989</v>
      </c>
      <c r="C10" s="119">
        <v>0.27232999999999996</v>
      </c>
      <c r="D10" s="538">
        <v>4.4972799999999991</v>
      </c>
      <c r="E10" s="266"/>
      <c r="F10" s="266">
        <v>57.631230000000009</v>
      </c>
      <c r="G10" s="266">
        <v>3.5936800000000009</v>
      </c>
      <c r="H10" s="538">
        <v>61.224910000000008</v>
      </c>
      <c r="I10" s="82"/>
    </row>
    <row r="11" spans="1:9" s="114" customFormat="1" x14ac:dyDescent="0.2">
      <c r="A11" s="115" t="s">
        <v>167</v>
      </c>
      <c r="B11" s="118">
        <v>17.574840000000009</v>
      </c>
      <c r="C11" s="118">
        <v>0.99067999999999956</v>
      </c>
      <c r="D11" s="538">
        <v>18.56552000000001</v>
      </c>
      <c r="E11" s="266"/>
      <c r="F11" s="266">
        <v>244.72222999999991</v>
      </c>
      <c r="G11" s="266">
        <v>15.336150000000016</v>
      </c>
      <c r="H11" s="538">
        <v>260.05837999999994</v>
      </c>
      <c r="I11" s="82"/>
    </row>
    <row r="12" spans="1:9" s="114" customFormat="1" x14ac:dyDescent="0.2">
      <c r="A12" s="115" t="s">
        <v>614</v>
      </c>
      <c r="B12" s="118">
        <v>12.54668</v>
      </c>
      <c r="C12" s="119">
        <v>0.63515999999999984</v>
      </c>
      <c r="D12" s="538">
        <v>13.181839999999999</v>
      </c>
      <c r="E12" s="266"/>
      <c r="F12" s="266">
        <v>163.52755999999994</v>
      </c>
      <c r="G12" s="266">
        <v>7.9837800000000048</v>
      </c>
      <c r="H12" s="538">
        <v>171.51133999999993</v>
      </c>
      <c r="I12" s="82"/>
    </row>
    <row r="13" spans="1:9" s="114" customFormat="1" x14ac:dyDescent="0.2">
      <c r="A13" s="115" t="s">
        <v>168</v>
      </c>
      <c r="B13" s="118">
        <v>55.0764</v>
      </c>
      <c r="C13" s="118">
        <v>3.9503999999999997</v>
      </c>
      <c r="D13" s="538">
        <v>59.026800000000001</v>
      </c>
      <c r="E13" s="266"/>
      <c r="F13" s="266">
        <v>720.48546999999951</v>
      </c>
      <c r="G13" s="266">
        <v>49.770189999999985</v>
      </c>
      <c r="H13" s="538">
        <v>770.25565999999947</v>
      </c>
      <c r="I13" s="82"/>
    </row>
    <row r="14" spans="1:9" s="114" customFormat="1" x14ac:dyDescent="0.2">
      <c r="A14" s="115" t="s">
        <v>169</v>
      </c>
      <c r="B14" s="119">
        <v>0.43251000000000001</v>
      </c>
      <c r="C14" s="119">
        <v>4.725E-2</v>
      </c>
      <c r="D14" s="539">
        <v>0.47976000000000002</v>
      </c>
      <c r="E14" s="119"/>
      <c r="F14" s="266">
        <v>5.9391800000000003</v>
      </c>
      <c r="G14" s="119">
        <v>0.58923999999999999</v>
      </c>
      <c r="H14" s="539">
        <v>6.5284200000000006</v>
      </c>
      <c r="I14" s="82"/>
    </row>
    <row r="15" spans="1:9" s="114" customFormat="1" x14ac:dyDescent="0.2">
      <c r="A15" s="115" t="s">
        <v>170</v>
      </c>
      <c r="B15" s="118">
        <v>35.907150000000001</v>
      </c>
      <c r="C15" s="118">
        <v>1.6789399999999999</v>
      </c>
      <c r="D15" s="538">
        <v>37.586089999999999</v>
      </c>
      <c r="E15" s="266"/>
      <c r="F15" s="266">
        <v>473.35988999999961</v>
      </c>
      <c r="G15" s="266">
        <v>20.754819999999999</v>
      </c>
      <c r="H15" s="538">
        <v>494.1147099999996</v>
      </c>
      <c r="I15" s="82"/>
    </row>
    <row r="16" spans="1:9" s="114" customFormat="1" x14ac:dyDescent="0.2">
      <c r="A16" s="115" t="s">
        <v>171</v>
      </c>
      <c r="B16" s="118">
        <v>6.5422399999999987</v>
      </c>
      <c r="C16" s="119">
        <v>0.25039</v>
      </c>
      <c r="D16" s="538">
        <v>6.7926299999999991</v>
      </c>
      <c r="E16" s="266"/>
      <c r="F16" s="266">
        <v>91.739609999999942</v>
      </c>
      <c r="G16" s="266">
        <v>3.0191900000000005</v>
      </c>
      <c r="H16" s="538">
        <v>94.758799999999937</v>
      </c>
      <c r="I16" s="82"/>
    </row>
    <row r="17" spans="1:14" s="114" customFormat="1" x14ac:dyDescent="0.2">
      <c r="A17" s="115" t="s">
        <v>172</v>
      </c>
      <c r="B17" s="118">
        <v>16.898109999999996</v>
      </c>
      <c r="C17" s="118">
        <v>0.94715999999999978</v>
      </c>
      <c r="D17" s="538">
        <v>17.845269999999996</v>
      </c>
      <c r="E17" s="266"/>
      <c r="F17" s="266">
        <v>227.60892000000001</v>
      </c>
      <c r="G17" s="266">
        <v>13.29081</v>
      </c>
      <c r="H17" s="538">
        <v>240.89973000000001</v>
      </c>
      <c r="I17" s="82"/>
    </row>
    <row r="18" spans="1:14" s="114" customFormat="1" x14ac:dyDescent="0.2">
      <c r="A18" s="115" t="s">
        <v>173</v>
      </c>
      <c r="B18" s="118">
        <v>2.0596999999999999</v>
      </c>
      <c r="C18" s="119">
        <v>0.13792000000000001</v>
      </c>
      <c r="D18" s="538">
        <v>2.1976199999999997</v>
      </c>
      <c r="E18" s="266"/>
      <c r="F18" s="266">
        <v>26.563269999999999</v>
      </c>
      <c r="G18" s="266">
        <v>1.56914</v>
      </c>
      <c r="H18" s="538">
        <v>28.13241</v>
      </c>
      <c r="I18" s="82"/>
    </row>
    <row r="19" spans="1:14" s="114" customFormat="1" x14ac:dyDescent="0.2">
      <c r="A19" s="115" t="s">
        <v>174</v>
      </c>
      <c r="B19" s="118">
        <v>42.535090000000004</v>
      </c>
      <c r="C19" s="118">
        <v>2.4745200000000005</v>
      </c>
      <c r="D19" s="538">
        <v>45.009610000000002</v>
      </c>
      <c r="E19" s="266"/>
      <c r="F19" s="266">
        <v>515.84718999999996</v>
      </c>
      <c r="G19" s="266">
        <v>28.765610000000009</v>
      </c>
      <c r="H19" s="538">
        <v>544.61279999999999</v>
      </c>
      <c r="I19" s="82"/>
    </row>
    <row r="20" spans="1:14" s="114" customFormat="1" x14ac:dyDescent="0.2">
      <c r="A20" s="115" t="s">
        <v>175</v>
      </c>
      <c r="B20" s="119">
        <v>0.50292999999999999</v>
      </c>
      <c r="C20" s="119" t="s">
        <v>150</v>
      </c>
      <c r="D20" s="539">
        <v>0.50292999999999999</v>
      </c>
      <c r="E20" s="119"/>
      <c r="F20" s="266">
        <v>6.3643000000000001</v>
      </c>
      <c r="G20" s="119" t="s">
        <v>150</v>
      </c>
      <c r="H20" s="539">
        <v>6.3643000000000001</v>
      </c>
      <c r="I20" s="82"/>
    </row>
    <row r="21" spans="1:14" s="114" customFormat="1" x14ac:dyDescent="0.2">
      <c r="A21" s="115" t="s">
        <v>176</v>
      </c>
      <c r="B21" s="118">
        <v>8.4898400000000009</v>
      </c>
      <c r="C21" s="119">
        <v>0.49763000000000002</v>
      </c>
      <c r="D21" s="538">
        <v>8.9874700000000018</v>
      </c>
      <c r="E21" s="266"/>
      <c r="F21" s="266">
        <v>112.63580999999998</v>
      </c>
      <c r="G21" s="266">
        <v>5.9657300000000006</v>
      </c>
      <c r="H21" s="538">
        <v>118.60153999999997</v>
      </c>
      <c r="I21" s="82"/>
    </row>
    <row r="22" spans="1:14" s="114" customFormat="1" x14ac:dyDescent="0.2">
      <c r="A22" s="115" t="s">
        <v>177</v>
      </c>
      <c r="B22" s="118">
        <v>4.7712700000000003</v>
      </c>
      <c r="C22" s="119">
        <v>0.20283999999999999</v>
      </c>
      <c r="D22" s="538">
        <v>4.9741100000000005</v>
      </c>
      <c r="E22" s="266"/>
      <c r="F22" s="266">
        <v>60.83173</v>
      </c>
      <c r="G22" s="266">
        <v>2.5810700000000004</v>
      </c>
      <c r="H22" s="538">
        <v>63.412800000000004</v>
      </c>
      <c r="I22" s="82"/>
    </row>
    <row r="23" spans="1:14" x14ac:dyDescent="0.2">
      <c r="A23" s="120" t="s">
        <v>178</v>
      </c>
      <c r="B23" s="121">
        <v>12.975570000000001</v>
      </c>
      <c r="C23" s="121">
        <v>0.92619999999999991</v>
      </c>
      <c r="D23" s="540">
        <v>13.901770000000001</v>
      </c>
      <c r="E23" s="541"/>
      <c r="F23" s="541">
        <v>165.75579000000005</v>
      </c>
      <c r="G23" s="541">
        <v>11.325759999999999</v>
      </c>
      <c r="H23" s="540">
        <v>177.08155000000005</v>
      </c>
      <c r="I23" s="482"/>
      <c r="N23" s="114"/>
    </row>
    <row r="24" spans="1:14" x14ac:dyDescent="0.2">
      <c r="A24" s="122" t="s">
        <v>503</v>
      </c>
      <c r="B24" s="123">
        <v>327.33925000000011</v>
      </c>
      <c r="C24" s="123">
        <v>26.927040000000009</v>
      </c>
      <c r="D24" s="123">
        <v>354.26629000000014</v>
      </c>
      <c r="E24" s="123"/>
      <c r="F24" s="123">
        <v>4305.3877499999971</v>
      </c>
      <c r="G24" s="123">
        <v>336.13228000000066</v>
      </c>
      <c r="H24" s="123">
        <v>4641.5200299999979</v>
      </c>
      <c r="I24" s="482"/>
    </row>
    <row r="25" spans="1:14" x14ac:dyDescent="0.2">
      <c r="H25" s="93" t="s">
        <v>239</v>
      </c>
    </row>
    <row r="26" spans="1:14" x14ac:dyDescent="0.2">
      <c r="A26" s="542" t="s">
        <v>499</v>
      </c>
      <c r="G26" s="125"/>
      <c r="H26" s="125"/>
    </row>
    <row r="27" spans="1:14" x14ac:dyDescent="0.2">
      <c r="A27" s="154" t="s">
        <v>240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21" priority="1" operator="between">
      <formula>0</formula>
      <formula>0.5</formula>
    </cfRule>
    <cfRule type="cellIs" dxfId="12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