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5\12. DICIEMBRE\"/>
    </mc:Choice>
  </mc:AlternateContent>
  <bookViews>
    <workbookView xWindow="0" yWindow="0" windowWidth="15300" windowHeight="6660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8" l="1"/>
  <c r="D25" i="48"/>
  <c r="B3" i="59" l="1"/>
  <c r="F11" i="46" l="1"/>
  <c r="D11" i="46"/>
  <c r="B11" i="46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<sst xmlns="http://schemas.openxmlformats.org/spreadsheetml/2006/main" count="1745" uniqueCount="676">
  <si>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</si>
  <si>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</si>
  <si>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</si>
  <si>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</si>
  <si>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</si>
  <si>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</si>
  <si>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</si>
  <si>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</si>
  <si>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</si>
  <si>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</si>
  <si>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</si>
  <si>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</si>
  <si>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</si>
  <si>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</si>
  <si>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</si>
  <si>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</si>
  <si>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</si>
  <si>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</si>
  <si>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</si>
  <si>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</si>
  <si>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</si>
  <si>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</si>
  <si>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</si>
  <si>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</si>
  <si>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</si>
  <si>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</si>
  <si>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</si>
  <si>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</si>
  <si>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</si>
  <si>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</si>
  <si>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</si>
  <si>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</si>
  <si>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</si>
  <si>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</si>
  <si>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</si>
  <si>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</si>
  <si>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</si>
  <si>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</si>
  <si>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</si>
  <si>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</si>
  <si>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</si>
  <si>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</si>
  <si>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</si>
  <si>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</si>
  <si>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</si>
  <si>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</si>
  <si>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</si>
  <si>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</si>
  <si>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</si>
  <si>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</si>
  <si>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</si>
  <si>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</si>
  <si>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</si>
  <si>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</si>
  <si>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</si>
  <si>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</si>
  <si>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</si>
  <si>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</si>
  <si>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</si>
  <si>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</si>
  <si>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</si>
  <si>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</si>
  <si>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</si>
  <si>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</si>
  <si>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</si>
  <si>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</si>
  <si>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</si>
  <si>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</si>
  <si>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</si>
  <si>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</si>
  <si>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</si>
  <si>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</si>
  <si>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</si>
  <si>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</si>
  <si>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</si>
  <si>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</si>
  <si>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</si>
  <si>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</si>
  <si>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</si>
  <si>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</si>
  <si>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</si>
  <si>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</si>
  <si>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</si>
  <si>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</si>
  <si>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</si>
  <si>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</si>
  <si>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</si>
  <si>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</si>
  <si>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</si>
  <si>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</si>
  <si>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</si>
  <si>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</si>
  <si>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</si>
  <si>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</si>
  <si>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</si>
  <si>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</si>
  <si>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</si>
  <si>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</si>
  <si>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</si>
  <si>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</si>
  <si>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</si>
  <si>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</si>
  <si>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</si>
  <si>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</si>
  <si>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</si>
  <si>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</si>
  <si>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</si>
  <si>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</si>
  <si>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</si>
  <si>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</si>
  <si>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</si>
  <si>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</si>
  <si>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</si>
  <si>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</si>
  <si>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</si>
  <si>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</si>
  <si>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</si>
  <si>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</si>
  <si>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</si>
  <si>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</si>
  <si>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</si>
  <si>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</si>
  <si>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</si>
  <si>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</si>
  <si>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</si>
  <si>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</si>
  <si>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</si>
  <si>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</si>
  <si>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</si>
  <si>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</si>
  <si>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</si>
  <si>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</si>
  <si>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</si>
  <si>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</si>
  <si>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</si>
  <si>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</si>
  <si>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</si>
  <si>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</si>
  <si>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</si>
  <si>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</si>
  <si>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</si>
  <si>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</si>
  <si>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</si>
  <si>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</si>
  <si>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</si>
  <si>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</si>
  <si>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</si>
  <si>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</si>
  <si>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</si>
  <si>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</si>
  <si>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</si>
  <si>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</si>
  <si>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</si>
  <si>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</si>
  <si>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</si>
  <si>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</si>
  <si>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</si>
  <si>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</si>
  <si>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</si>
  <si>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</si>
  <si>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</si>
  <si>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</si>
  <si>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</si>
  <si>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</si>
  <si>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</si>
  <si>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</si>
  <si>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</si>
  <si>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</si>
  <si>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</si>
  <si>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</si>
  <si>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</si>
  <si>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</si>
  <si>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</si>
  <si>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</si>
  <si>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</si>
  <si>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</si>
  <si>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</si>
  <si>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</si>
  <si>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</si>
  <si>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</si>
  <si>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</si>
  <si>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</si>
  <si>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</si>
  <si>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</si>
  <si>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</si>
  <si>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</si>
  <si>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</si>
  <si>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</si>
  <si>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</si>
  <si>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</si>
  <si>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</si>
  <si>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</si>
  <si>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</si>
  <si>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</si>
  <si>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</si>
  <si>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</si>
  <si>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</si>
  <si>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</si>
  <si>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</si>
  <si>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</si>
  <si>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</si>
  <si>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</si>
  <si>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</si>
  <si>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</si>
  <si>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</si>
  <si>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</si>
  <si>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</si>
  <si>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</si>
  <si>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</si>
  <si>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</si>
  <si>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</si>
  <si>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</si>
  <si>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</si>
  <si>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</si>
  <si>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</si>
  <si>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</si>
  <si>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</si>
  <si>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</si>
  <si>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</si>
  <si>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</si>
  <si>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</si>
  <si>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</si>
  <si>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</si>
  <si>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</si>
  <si>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</si>
  <si>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</si>
  <si>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</si>
  <si>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</si>
  <si>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</si>
  <si>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</si>
  <si>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</si>
  <si>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</si>
  <si>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</si>
  <si>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</si>
  <si>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</si>
  <si>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</si>
  <si>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</si>
  <si>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</si>
  <si>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</si>
  <si>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</si>
  <si>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</si>
  <si>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</si>
  <si>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</si>
  <si>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</si>
  <si>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</si>
  <si>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</si>
  <si>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</si>
  <si>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</si>
  <si>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</si>
  <si>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</si>
  <si>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</si>
  <si>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</si>
  <si>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</si>
  <si>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</si>
  <si>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</si>
  <si>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</si>
  <si>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</si>
  <si>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</si>
  <si>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</si>
  <si>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</si>
  <si>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</si>
  <si>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</si>
  <si>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</si>
  <si>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</si>
  <si>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</si>
  <si>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</si>
  <si>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</si>
  <si>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</si>
  <si>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</si>
  <si>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</si>
  <si>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</si>
  <si>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</si>
  <si>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</si>
  <si>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</si>
  <si>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</si>
  <si>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</si>
  <si>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</si>
  <si>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</si>
  <si>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</si>
  <si>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</si>
  <si>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</si>
  <si>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</si>
  <si>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</si>
  <si>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</si>
  <si>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</si>
  <si>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</si>
  <si>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</si>
  <si>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</si>
  <si>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</si>
  <si>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</si>
  <si>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</si>
  <si>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</si>
  <si>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</si>
  <si>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</si>
  <si>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</si>
  <si>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</si>
  <si>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</si>
  <si>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</si>
  <si>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</si>
  <si>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</si>
  <si>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</si>
  <si>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</si>
  <si>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</si>
  <si>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</si>
  <si>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</si>
  <si>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</si>
  <si>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</si>
  <si>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</si>
  <si>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</si>
  <si>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</si>
  <si>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</si>
  <si>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</si>
  <si>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</si>
  <si>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</si>
  <si>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</si>
  <si>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</si>
  <si>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</si>
  <si>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</si>
  <si>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</si>
  <si>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</si>
  <si>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</si>
  <si>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</si>
  <si>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</si>
  <si>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</si>
  <si>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</si>
  <si>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</si>
  <si>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</si>
  <si>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</si>
  <si>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</si>
  <si>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</si>
  <si>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</si>
  <si>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</si>
  <si>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</si>
  <si>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</si>
  <si>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</si>
  <si>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</si>
  <si>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</si>
  <si>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</si>
  <si>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</si>
  <si>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</si>
  <si>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</si>
  <si>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</si>
  <si>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</si>
  <si>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</si>
  <si>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</si>
  <si>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</si>
  <si>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</si>
  <si>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</si>
  <si>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</si>
  <si>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</si>
  <si>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</si>
  <si>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</si>
  <si>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</si>
  <si>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</si>
  <si>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</si>
  <si>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</si>
  <si>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</si>
  <si>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</si>
  <si>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</si>
  <si>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</si>
  <si>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</si>
  <si>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</si>
  <si>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</si>
  <si>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</si>
  <si>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</si>
  <si>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</si>
  <si>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</si>
  <si>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</si>
  <si>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</si>
  <si>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</si>
  <si>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</si>
  <si>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</si>
  <si>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</si>
  <si>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</si>
  <si>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</si>
  <si>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</si>
  <si>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</si>
  <si>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</si>
  <si>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</si>
  <si>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</si>
  <si>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</si>
  <si>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</si>
  <si>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</si>
  <si>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</si>
  <si>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</si>
  <si>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</si>
  <si>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</si>
  <si>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</si>
  <si>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</si>
  <si>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</si>
  <si>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</si>
  <si>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</si>
  <si>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</si>
  <si>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</si>
  <si>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</si>
  <si>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</si>
  <si>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</si>
  <si>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</si>
  <si>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</si>
  <si>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</si>
  <si>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</si>
  <si>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</si>
  <si>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</si>
  <si>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</si>
  <si>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</si>
  <si>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</si>
  <si>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</si>
  <si>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</si>
  <si>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</si>
  <si>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</si>
  <si>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</si>
  <si>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</si>
  <si>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</si>
  <si>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</si>
  <si>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</si>
  <si>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</si>
  <si>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</si>
  <si>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</si>
  <si>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</si>
  <si>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</si>
  <si>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</si>
  <si>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</si>
  <si>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</si>
  <si>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</si>
  <si>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</si>
  <si>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</si>
  <si>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</si>
  <si>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</si>
  <si>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</si>
  <si>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</si>
  <si>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</si>
  <si>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</si>
  <si>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</si>
  <si>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</si>
  <si>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</si>
  <si>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</si>
  <si>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</si>
  <si>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</si>
  <si>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</si>
  <si>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</si>
  <si>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</si>
  <si>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</si>
  <si>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</si>
  <si>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</si>
  <si>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</si>
  <si>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</si>
  <si>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</si>
  <si>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</si>
  <si>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</si>
  <si>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</si>
  <si>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</si>
  <si>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</si>
  <si>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</si>
  <si>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</si>
  <si>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</si>
  <si>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</si>
  <si>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</si>
  <si>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</si>
  <si>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</si>
  <si>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</si>
  <si>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</si>
  <si>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</si>
  <si>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</si>
  <si>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</si>
  <si>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</si>
  <si>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</si>
  <si>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</si>
  <si>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</si>
  <si>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</si>
  <si>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</si>
  <si>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</si>
  <si>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</si>
  <si>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</si>
  <si>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</si>
  <si>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</si>
  <si>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</si>
  <si>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</si>
  <si>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</si>
  <si>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>Países miembros de la OCDE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</si>
  <si>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</si>
  <si>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</si>
  <si>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</si>
  <si>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</si>
  <si>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</si>
  <si>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</si>
  <si>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</si>
  <si>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</si>
  <si>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</si>
  <si>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</si>
  <si>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</si>
  <si>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</si>
  <si>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</si>
  <si>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</si>
  <si>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</si>
  <si>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</si>
  <si>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</si>
  <si>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</si>
  <si>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</si>
  <si>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</si>
  <si>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</si>
  <si>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</si>
  <si>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</si>
  <si>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</si>
  <si>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</si>
  <si>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</si>
  <si>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</si>
  <si>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</si>
  <si>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</si>
  <si>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</si>
  <si>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</si>
  <si>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</si>
  <si>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</si>
  <si>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</si>
  <si>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</si>
  <si>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</si>
  <si>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</si>
  <si>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</si>
  <si>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</si>
  <si>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</si>
  <si>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</si>
  <si>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</si>
  <si>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</si>
  <si>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</si>
  <si>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</si>
  <si>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</si>
  <si>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</si>
  <si>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</si>
  <si>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</si>
  <si>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</si>
  <si>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</si>
  <si>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</si>
  <si>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</si>
  <si>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</si>
  <si>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</si>
  <si>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</si>
  <si>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</si>
  <si>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</si>
  <si>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</si>
  <si>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</si>
  <si>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</si>
  <si>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</si>
  <si>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</si>
  <si>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</si>
  <si>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</si>
  <si>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</si>
  <si>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</si>
  <si>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</si>
  <si>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</si>
  <si>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</si>
  <si>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</si>
  <si>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</si>
  <si>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</si>
  <si>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</si>
  <si>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</si>
  <si>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</si>
  <si>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</si>
  <si>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</si>
  <si>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</si>
  <si>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</si>
  <si>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</si>
  <si>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</si>
  <si>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</si>
  <si>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</si>
  <si>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</si>
  <si>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</si>
  <si>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</si>
  <si>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</si>
  <si>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</si>
  <si>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</si>
  <si>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</si>
  <si>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</si>
  <si>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</si>
  <si>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</si>
  <si>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</si>
  <si>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</si>
  <si>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</si>
  <si>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</si>
  <si>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</si>
  <si>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</si>
  <si>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</si>
  <si>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</si>
  <si>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</si>
  <si>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</si>
  <si>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</si>
  <si>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</si>
  <si>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</si>
  <si>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</si>
  <si>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</si>
  <si>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</si>
  <si>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</si>
  <si>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</si>
  <si>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</si>
  <si>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</si>
  <si>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</si>
  <si>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</si>
  <si>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</si>
  <si>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</si>
  <si>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</si>
  <si>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</si>
  <si>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</si>
  <si>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</si>
  <si>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</si>
  <si>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</si>
  <si>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</si>
  <si>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</si>
  <si>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</si>
  <si>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 xml:space="preserve">(**) Se incluyen cargas de cisternas con destino a otros países y otras operaciones de GNL (puestas en frío, suministro directo a buques consumidores)
Desglose desde enero 2014
</t>
  </si>
  <si>
    <t/>
  </si>
  <si>
    <t xml:space="preserve">GWh </t>
  </si>
  <si>
    <t>Nota: No se han registrado actualizaciones de precios posteriores a enero de 2014</t>
  </si>
  <si>
    <t>Año 2013</t>
  </si>
  <si>
    <t>Fuente: D. G. de Política Energética y Minas</t>
  </si>
  <si>
    <t>* Este grado de autoabastecimiento corresponde a biomasa, biocarburantes y residuos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</si>
  <si>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</si>
  <si>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</si>
  <si>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</si>
  <si>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</si>
  <si>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</si>
  <si>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China</t>
  </si>
  <si>
    <t>Taiwan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</si>
  <si>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</si>
  <si>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</si>
  <si>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</si>
  <si>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</si>
  <si>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</si>
  <si>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</si>
  <si>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</si>
  <si>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</si>
  <si>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</si>
  <si>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</si>
  <si>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</si>
  <si>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</si>
  <si>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</si>
  <si>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</si>
  <si>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</si>
  <si>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</si>
  <si>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</si>
  <si>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</si>
  <si>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</si>
  <si>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</si>
  <si>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17 Marzo</t>
  </si>
  <si>
    <t>Macedonia</t>
  </si>
  <si>
    <t>Países de la Eurozona</t>
  </si>
  <si>
    <t>Nota: Datos de productos asfálticos correspondientes a 2014 actualizados a junio 2015</t>
  </si>
  <si>
    <t>19 Mayo</t>
  </si>
  <si>
    <t>Grecia, Holanda, Irlanda, Italia, Letonia, Lituania, Luxemburgo, Malta y Portugal.</t>
  </si>
  <si>
    <t>Año 2014</t>
  </si>
  <si>
    <t>92,2 *</t>
  </si>
  <si>
    <t>102,1 *</t>
  </si>
  <si>
    <t>Tv (%)
2014/2013</t>
  </si>
  <si>
    <t>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</si>
  <si>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Desde octubre 2014, de conformidad con la normativa europea, se agrupan las interconexiones en VIP Ibérico (Badajoz, Tuy y VIP Portugal) y VIP Pirineos (Irún y Larrau)
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</si>
  <si>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21 Julio</t>
  </si>
  <si>
    <t>- igual que 0,0 / ^ distinto de 0,0</t>
  </si>
  <si>
    <t>'- igual que 0,0 / ^ distinto de 0,0</t>
  </si>
  <si>
    <t>* Tasa de variación sobre precio anterior  //  ^ distinto de 0,0</t>
  </si>
  <si>
    <t>Pakistan</t>
  </si>
  <si>
    <t>Azerbaiyán</t>
  </si>
  <si>
    <t>Alemania, Australia, Austria, Bélgica, Canadá, Corea del Sur, Dinamarca, Eslovaquia, España,</t>
  </si>
  <si>
    <t xml:space="preserve">Estados Unidos, Finlandia, Francia, Grecia, Holanda, Hungría, Irlanda, Italia, Japón, Luxemburgo, </t>
  </si>
  <si>
    <t>Noruega, Nueva Zelanda, Polonia, Portugal, Reino Unido, República Checa, Suecia,</t>
  </si>
  <si>
    <t xml:space="preserve">Suiza y Turquía. </t>
  </si>
  <si>
    <t xml:space="preserve">Alemania, Australia, Austria, Bélgica, Canadá, Corea del Sur, Chile, Dinamarca, Eslovaquia, </t>
  </si>
  <si>
    <t>Eslovenia, España, Estados Unidos, Estonia, Finlandia, Francia, Grecia, Holanda, Hungría,</t>
  </si>
  <si>
    <t xml:space="preserve">Irlanda, Islandia, Israel, Italia, Japón, Luxemburgo, México, Noruega, Nueva Zelanda, Polonia, </t>
  </si>
  <si>
    <t xml:space="preserve">Portugal, Reino Unido, República Checa, Suecia, Suiza y Turquía. </t>
  </si>
  <si>
    <t xml:space="preserve">Alemania, Austria, Bélgica, Chipre, Eslovaquia, Eslovenia, Estonia, España, Finlandia, Francia, </t>
  </si>
  <si>
    <t>15 Septiembre</t>
  </si>
  <si>
    <t>Nueva Zelanda</t>
  </si>
  <si>
    <t>nov-15</t>
  </si>
  <si>
    <t>Otras salidas del sistema</t>
  </si>
  <si>
    <t>17 Noviembre</t>
  </si>
  <si>
    <t>dic-15</t>
  </si>
  <si>
    <t>dic-14</t>
  </si>
  <si>
    <t>BOLETÍN ESTADÍSTICO HIDROCARBUROS DICIEMBRE 2015</t>
  </si>
  <si>
    <t>4ºT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</si>
</sst>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  <numFmt numFmtId="180" formatCode="\^"/>
    <numFmt numFmtId="181" formatCode="#,##0.00;\-##,##0.00;&quot;n.d.&quot;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</cellStyleXfs>
  <cellXfs count="906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166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166" fontId="0" fillId="2" borderId="3" xfId="0" applyNumberFormat="1" applyFont="1" applyFill="1" applyBorder="1"/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74" fontId="4" fillId="2" borderId="3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67" fontId="39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0" fontId="30" fillId="7" borderId="3" xfId="0" applyFont="1" applyFill="1" applyBorder="1"/>
    <xf numFmtId="4" fontId="4" fillId="2" borderId="2" xfId="4" applyNumberFormat="1" applyFon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6" fontId="29" fillId="2" borderId="0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25" fillId="4" borderId="20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0" fontId="31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166" fontId="32" fillId="6" borderId="0" xfId="0" applyNumberFormat="1" applyFont="1" applyFill="1" applyBorder="1" applyAlignment="1">
      <alignment horizontal="right" vertical="center"/>
    </xf>
    <xf numFmtId="0" fontId="47" fillId="0" borderId="0" xfId="0" applyFont="1"/>
    <xf numFmtId="167" fontId="32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3" xfId="1" applyNumberFormat="1" applyFont="1" applyFill="1" applyBorder="1" applyAlignment="1">
      <alignment horizontal="right"/>
    </xf>
    <xf numFmtId="174" fontId="4" fillId="11" borderId="3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49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4" xfId="0" applyNumberFormat="1" applyFont="1" applyFill="1" applyBorder="1"/>
    <xf numFmtId="171" fontId="0" fillId="2" borderId="3" xfId="0" applyNumberFormat="1" applyFont="1" applyFill="1" applyBorder="1"/>
    <xf numFmtId="171" fontId="0" fillId="2" borderId="10" xfId="0" applyNumberFormat="1" applyFont="1" applyFill="1" applyBorder="1"/>
    <xf numFmtId="171" fontId="0" fillId="2" borderId="1" xfId="0" applyNumberFormat="1" applyFont="1" applyFill="1" applyBorder="1"/>
    <xf numFmtId="171" fontId="0" fillId="2" borderId="4" xfId="0" applyNumberFormat="1" applyFont="1" applyFill="1" applyBorder="1" applyAlignment="1">
      <alignment horizontal="right"/>
    </xf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69" fontId="18" fillId="2" borderId="0" xfId="0" applyNumberFormat="1" applyFont="1" applyFill="1" applyBorder="1" applyAlignment="1">
      <alignment horizontal="right"/>
    </xf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1" fillId="3" borderId="0" xfId="1" applyNumberFormat="1" applyFont="1" applyFill="1" applyBorder="1" applyAlignment="1">
      <alignment horizontal="right"/>
    </xf>
    <xf numFmtId="178" fontId="31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8" fontId="8" fillId="3" borderId="2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1" fillId="2" borderId="0" xfId="0" applyFont="1" applyFill="1"/>
    <xf numFmtId="166" fontId="32" fillId="2" borderId="0" xfId="0" quotePrefix="1" applyNumberFormat="1" applyFont="1" applyFill="1" applyBorder="1" applyAlignment="1">
      <alignment horizontal="right"/>
    </xf>
    <xf numFmtId="3" fontId="18" fillId="6" borderId="21" xfId="0" applyNumberFormat="1" applyFont="1" applyFill="1" applyBorder="1" applyAlignment="1">
      <alignment horizontal="right"/>
    </xf>
    <xf numFmtId="166" fontId="18" fillId="6" borderId="21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171" fontId="4" fillId="6" borderId="0" xfId="0" quotePrefix="1" applyNumberFormat="1" applyFont="1" applyFill="1" applyBorder="1" applyAlignment="1">
      <alignment horizontal="right" vertical="center"/>
    </xf>
    <xf numFmtId="0" fontId="0" fillId="0" borderId="0" xfId="0" applyFill="1"/>
    <xf numFmtId="0" fontId="32" fillId="0" borderId="0" xfId="0" applyNumberFormat="1" applyFont="1" applyFill="1" applyBorder="1"/>
    <xf numFmtId="0" fontId="0" fillId="0" borderId="0" xfId="0" applyNumberFormat="1" applyFill="1"/>
    <xf numFmtId="166" fontId="32" fillId="6" borderId="0" xfId="0" applyNumberFormat="1" applyFont="1" applyFill="1" applyBorder="1" applyAlignment="1">
      <alignment horizontal="right"/>
    </xf>
    <xf numFmtId="172" fontId="4" fillId="2" borderId="0" xfId="1" applyNumberFormat="1" applyFont="1" applyFill="1" applyBorder="1"/>
    <xf numFmtId="166" fontId="16" fillId="2" borderId="1" xfId="0" quotePrefix="1" applyNumberFormat="1" applyFont="1" applyFill="1" applyBorder="1" applyAlignment="1">
      <alignment horizontal="right"/>
    </xf>
    <xf numFmtId="166" fontId="25" fillId="4" borderId="1" xfId="1" quotePrefix="1" applyNumberFormat="1" applyFont="1" applyFill="1" applyBorder="1" applyAlignment="1">
      <alignment horizontal="right"/>
    </xf>
    <xf numFmtId="0" fontId="8" fillId="9" borderId="12" xfId="0" applyNumberFormat="1" applyFont="1" applyFill="1" applyBorder="1" applyAlignment="1">
      <alignment horizontal="left" indent="2"/>
    </xf>
    <xf numFmtId="167" fontId="25" fillId="4" borderId="2" xfId="0" applyNumberFormat="1" applyFont="1" applyFill="1" applyBorder="1" applyAlignment="1">
      <alignment horizontal="right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75" fontId="18" fillId="2" borderId="2" xfId="0" applyNumberFormat="1" applyFont="1" applyFill="1" applyBorder="1" applyAlignment="1">
      <alignment horizontal="right"/>
    </xf>
    <xf numFmtId="169" fontId="13" fillId="6" borderId="0" xfId="0" applyNumberFormat="1" applyFont="1" applyFill="1" applyBorder="1" applyAlignment="1">
      <alignment horizontal="right" vertical="center"/>
    </xf>
    <xf numFmtId="175" fontId="8" fillId="2" borderId="2" xfId="1" quotePrefix="1" applyNumberFormat="1" applyFont="1" applyFill="1" applyBorder="1" applyAlignment="1">
      <alignment horizontal="right"/>
    </xf>
    <xf numFmtId="166" fontId="4" fillId="11" borderId="0" xfId="1" quotePrefix="1" applyNumberFormat="1" applyFont="1" applyFill="1" applyBorder="1" applyAlignment="1">
      <alignment horizontal="right"/>
    </xf>
    <xf numFmtId="166" fontId="4" fillId="2" borderId="2" xfId="4" applyNumberFormat="1" applyFill="1" applyBorder="1"/>
    <xf numFmtId="166" fontId="0" fillId="0" borderId="0" xfId="0" applyNumberFormat="1"/>
    <xf numFmtId="164" fontId="0" fillId="2" borderId="0" xfId="0" applyNumberFormat="1" applyFill="1"/>
    <xf numFmtId="3" fontId="13" fillId="0" borderId="0" xfId="0" applyNumberFormat="1" applyFont="1"/>
    <xf numFmtId="3" fontId="12" fillId="2" borderId="0" xfId="5" applyNumberFormat="1" applyFont="1" applyFill="1"/>
    <xf numFmtId="3" fontId="18" fillId="9" borderId="21" xfId="0" applyNumberFormat="1" applyFont="1" applyFill="1" applyBorder="1"/>
    <xf numFmtId="3" fontId="18" fillId="9" borderId="21" xfId="0" applyNumberFormat="1" applyFont="1" applyFill="1" applyBorder="1" applyAlignment="1">
      <alignment horizontal="right"/>
    </xf>
    <xf numFmtId="166" fontId="18" fillId="9" borderId="21" xfId="0" applyNumberFormat="1" applyFont="1" applyFill="1" applyBorder="1" applyAlignment="1">
      <alignment horizontal="right"/>
    </xf>
    <xf numFmtId="166" fontId="8" fillId="9" borderId="21" xfId="0" applyNumberFormat="1" applyFont="1" applyFill="1" applyBorder="1" applyAlignment="1">
      <alignment horizontal="right"/>
    </xf>
    <xf numFmtId="0" fontId="8" fillId="6" borderId="21" xfId="0" applyNumberFormat="1" applyFont="1" applyFill="1" applyBorder="1" applyAlignment="1"/>
    <xf numFmtId="0" fontId="8" fillId="6" borderId="21" xfId="0" applyNumberFormat="1" applyFont="1" applyFill="1" applyBorder="1"/>
    <xf numFmtId="169" fontId="18" fillId="6" borderId="21" xfId="0" applyNumberFormat="1" applyFont="1" applyFill="1" applyBorder="1" applyAlignment="1">
      <alignment horizontal="left"/>
    </xf>
    <xf numFmtId="169" fontId="18" fillId="6" borderId="21" xfId="0" applyNumberFormat="1" applyFont="1" applyFill="1" applyBorder="1"/>
    <xf numFmtId="166" fontId="18" fillId="6" borderId="21" xfId="0" applyNumberFormat="1" applyFont="1" applyFill="1" applyBorder="1"/>
    <xf numFmtId="3" fontId="18" fillId="6" borderId="21" xfId="0" applyNumberFormat="1" applyFont="1" applyFill="1" applyBorder="1"/>
    <xf numFmtId="167" fontId="18" fillId="6" borderId="21" xfId="0" applyNumberFormat="1" applyFont="1" applyFill="1" applyBorder="1"/>
    <xf numFmtId="0" fontId="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3"/>
    </xf>
    <xf numFmtId="0" fontId="8" fillId="2" borderId="2" xfId="1" applyNumberFormat="1" applyFont="1" applyFill="1" applyBorder="1" applyAlignment="1">
      <alignment wrapText="1"/>
    </xf>
    <xf numFmtId="3" fontId="6" fillId="2" borderId="0" xfId="0" applyNumberFormat="1" applyFont="1" applyFill="1" applyBorder="1"/>
    <xf numFmtId="180" fontId="13" fillId="6" borderId="0" xfId="0" applyNumberFormat="1" applyFont="1" applyFill="1" applyBorder="1" applyAlignment="1">
      <alignment horizontal="right" vertical="center"/>
    </xf>
    <xf numFmtId="166" fontId="15" fillId="11" borderId="1" xfId="13" quotePrefix="1" applyNumberFormat="1" applyFont="1" applyFill="1" applyBorder="1" applyAlignment="1">
      <alignment horizontal="right"/>
    </xf>
    <xf numFmtId="181" fontId="8" fillId="3" borderId="2" xfId="1" applyNumberFormat="1" applyFont="1" applyFill="1" applyBorder="1"/>
    <xf numFmtId="166" fontId="0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left"/>
    </xf>
    <xf numFmtId="3" fontId="0" fillId="2" borderId="2" xfId="0" applyNumberFormat="1" applyFont="1" applyFill="1" applyBorder="1"/>
    <xf numFmtId="166" fontId="8" fillId="2" borderId="2" xfId="0" applyNumberFormat="1" applyFont="1" applyFill="1" applyBorder="1" applyAlignment="1">
      <alignment horizontal="right"/>
    </xf>
    <xf numFmtId="0" fontId="8" fillId="2" borderId="15" xfId="0" applyNumberFormat="1" applyFont="1" applyFill="1" applyBorder="1"/>
    <xf numFmtId="0" fontId="8" fillId="2" borderId="17" xfId="0" applyNumberFormat="1" applyFont="1" applyFill="1" applyBorder="1"/>
    <xf numFmtId="171" fontId="13" fillId="0" borderId="0" xfId="0" applyNumberFormat="1" applyFont="1" applyFill="1" applyBorder="1"/>
    <xf numFmtId="169" fontId="18" fillId="2" borderId="1" xfId="0" applyNumberFormat="1" applyFont="1" applyFill="1" applyBorder="1" applyAlignment="1"/>
    <xf numFmtId="169" fontId="18" fillId="2" borderId="2" xfId="0" applyNumberFormat="1" applyFont="1" applyFill="1" applyBorder="1" applyAlignment="1"/>
    <xf numFmtId="175" fontId="18" fillId="6" borderId="12" xfId="0" applyNumberFormat="1" applyFont="1" applyFill="1" applyBorder="1"/>
    <xf numFmtId="169" fontId="18" fillId="2" borderId="2" xfId="0" applyNumberFormat="1" applyFont="1" applyFill="1" applyBorder="1" applyAlignment="1">
      <alignment horizontal="left"/>
    </xf>
    <xf numFmtId="3" fontId="18" fillId="2" borderId="0" xfId="0" applyNumberFormat="1" applyFont="1" applyFill="1" applyBorder="1" applyAlignment="1"/>
    <xf numFmtId="0" fontId="8" fillId="6" borderId="12" xfId="0" applyNumberFormat="1" applyFont="1" applyFill="1" applyBorder="1" applyAlignment="1">
      <alignment horizontal="left" indent="1"/>
    </xf>
    <xf numFmtId="172" fontId="4" fillId="2" borderId="0" xfId="1" quotePrefix="1" applyNumberFormat="1" applyFont="1" applyFill="1" applyBorder="1" applyAlignment="1">
      <alignment horizontal="right"/>
    </xf>
    <xf numFmtId="0" fontId="6" fillId="2" borderId="0" xfId="1" applyFont="1" applyFill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quotePrefix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128">
    <dxf>
      <numFmt numFmtId="185" formatCode="&quot;-&quot;"/>
    </dxf>
    <dxf>
      <numFmt numFmtId="185" formatCode="&quot;-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7" formatCode="\^;\^;\^"/>
    </dxf>
    <dxf>
      <numFmt numFmtId="180" formatCode="\^"/>
    </dxf>
    <dxf>
      <numFmt numFmtId="180" formatCode="\^"/>
    </dxf>
    <dxf>
      <numFmt numFmtId="186" formatCode="&quot;^&quot;"/>
    </dxf>
    <dxf>
      <numFmt numFmtId="186" formatCode="&quot;^&quot;"/>
    </dxf>
    <dxf>
      <numFmt numFmtId="187" formatCode="\^;\^;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8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1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45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30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31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32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/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674</v>
      </c>
    </row>
    <row r="3" spans="1:9" ht="15" customHeight="1" x14ac:dyDescent="0.2">
      <c r="A3" s="738">
        <v>42339</v>
      </c>
    </row>
    <row r="4" spans="1:9" ht="15" customHeight="1" x14ac:dyDescent="0.25">
      <c r="A4" s="844" t="s">
        <v>19</v>
      </c>
      <c r="B4" s="844"/>
      <c r="C4" s="844"/>
      <c r="D4" s="844"/>
      <c r="E4" s="844"/>
      <c r="F4" s="844"/>
      <c r="G4" s="844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31" t="s">
        <v>585</v>
      </c>
      <c r="D17" s="331"/>
      <c r="E17" s="331"/>
      <c r="F17" s="331"/>
      <c r="G17" s="331"/>
      <c r="H17" s="331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593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211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31" t="s">
        <v>601</v>
      </c>
      <c r="D25" s="331"/>
      <c r="E25" s="331"/>
      <c r="F25" s="331"/>
      <c r="G25" s="9"/>
      <c r="H25" s="9"/>
    </row>
    <row r="26" spans="2:9" ht="15" customHeight="1" x14ac:dyDescent="0.2">
      <c r="C26" s="331" t="s">
        <v>33</v>
      </c>
      <c r="D26" s="331"/>
      <c r="E26" s="331"/>
      <c r="F26" s="331"/>
      <c r="G26" s="9"/>
      <c r="H26" s="9"/>
    </row>
    <row r="27" spans="2:9" ht="15" customHeight="1" x14ac:dyDescent="0.2">
      <c r="C27" s="331" t="s">
        <v>511</v>
      </c>
      <c r="D27" s="331"/>
      <c r="E27" s="331"/>
      <c r="F27" s="331"/>
      <c r="G27" s="331"/>
      <c r="H27" s="331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515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269</v>
      </c>
      <c r="D35" s="9"/>
      <c r="E35" s="9"/>
      <c r="F35" s="9"/>
      <c r="G35" s="9"/>
    </row>
    <row r="36" spans="1:9" ht="15" customHeight="1" x14ac:dyDescent="0.2">
      <c r="C36" s="9" t="s">
        <v>241</v>
      </c>
      <c r="D36" s="9"/>
      <c r="E36" s="9"/>
      <c r="F36" s="9"/>
      <c r="G36" s="12"/>
    </row>
    <row r="37" spans="1:9" ht="15" customHeight="1" x14ac:dyDescent="0.2">
      <c r="A37" s="6"/>
      <c r="C37" s="331" t="s">
        <v>34</v>
      </c>
      <c r="D37" s="331"/>
      <c r="E37" s="331"/>
      <c r="F37" s="331"/>
      <c r="G37" s="331"/>
      <c r="H37" s="9"/>
      <c r="I37" s="9"/>
    </row>
    <row r="38" spans="1:9" ht="15" customHeight="1" x14ac:dyDescent="0.2">
      <c r="A38" s="6"/>
      <c r="C38" s="331" t="s">
        <v>588</v>
      </c>
      <c r="D38" s="331"/>
      <c r="E38" s="331"/>
      <c r="F38" s="331"/>
      <c r="G38" s="331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277</v>
      </c>
      <c r="D43" s="9"/>
      <c r="E43" s="9"/>
      <c r="F43" s="9"/>
      <c r="H43" s="12"/>
      <c r="I43" s="12"/>
    </row>
    <row r="44" spans="1:9" ht="15" customHeight="1" x14ac:dyDescent="0.2">
      <c r="C44" s="9" t="s">
        <v>587</v>
      </c>
      <c r="D44" s="9"/>
      <c r="E44" s="9"/>
      <c r="F44" s="9"/>
      <c r="G44" s="12"/>
    </row>
    <row r="45" spans="1:9" ht="15" customHeight="1" x14ac:dyDescent="0.2">
      <c r="C45" s="9" t="s">
        <v>279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29"/>
      <c r="D48" s="329"/>
      <c r="E48" s="329"/>
      <c r="F48" s="329"/>
    </row>
    <row r="49" spans="1:8" ht="15" customHeight="1" x14ac:dyDescent="0.2">
      <c r="B49" s="6"/>
      <c r="C49" s="330" t="s">
        <v>586</v>
      </c>
      <c r="D49" s="330"/>
      <c r="E49" s="330"/>
      <c r="F49" s="330"/>
      <c r="G49" s="9"/>
    </row>
    <row r="50" spans="1:8" ht="15" customHeight="1" x14ac:dyDescent="0.2">
      <c r="B50" s="6"/>
      <c r="C50" s="9" t="s">
        <v>565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31" t="s">
        <v>22</v>
      </c>
      <c r="D56" s="331"/>
      <c r="E56" s="331"/>
      <c r="F56" s="331"/>
      <c r="G56" s="331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363</v>
      </c>
      <c r="D63" s="9"/>
      <c r="E63" s="9"/>
      <c r="F63" s="9"/>
      <c r="G63" s="9"/>
    </row>
    <row r="64" spans="1:8" ht="15" customHeight="1" x14ac:dyDescent="0.2">
      <c r="B64" s="6"/>
      <c r="C64" s="9" t="s">
        <v>423</v>
      </c>
      <c r="D64" s="9"/>
      <c r="E64" s="9"/>
      <c r="F64" s="9"/>
      <c r="G64" s="9"/>
    </row>
    <row r="65" spans="2:9" ht="15" customHeight="1" x14ac:dyDescent="0.2">
      <c r="B65" s="6"/>
      <c r="C65" s="9" t="s">
        <v>577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578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31" t="s">
        <v>590</v>
      </c>
      <c r="D71" s="331"/>
      <c r="E71" s="331"/>
      <c r="F71" s="9"/>
      <c r="G71" s="9"/>
    </row>
    <row r="72" spans="2:9" ht="15" customHeight="1" x14ac:dyDescent="0.2">
      <c r="C72" s="9" t="s">
        <v>589</v>
      </c>
      <c r="D72" s="9"/>
      <c r="E72" s="9"/>
      <c r="F72" s="9"/>
      <c r="G72" s="9"/>
      <c r="H72" s="9"/>
    </row>
    <row r="73" spans="2:9" ht="15" customHeight="1" x14ac:dyDescent="0.2">
      <c r="C73" s="9" t="s">
        <v>395</v>
      </c>
      <c r="D73" s="9"/>
      <c r="E73" s="9"/>
      <c r="F73" s="9"/>
    </row>
    <row r="74" spans="2:9" ht="15" customHeight="1" x14ac:dyDescent="0.2">
      <c r="C74" s="9" t="s">
        <v>630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31" t="s">
        <v>404</v>
      </c>
      <c r="D79" s="331"/>
      <c r="E79" s="331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31" t="s">
        <v>420</v>
      </c>
      <c r="D84" s="331"/>
      <c r="E84" s="331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591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31" t="s">
        <v>592</v>
      </c>
      <c r="D91" s="331"/>
      <c r="E91" s="331"/>
      <c r="F91" s="331"/>
      <c r="G91" s="11"/>
      <c r="H91" s="11"/>
      <c r="I91" s="11"/>
    </row>
    <row r="92" spans="1:10" ht="15" customHeight="1" x14ac:dyDescent="0.2">
      <c r="C92" s="331" t="s">
        <v>40</v>
      </c>
      <c r="D92" s="331"/>
      <c r="E92" s="331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45" t="s">
        <v>603</v>
      </c>
      <c r="B98" s="846"/>
      <c r="C98" s="846"/>
      <c r="D98" s="846"/>
      <c r="E98" s="846"/>
      <c r="F98" s="846"/>
      <c r="G98" s="846"/>
      <c r="H98" s="846"/>
      <c r="I98" s="846"/>
      <c r="J98" s="846"/>
      <c r="K98" s="846"/>
    </row>
    <row r="99" spans="1:11" ht="15" customHeight="1" x14ac:dyDescent="0.2">
      <c r="A99" s="846"/>
      <c r="B99" s="846"/>
      <c r="C99" s="846"/>
      <c r="D99" s="846"/>
      <c r="E99" s="846"/>
      <c r="F99" s="846"/>
      <c r="G99" s="846"/>
      <c r="H99" s="846"/>
      <c r="I99" s="846"/>
      <c r="J99" s="846"/>
      <c r="K99" s="846"/>
    </row>
    <row r="100" spans="1:11" ht="15" customHeight="1" x14ac:dyDescent="0.2">
      <c r="A100" s="846"/>
      <c r="B100" s="846"/>
      <c r="C100" s="846"/>
      <c r="D100" s="846"/>
      <c r="E100" s="846"/>
      <c r="F100" s="846"/>
      <c r="G100" s="846"/>
      <c r="H100" s="846"/>
      <c r="I100" s="846"/>
      <c r="J100" s="846"/>
      <c r="K100" s="846"/>
    </row>
    <row r="101" spans="1:11" ht="15" customHeight="1" x14ac:dyDescent="0.2">
      <c r="A101" s="846"/>
      <c r="B101" s="846"/>
      <c r="C101" s="846"/>
      <c r="D101" s="846"/>
      <c r="E101" s="846"/>
      <c r="F101" s="846"/>
      <c r="G101" s="846"/>
      <c r="H101" s="846"/>
      <c r="I101" s="846"/>
      <c r="J101" s="846"/>
      <c r="K101" s="846"/>
    </row>
    <row r="102" spans="1:11" ht="15" customHeight="1" x14ac:dyDescent="0.2">
      <c r="A102" s="846"/>
      <c r="B102" s="846"/>
      <c r="C102" s="846"/>
      <c r="D102" s="846"/>
      <c r="E102" s="846"/>
      <c r="F102" s="846"/>
      <c r="G102" s="846"/>
      <c r="H102" s="846"/>
      <c r="I102" s="846"/>
      <c r="J102" s="846"/>
      <c r="K102" s="846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H6" sqref="H6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58" t="s">
        <v>27</v>
      </c>
      <c r="B1" s="559"/>
      <c r="C1" s="559"/>
      <c r="D1" s="559"/>
      <c r="E1" s="559"/>
      <c r="F1" s="559"/>
      <c r="G1" s="559"/>
      <c r="H1" s="559"/>
      <c r="I1" s="566"/>
    </row>
    <row r="2" spans="1:11" ht="15.75" x14ac:dyDescent="0.25">
      <c r="A2" s="560"/>
      <c r="B2" s="561"/>
      <c r="C2" s="562"/>
      <c r="D2" s="562"/>
      <c r="E2" s="562"/>
      <c r="F2" s="562"/>
      <c r="G2" s="544"/>
      <c r="H2" s="544" t="s">
        <v>159</v>
      </c>
      <c r="I2" s="566"/>
    </row>
    <row r="3" spans="1:11" s="102" customFormat="1" x14ac:dyDescent="0.2">
      <c r="A3" s="545"/>
      <c r="B3" s="863">
        <f>INDICE!A3</f>
        <v>42339</v>
      </c>
      <c r="C3" s="864"/>
      <c r="D3" s="864" t="s">
        <v>120</v>
      </c>
      <c r="E3" s="864"/>
      <c r="F3" s="864" t="s">
        <v>121</v>
      </c>
      <c r="G3" s="865"/>
      <c r="H3" s="864"/>
      <c r="I3" s="528"/>
    </row>
    <row r="4" spans="1:11" s="102" customFormat="1" x14ac:dyDescent="0.2">
      <c r="A4" s="546"/>
      <c r="B4" s="547" t="s">
        <v>48</v>
      </c>
      <c r="C4" s="547" t="s">
        <v>491</v>
      </c>
      <c r="D4" s="547" t="s">
        <v>48</v>
      </c>
      <c r="E4" s="547" t="s">
        <v>491</v>
      </c>
      <c r="F4" s="547" t="s">
        <v>48</v>
      </c>
      <c r="G4" s="548" t="s">
        <v>491</v>
      </c>
      <c r="H4" s="548" t="s">
        <v>110</v>
      </c>
      <c r="I4" s="528"/>
    </row>
    <row r="5" spans="1:11" s="102" customFormat="1" x14ac:dyDescent="0.2">
      <c r="A5" s="549" t="s">
        <v>179</v>
      </c>
      <c r="B5" s="509">
        <v>1856.0254200000004</v>
      </c>
      <c r="C5" s="502">
        <v>4.3079838075088563</v>
      </c>
      <c r="D5" s="501">
        <v>21754.746890000002</v>
      </c>
      <c r="E5" s="502">
        <v>4.0597370990247503</v>
      </c>
      <c r="F5" s="501">
        <v>21754.746890000002</v>
      </c>
      <c r="G5" s="502">
        <v>4.0597370990247503</v>
      </c>
      <c r="H5" s="507">
        <v>73.050015400334615</v>
      </c>
      <c r="I5" s="528"/>
      <c r="K5" s="96"/>
    </row>
    <row r="6" spans="1:11" s="102" customFormat="1" x14ac:dyDescent="0.2">
      <c r="A6" s="549" t="s">
        <v>180</v>
      </c>
      <c r="B6" s="570">
        <v>3.4100000000000003E-3</v>
      </c>
      <c r="C6" s="518">
        <v>-99.712933966393905</v>
      </c>
      <c r="D6" s="550">
        <v>0.94782999999999995</v>
      </c>
      <c r="E6" s="502">
        <v>-85.953079613492207</v>
      </c>
      <c r="F6" s="501">
        <v>0.94782999999999995</v>
      </c>
      <c r="G6" s="502">
        <v>-85.953079613492207</v>
      </c>
      <c r="H6" s="570">
        <v>3.1827075004364326E-3</v>
      </c>
      <c r="I6" s="528"/>
      <c r="K6" s="96"/>
    </row>
    <row r="7" spans="1:11" s="102" customFormat="1" x14ac:dyDescent="0.2">
      <c r="A7" s="549" t="s">
        <v>181</v>
      </c>
      <c r="B7" s="509">
        <v>1.48125</v>
      </c>
      <c r="C7" s="502">
        <v>-23.979984603541187</v>
      </c>
      <c r="D7" s="550">
        <v>16.450209999999998</v>
      </c>
      <c r="E7" s="502">
        <v>2.0699775386868238</v>
      </c>
      <c r="F7" s="501">
        <v>16.450209999999998</v>
      </c>
      <c r="G7" s="502">
        <v>2.0699775386868238</v>
      </c>
      <c r="H7" s="507">
        <v>5.5237971736233717E-2</v>
      </c>
      <c r="I7" s="528"/>
      <c r="K7" s="96"/>
    </row>
    <row r="8" spans="1:11" s="102" customFormat="1" x14ac:dyDescent="0.2">
      <c r="A8" s="569" t="s">
        <v>182</v>
      </c>
      <c r="B8" s="510">
        <v>1857.5100800000002</v>
      </c>
      <c r="C8" s="511">
        <v>4.2077410071718457</v>
      </c>
      <c r="D8" s="510">
        <v>21772.144929999999</v>
      </c>
      <c r="E8" s="511">
        <v>4.0291841698752773</v>
      </c>
      <c r="F8" s="510">
        <v>21772.144929999999</v>
      </c>
      <c r="G8" s="511">
        <v>4.0291841698752773</v>
      </c>
      <c r="H8" s="511">
        <v>73.108436079571277</v>
      </c>
      <c r="I8" s="528"/>
    </row>
    <row r="9" spans="1:11" s="102" customFormat="1" x14ac:dyDescent="0.2">
      <c r="A9" s="549" t="s">
        <v>183</v>
      </c>
      <c r="B9" s="509">
        <v>370.82081000000034</v>
      </c>
      <c r="C9" s="502">
        <v>0.95059744671942137</v>
      </c>
      <c r="D9" s="501">
        <v>3780.2861400000011</v>
      </c>
      <c r="E9" s="502">
        <v>4.1066685634310574</v>
      </c>
      <c r="F9" s="501">
        <v>3780.2861400000011</v>
      </c>
      <c r="G9" s="502">
        <v>4.1066685634310574</v>
      </c>
      <c r="H9" s="507">
        <v>12.693779529634948</v>
      </c>
      <c r="I9" s="528"/>
    </row>
    <row r="10" spans="1:11" s="102" customFormat="1" x14ac:dyDescent="0.2">
      <c r="A10" s="549" t="s">
        <v>184</v>
      </c>
      <c r="B10" s="509">
        <v>243.07437000000016</v>
      </c>
      <c r="C10" s="502">
        <v>-18.043421067138517</v>
      </c>
      <c r="D10" s="501">
        <v>1992.1888300000001</v>
      </c>
      <c r="E10" s="502">
        <v>-1.520546707286508</v>
      </c>
      <c r="F10" s="501">
        <v>1992.1888300000001</v>
      </c>
      <c r="G10" s="502">
        <v>-1.520546707286508</v>
      </c>
      <c r="H10" s="507">
        <v>6.6895480534765532</v>
      </c>
      <c r="I10" s="528"/>
    </row>
    <row r="11" spans="1:11" s="102" customFormat="1" x14ac:dyDescent="0.2">
      <c r="A11" s="549" t="s">
        <v>185</v>
      </c>
      <c r="B11" s="509">
        <v>192.19007000000002</v>
      </c>
      <c r="C11" s="502">
        <v>17.584315277334998</v>
      </c>
      <c r="D11" s="501">
        <v>2235.9992699999998</v>
      </c>
      <c r="E11" s="502">
        <v>26.998798736372905</v>
      </c>
      <c r="F11" s="501">
        <v>2235.9992699999998</v>
      </c>
      <c r="G11" s="502">
        <v>26.998798736372905</v>
      </c>
      <c r="H11" s="507">
        <v>7.5082363373172267</v>
      </c>
      <c r="I11" s="528"/>
    </row>
    <row r="12" spans="1:11" s="3" customFormat="1" x14ac:dyDescent="0.2">
      <c r="A12" s="551" t="s">
        <v>186</v>
      </c>
      <c r="B12" s="512">
        <v>2663.5953300000006</v>
      </c>
      <c r="C12" s="513">
        <v>2.0583980434241722</v>
      </c>
      <c r="D12" s="512">
        <v>29780.619169999998</v>
      </c>
      <c r="E12" s="513">
        <v>5.0698372074415161</v>
      </c>
      <c r="F12" s="512">
        <v>29780.619169999998</v>
      </c>
      <c r="G12" s="513">
        <v>5.0698372074415161</v>
      </c>
      <c r="H12" s="513">
        <v>100</v>
      </c>
      <c r="I12" s="482"/>
    </row>
    <row r="13" spans="1:11" s="102" customFormat="1" x14ac:dyDescent="0.2">
      <c r="A13" s="574" t="s">
        <v>157</v>
      </c>
      <c r="B13" s="514"/>
      <c r="C13" s="514"/>
      <c r="D13" s="514"/>
      <c r="E13" s="514"/>
      <c r="F13" s="514"/>
      <c r="G13" s="514"/>
      <c r="H13" s="514"/>
      <c r="I13" s="528"/>
    </row>
    <row r="14" spans="1:11" s="130" customFormat="1" x14ac:dyDescent="0.2">
      <c r="A14" s="552" t="s">
        <v>187</v>
      </c>
      <c r="B14" s="532">
        <v>79.561980000000119</v>
      </c>
      <c r="C14" s="521">
        <v>31.013257599148204</v>
      </c>
      <c r="D14" s="520">
        <v>945.79992999999979</v>
      </c>
      <c r="E14" s="521">
        <v>7.2136762945454329</v>
      </c>
      <c r="F14" s="520">
        <v>945.79992999999979</v>
      </c>
      <c r="G14" s="521">
        <v>7.2136762945454329</v>
      </c>
      <c r="H14" s="534">
        <v>3.1758907516361083</v>
      </c>
      <c r="I14" s="567"/>
    </row>
    <row r="15" spans="1:11" s="130" customFormat="1" x14ac:dyDescent="0.2">
      <c r="A15" s="553" t="s">
        <v>594</v>
      </c>
      <c r="B15" s="572">
        <v>4.2832596633876738</v>
      </c>
      <c r="C15" s="525"/>
      <c r="D15" s="554">
        <v>4.3440824642719287</v>
      </c>
      <c r="E15" s="525"/>
      <c r="F15" s="554">
        <v>4.3440824642719287</v>
      </c>
      <c r="G15" s="525"/>
      <c r="H15" s="535"/>
      <c r="I15" s="567"/>
    </row>
    <row r="16" spans="1:11" s="130" customFormat="1" x14ac:dyDescent="0.2">
      <c r="A16" s="555" t="s">
        <v>500</v>
      </c>
      <c r="B16" s="573">
        <v>138.51327000000001</v>
      </c>
      <c r="C16" s="515">
        <v>6.0982170083583034</v>
      </c>
      <c r="D16" s="556">
        <v>1666.61339</v>
      </c>
      <c r="E16" s="515">
        <v>31.891292565829659</v>
      </c>
      <c r="F16" s="556">
        <v>1666.61339</v>
      </c>
      <c r="G16" s="515">
        <v>31.891292565829659</v>
      </c>
      <c r="H16" s="571">
        <v>5.5963020126824317</v>
      </c>
      <c r="I16" s="567"/>
    </row>
    <row r="17" spans="1:14" s="102" customFormat="1" x14ac:dyDescent="0.2">
      <c r="A17" s="563"/>
      <c r="B17" s="564"/>
      <c r="C17" s="564"/>
      <c r="D17" s="564"/>
      <c r="E17" s="564"/>
      <c r="F17" s="564"/>
      <c r="G17" s="564"/>
      <c r="H17" s="565" t="s">
        <v>239</v>
      </c>
      <c r="I17" s="528"/>
    </row>
    <row r="18" spans="1:14" s="102" customFormat="1" x14ac:dyDescent="0.2">
      <c r="A18" s="557" t="s">
        <v>561</v>
      </c>
      <c r="B18" s="519"/>
      <c r="C18" s="519"/>
      <c r="D18" s="519"/>
      <c r="E18" s="519"/>
      <c r="F18" s="501"/>
      <c r="G18" s="519"/>
      <c r="H18" s="519"/>
      <c r="I18" s="107"/>
      <c r="J18" s="107"/>
      <c r="K18" s="107"/>
      <c r="L18" s="107"/>
      <c r="M18" s="107"/>
      <c r="N18" s="107"/>
    </row>
    <row r="19" spans="1:14" x14ac:dyDescent="0.2">
      <c r="A19" s="866" t="s">
        <v>501</v>
      </c>
      <c r="B19" s="867"/>
      <c r="C19" s="867"/>
      <c r="D19" s="867"/>
      <c r="E19" s="867"/>
      <c r="F19" s="867"/>
      <c r="G19" s="867"/>
      <c r="H19" s="562"/>
      <c r="I19" s="108"/>
      <c r="J19" s="108"/>
      <c r="K19" s="108"/>
      <c r="L19" s="108"/>
      <c r="M19" s="108"/>
      <c r="N19" s="108"/>
    </row>
    <row r="20" spans="1:14" ht="14.25" x14ac:dyDescent="0.2">
      <c r="A20" s="166" t="s">
        <v>654</v>
      </c>
      <c r="B20" s="568"/>
      <c r="C20" s="568"/>
      <c r="D20" s="568"/>
      <c r="E20" s="568"/>
      <c r="F20" s="568"/>
      <c r="G20" s="568"/>
      <c r="H20" s="568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428</v>
      </c>
    </row>
  </sheetData>
  <mergeCells count="4">
    <mergeCell ref="B3:C3"/>
    <mergeCell ref="D3:E3"/>
    <mergeCell ref="F3:H3"/>
    <mergeCell ref="A19:G19"/>
  </mergeCells>
  <conditionalFormatting sqref="B6">
    <cfRule type="cellIs" dxfId="118" priority="9" operator="between">
      <formula>0</formula>
      <formula>0.5</formula>
    </cfRule>
    <cfRule type="cellIs" dxfId="117" priority="10" operator="between">
      <formula>0</formula>
      <formula>0.49</formula>
    </cfRule>
  </conditionalFormatting>
  <conditionalFormatting sqref="D6">
    <cfRule type="cellIs" dxfId="116" priority="7" operator="between">
      <formula>0</formula>
      <formula>0.5</formula>
    </cfRule>
    <cfRule type="cellIs" dxfId="115" priority="8" operator="between">
      <formula>0</formula>
      <formula>0.49</formula>
    </cfRule>
  </conditionalFormatting>
  <conditionalFormatting sqref="D7">
    <cfRule type="cellIs" dxfId="114" priority="5" operator="between">
      <formula>0</formula>
      <formula>0.5</formula>
    </cfRule>
    <cfRule type="cellIs" dxfId="113" priority="6" operator="between">
      <formula>0</formula>
      <formula>0.49</formula>
    </cfRule>
  </conditionalFormatting>
  <conditionalFormatting sqref="H6">
    <cfRule type="cellIs" dxfId="112" priority="1" operator="between">
      <formula>0</formula>
      <formula>0.5</formula>
    </cfRule>
    <cfRule type="cellIs" dxfId="111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I14" sqref="I14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502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61">
        <f>INDICE!A3</f>
        <v>42339</v>
      </c>
      <c r="C3" s="861"/>
      <c r="D3" s="861">
        <f>INDICE!C3</f>
        <v>0</v>
      </c>
      <c r="E3" s="861"/>
      <c r="F3" s="112"/>
      <c r="G3" s="862" t="s">
        <v>121</v>
      </c>
      <c r="H3" s="862"/>
      <c r="I3" s="862"/>
      <c r="J3" s="862"/>
    </row>
    <row r="4" spans="1:11" s="114" customFormat="1" x14ac:dyDescent="0.2">
      <c r="A4" s="115"/>
      <c r="B4" s="116" t="s">
        <v>188</v>
      </c>
      <c r="C4" s="116" t="s">
        <v>189</v>
      </c>
      <c r="D4" s="116" t="s">
        <v>190</v>
      </c>
      <c r="E4" s="116" t="s">
        <v>191</v>
      </c>
      <c r="F4" s="116"/>
      <c r="G4" s="116" t="s">
        <v>188</v>
      </c>
      <c r="H4" s="116" t="s">
        <v>189</v>
      </c>
      <c r="I4" s="116" t="s">
        <v>190</v>
      </c>
      <c r="J4" s="116" t="s">
        <v>191</v>
      </c>
    </row>
    <row r="5" spans="1:11" s="114" customFormat="1" x14ac:dyDescent="0.2">
      <c r="A5" s="575" t="s">
        <v>161</v>
      </c>
      <c r="B5" s="117">
        <v>284.55611000000005</v>
      </c>
      <c r="C5" s="117">
        <v>54.676069999999989</v>
      </c>
      <c r="D5" s="117">
        <v>15.084399999999999</v>
      </c>
      <c r="E5" s="536">
        <v>354.31658000000004</v>
      </c>
      <c r="F5" s="117"/>
      <c r="G5" s="117">
        <v>3297.4146899999978</v>
      </c>
      <c r="H5" s="117">
        <v>583.89395000000036</v>
      </c>
      <c r="I5" s="117">
        <v>156.02432999999999</v>
      </c>
      <c r="J5" s="536">
        <v>4037.3329699999986</v>
      </c>
      <c r="K5" s="82"/>
    </row>
    <row r="6" spans="1:11" s="114" customFormat="1" x14ac:dyDescent="0.2">
      <c r="A6" s="576" t="s">
        <v>162</v>
      </c>
      <c r="B6" s="119">
        <v>79.202529999999996</v>
      </c>
      <c r="C6" s="119">
        <v>29.169790000000003</v>
      </c>
      <c r="D6" s="119">
        <v>17.90212</v>
      </c>
      <c r="E6" s="539">
        <v>126.27444</v>
      </c>
      <c r="F6" s="119"/>
      <c r="G6" s="119">
        <v>921.0709700000001</v>
      </c>
      <c r="H6" s="119">
        <v>282.19660999999996</v>
      </c>
      <c r="I6" s="119">
        <v>105.63709</v>
      </c>
      <c r="J6" s="539">
        <v>1308.9046700000001</v>
      </c>
      <c r="K6" s="82"/>
    </row>
    <row r="7" spans="1:11" s="114" customFormat="1" x14ac:dyDescent="0.2">
      <c r="A7" s="576" t="s">
        <v>163</v>
      </c>
      <c r="B7" s="119">
        <v>37.104060000000004</v>
      </c>
      <c r="C7" s="119">
        <v>7.3047699999999995</v>
      </c>
      <c r="D7" s="119">
        <v>6.6119599999999989</v>
      </c>
      <c r="E7" s="539">
        <v>51.020789999999998</v>
      </c>
      <c r="F7" s="119"/>
      <c r="G7" s="119">
        <v>440.71970999999979</v>
      </c>
      <c r="H7" s="119">
        <v>76.564000000000021</v>
      </c>
      <c r="I7" s="119">
        <v>54.147270000000013</v>
      </c>
      <c r="J7" s="539">
        <v>571.43097999999986</v>
      </c>
      <c r="K7" s="82"/>
    </row>
    <row r="8" spans="1:11" s="114" customFormat="1" x14ac:dyDescent="0.2">
      <c r="A8" s="576" t="s">
        <v>164</v>
      </c>
      <c r="B8" s="119">
        <v>26.340019999999999</v>
      </c>
      <c r="C8" s="119">
        <v>4.1857299999999995</v>
      </c>
      <c r="D8" s="119">
        <v>11.917020000000001</v>
      </c>
      <c r="E8" s="539">
        <v>42.442769999999996</v>
      </c>
      <c r="F8" s="119"/>
      <c r="G8" s="119">
        <v>395.52181000000013</v>
      </c>
      <c r="H8" s="119">
        <v>44.835049999999995</v>
      </c>
      <c r="I8" s="119">
        <v>138.30851999999999</v>
      </c>
      <c r="J8" s="539">
        <v>578.66538000000014</v>
      </c>
      <c r="K8" s="82"/>
    </row>
    <row r="9" spans="1:11" s="114" customFormat="1" x14ac:dyDescent="0.2">
      <c r="A9" s="576" t="s">
        <v>165</v>
      </c>
      <c r="B9" s="119">
        <v>58.938159999999996</v>
      </c>
      <c r="C9" s="119" t="s">
        <v>150</v>
      </c>
      <c r="D9" s="119" t="s">
        <v>150</v>
      </c>
      <c r="E9" s="539">
        <v>58.938159999999996</v>
      </c>
      <c r="F9" s="119"/>
      <c r="G9" s="119">
        <v>640.74676999999997</v>
      </c>
      <c r="H9" s="119">
        <v>6.6299999999999996E-3</v>
      </c>
      <c r="I9" s="119">
        <v>116.45841</v>
      </c>
      <c r="J9" s="539">
        <v>757.2118099999999</v>
      </c>
      <c r="K9" s="82"/>
    </row>
    <row r="10" spans="1:11" s="114" customFormat="1" x14ac:dyDescent="0.2">
      <c r="A10" s="576" t="s">
        <v>166</v>
      </c>
      <c r="B10" s="119">
        <v>26.569479999999999</v>
      </c>
      <c r="C10" s="119">
        <v>5.2754900000000013</v>
      </c>
      <c r="D10" s="119">
        <v>1.0718099999999999</v>
      </c>
      <c r="E10" s="539">
        <v>32.916780000000003</v>
      </c>
      <c r="F10" s="119"/>
      <c r="G10" s="119">
        <v>312.76056999999992</v>
      </c>
      <c r="H10" s="119">
        <v>60.328250000000018</v>
      </c>
      <c r="I10" s="119">
        <v>10.050469999999999</v>
      </c>
      <c r="J10" s="539">
        <v>383.13928999999996</v>
      </c>
      <c r="K10" s="82"/>
    </row>
    <row r="11" spans="1:11" s="114" customFormat="1" x14ac:dyDescent="0.2">
      <c r="A11" s="576" t="s">
        <v>167</v>
      </c>
      <c r="B11" s="119">
        <v>137.61333999999997</v>
      </c>
      <c r="C11" s="119">
        <v>62.49047999999997</v>
      </c>
      <c r="D11" s="119">
        <v>36.413040000000009</v>
      </c>
      <c r="E11" s="539">
        <v>236.51685999999995</v>
      </c>
      <c r="F11" s="119"/>
      <c r="G11" s="119">
        <v>1622.0108100000018</v>
      </c>
      <c r="H11" s="119">
        <v>617.10667000000001</v>
      </c>
      <c r="I11" s="119">
        <v>245.87731000000005</v>
      </c>
      <c r="J11" s="539">
        <v>2484.9947900000016</v>
      </c>
      <c r="K11" s="82"/>
    </row>
    <row r="12" spans="1:11" s="114" customFormat="1" x14ac:dyDescent="0.2">
      <c r="A12" s="576" t="s">
        <v>614</v>
      </c>
      <c r="B12" s="119">
        <v>105.09554</v>
      </c>
      <c r="C12" s="119">
        <v>53.941209999999998</v>
      </c>
      <c r="D12" s="119">
        <v>22.759040000000002</v>
      </c>
      <c r="E12" s="539">
        <v>181.79578999999998</v>
      </c>
      <c r="F12" s="119"/>
      <c r="G12" s="119">
        <v>1208.0326499999994</v>
      </c>
      <c r="H12" s="119">
        <v>510.68953999999991</v>
      </c>
      <c r="I12" s="119">
        <v>153.41997999999998</v>
      </c>
      <c r="J12" s="539">
        <v>1872.1421699999992</v>
      </c>
      <c r="K12" s="82"/>
    </row>
    <row r="13" spans="1:11" s="114" customFormat="1" x14ac:dyDescent="0.2">
      <c r="A13" s="576" t="s">
        <v>168</v>
      </c>
      <c r="B13" s="119">
        <v>285.55657000000002</v>
      </c>
      <c r="C13" s="119">
        <v>43.409879999999994</v>
      </c>
      <c r="D13" s="119">
        <v>26.876940000000001</v>
      </c>
      <c r="E13" s="539">
        <v>355.84339</v>
      </c>
      <c r="F13" s="119"/>
      <c r="G13" s="119">
        <v>3387.1469099999995</v>
      </c>
      <c r="H13" s="119">
        <v>432.46995000000067</v>
      </c>
      <c r="I13" s="119">
        <v>223.61684000000005</v>
      </c>
      <c r="J13" s="539">
        <v>4043.2337000000002</v>
      </c>
      <c r="K13" s="82"/>
    </row>
    <row r="14" spans="1:11" s="114" customFormat="1" x14ac:dyDescent="0.2">
      <c r="A14" s="576" t="s">
        <v>169</v>
      </c>
      <c r="B14" s="119">
        <v>1.12429</v>
      </c>
      <c r="C14" s="119" t="s">
        <v>150</v>
      </c>
      <c r="D14" s="119" t="s">
        <v>150</v>
      </c>
      <c r="E14" s="539">
        <v>1.12429</v>
      </c>
      <c r="F14" s="119"/>
      <c r="G14" s="119">
        <v>12.86144</v>
      </c>
      <c r="H14" s="119">
        <v>2.4899999999999996E-3</v>
      </c>
      <c r="I14" s="119">
        <v>0.44866999999999996</v>
      </c>
      <c r="J14" s="539">
        <v>13.3126</v>
      </c>
      <c r="K14" s="82"/>
    </row>
    <row r="15" spans="1:11" s="114" customFormat="1" x14ac:dyDescent="0.2">
      <c r="A15" s="576" t="s">
        <v>170</v>
      </c>
      <c r="B15" s="119">
        <v>179.91705999999999</v>
      </c>
      <c r="C15" s="119">
        <v>20.375579999999996</v>
      </c>
      <c r="D15" s="119">
        <v>9.9595200000000013</v>
      </c>
      <c r="E15" s="539">
        <v>210.25215999999998</v>
      </c>
      <c r="F15" s="119"/>
      <c r="G15" s="119">
        <v>2104.8948799999989</v>
      </c>
      <c r="H15" s="119">
        <v>215.67909</v>
      </c>
      <c r="I15" s="119">
        <v>97.700459999999993</v>
      </c>
      <c r="J15" s="539">
        <v>2418.274429999999</v>
      </c>
      <c r="K15" s="82"/>
    </row>
    <row r="16" spans="1:11" s="114" customFormat="1" x14ac:dyDescent="0.2">
      <c r="A16" s="576" t="s">
        <v>171</v>
      </c>
      <c r="B16" s="119">
        <v>50.316560000000003</v>
      </c>
      <c r="C16" s="119">
        <v>11.711739999999999</v>
      </c>
      <c r="D16" s="119">
        <v>3.2881899999999997</v>
      </c>
      <c r="E16" s="539">
        <v>65.316490000000002</v>
      </c>
      <c r="F16" s="119"/>
      <c r="G16" s="119">
        <v>594.58091999999965</v>
      </c>
      <c r="H16" s="119">
        <v>139.96473999999992</v>
      </c>
      <c r="I16" s="119">
        <v>22.734569999999998</v>
      </c>
      <c r="J16" s="539">
        <v>757.28022999999951</v>
      </c>
      <c r="K16" s="82"/>
    </row>
    <row r="17" spans="1:16" s="114" customFormat="1" x14ac:dyDescent="0.2">
      <c r="A17" s="576" t="s">
        <v>172</v>
      </c>
      <c r="B17" s="119">
        <v>116.07738999999999</v>
      </c>
      <c r="C17" s="119">
        <v>22.48978</v>
      </c>
      <c r="D17" s="119">
        <v>32.147390000000001</v>
      </c>
      <c r="E17" s="539">
        <v>170.71456000000001</v>
      </c>
      <c r="F17" s="119"/>
      <c r="G17" s="119">
        <v>1356.9392799999998</v>
      </c>
      <c r="H17" s="119">
        <v>267.10337000000004</v>
      </c>
      <c r="I17" s="119">
        <v>244.77007000000006</v>
      </c>
      <c r="J17" s="539">
        <v>1868.8127199999999</v>
      </c>
      <c r="K17" s="82"/>
    </row>
    <row r="18" spans="1:16" s="114" customFormat="1" x14ac:dyDescent="0.2">
      <c r="A18" s="576" t="s">
        <v>173</v>
      </c>
      <c r="B18" s="119">
        <v>15.33324</v>
      </c>
      <c r="C18" s="119">
        <v>5.2492000000000001</v>
      </c>
      <c r="D18" s="119">
        <v>3.9084400000000001</v>
      </c>
      <c r="E18" s="539">
        <v>24.490879999999997</v>
      </c>
      <c r="F18" s="119"/>
      <c r="G18" s="119">
        <v>176.48398999999998</v>
      </c>
      <c r="H18" s="119">
        <v>46.697720000000032</v>
      </c>
      <c r="I18" s="119">
        <v>25.228040000000007</v>
      </c>
      <c r="J18" s="539">
        <v>248.40975000000003</v>
      </c>
      <c r="K18" s="82"/>
    </row>
    <row r="19" spans="1:16" s="114" customFormat="1" x14ac:dyDescent="0.2">
      <c r="A19" s="576" t="s">
        <v>174</v>
      </c>
      <c r="B19" s="119">
        <v>192.20649999999995</v>
      </c>
      <c r="C19" s="119">
        <v>13.772880000000001</v>
      </c>
      <c r="D19" s="119">
        <v>38.773569999999999</v>
      </c>
      <c r="E19" s="539">
        <v>244.75294999999994</v>
      </c>
      <c r="F19" s="119"/>
      <c r="G19" s="119">
        <v>2195.6309900000001</v>
      </c>
      <c r="H19" s="119">
        <v>114.78170000000001</v>
      </c>
      <c r="I19" s="119">
        <v>268.50815999999998</v>
      </c>
      <c r="J19" s="539">
        <v>2578.92085</v>
      </c>
      <c r="K19" s="82"/>
    </row>
    <row r="20" spans="1:16" s="114" customFormat="1" x14ac:dyDescent="0.2">
      <c r="A20" s="576" t="s">
        <v>175</v>
      </c>
      <c r="B20" s="119">
        <v>1.42804</v>
      </c>
      <c r="C20" s="119" t="s">
        <v>150</v>
      </c>
      <c r="D20" s="119" t="s">
        <v>150</v>
      </c>
      <c r="E20" s="539">
        <v>1.42804</v>
      </c>
      <c r="F20" s="119"/>
      <c r="G20" s="119">
        <v>15.550040000000001</v>
      </c>
      <c r="H20" s="119">
        <v>3.449E-2</v>
      </c>
      <c r="I20" s="119">
        <v>2.2179999999999998E-2</v>
      </c>
      <c r="J20" s="539">
        <v>15.606710000000001</v>
      </c>
      <c r="K20" s="82"/>
    </row>
    <row r="21" spans="1:16" s="114" customFormat="1" x14ac:dyDescent="0.2">
      <c r="A21" s="576" t="s">
        <v>176</v>
      </c>
      <c r="B21" s="119">
        <v>76.003299999999982</v>
      </c>
      <c r="C21" s="119">
        <v>13.521180000000001</v>
      </c>
      <c r="D21" s="119">
        <v>2.3361999999999998</v>
      </c>
      <c r="E21" s="539">
        <v>91.860679999999988</v>
      </c>
      <c r="F21" s="119"/>
      <c r="G21" s="119">
        <v>858.32014000000004</v>
      </c>
      <c r="H21" s="119">
        <v>143.59136999999996</v>
      </c>
      <c r="I21" s="119">
        <v>18.023199999999999</v>
      </c>
      <c r="J21" s="539">
        <v>1019.93471</v>
      </c>
      <c r="K21" s="82"/>
    </row>
    <row r="22" spans="1:16" s="114" customFormat="1" x14ac:dyDescent="0.2">
      <c r="A22" s="576" t="s">
        <v>177</v>
      </c>
      <c r="B22" s="119">
        <v>54.028960000000012</v>
      </c>
      <c r="C22" s="119">
        <v>10.251910000000001</v>
      </c>
      <c r="D22" s="119">
        <v>4.4365499999999995</v>
      </c>
      <c r="E22" s="539">
        <v>68.717420000000004</v>
      </c>
      <c r="F22" s="119"/>
      <c r="G22" s="119">
        <v>624.51044000000013</v>
      </c>
      <c r="H22" s="119">
        <v>94.870319999999978</v>
      </c>
      <c r="I22" s="119">
        <v>30.954439999999995</v>
      </c>
      <c r="J22" s="539">
        <v>750.3352000000001</v>
      </c>
      <c r="K22" s="82"/>
    </row>
    <row r="23" spans="1:16" x14ac:dyDescent="0.2">
      <c r="A23" s="577" t="s">
        <v>178</v>
      </c>
      <c r="B23" s="119">
        <v>128.61427000000003</v>
      </c>
      <c r="C23" s="119">
        <v>12.99512</v>
      </c>
      <c r="D23" s="119">
        <v>9.5881800000000013</v>
      </c>
      <c r="E23" s="539">
        <v>151.19757000000001</v>
      </c>
      <c r="F23" s="119"/>
      <c r="G23" s="119">
        <v>1589.54988</v>
      </c>
      <c r="H23" s="119">
        <v>149.47019999999998</v>
      </c>
      <c r="I23" s="119">
        <v>80.258820000000043</v>
      </c>
      <c r="J23" s="539">
        <v>1819.2789</v>
      </c>
      <c r="K23" s="482"/>
      <c r="P23" s="114"/>
    </row>
    <row r="24" spans="1:16" x14ac:dyDescent="0.2">
      <c r="A24" s="578" t="s">
        <v>503</v>
      </c>
      <c r="B24" s="123">
        <v>1856.0254199999995</v>
      </c>
      <c r="C24" s="123">
        <v>370.82081000000022</v>
      </c>
      <c r="D24" s="123">
        <v>243.07437000000007</v>
      </c>
      <c r="E24" s="123">
        <v>2469.9205999999999</v>
      </c>
      <c r="F24" s="123"/>
      <c r="G24" s="123">
        <v>21754.746889999988</v>
      </c>
      <c r="H24" s="123">
        <v>3780.2861400000002</v>
      </c>
      <c r="I24" s="123">
        <v>1992.1888300000012</v>
      </c>
      <c r="J24" s="123">
        <v>27527.221859999991</v>
      </c>
      <c r="K24" s="482"/>
    </row>
    <row r="25" spans="1:16" x14ac:dyDescent="0.2">
      <c r="I25" s="8"/>
      <c r="J25" s="93" t="s">
        <v>239</v>
      </c>
    </row>
    <row r="26" spans="1:16" x14ac:dyDescent="0.2">
      <c r="A26" s="542" t="s">
        <v>504</v>
      </c>
      <c r="G26" s="125"/>
      <c r="H26" s="125"/>
      <c r="I26" s="125"/>
      <c r="J26" s="125"/>
    </row>
    <row r="27" spans="1:16" x14ac:dyDescent="0.2">
      <c r="A27" s="154" t="s">
        <v>240</v>
      </c>
      <c r="G27" s="125"/>
      <c r="H27" s="125"/>
      <c r="I27" s="125"/>
      <c r="J27" s="125"/>
    </row>
    <row r="28" spans="1:16" ht="18" x14ac:dyDescent="0.25">
      <c r="A28" s="126"/>
      <c r="E28" s="868"/>
      <c r="F28" s="868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110" priority="1" operator="between">
      <formula>0</formula>
      <formula>0.5</formula>
    </cfRule>
    <cfRule type="cellIs" dxfId="109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H7" sqref="H7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69" t="s">
        <v>28</v>
      </c>
      <c r="B1" s="869"/>
      <c r="C1" s="869"/>
      <c r="D1" s="131"/>
      <c r="E1" s="131"/>
      <c r="F1" s="131"/>
      <c r="G1" s="131"/>
      <c r="H1" s="132"/>
    </row>
    <row r="2" spans="1:65" ht="13.7" customHeight="1" x14ac:dyDescent="0.2">
      <c r="A2" s="870"/>
      <c r="B2" s="870"/>
      <c r="C2" s="870"/>
      <c r="D2" s="135"/>
      <c r="E2" s="135"/>
      <c r="F2" s="135"/>
      <c r="H2" s="110" t="s">
        <v>159</v>
      </c>
    </row>
    <row r="3" spans="1:65" s="102" customFormat="1" ht="12.75" x14ac:dyDescent="0.2">
      <c r="A3" s="79"/>
      <c r="B3" s="858">
        <f>INDICE!A3</f>
        <v>42339</v>
      </c>
      <c r="C3" s="859"/>
      <c r="D3" s="859" t="s">
        <v>120</v>
      </c>
      <c r="E3" s="859"/>
      <c r="F3" s="859" t="s">
        <v>121</v>
      </c>
      <c r="G3" s="859"/>
      <c r="H3" s="859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97" t="s">
        <v>491</v>
      </c>
      <c r="H4" s="446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192</v>
      </c>
      <c r="B5" s="587">
        <v>366.2184000000002</v>
      </c>
      <c r="C5" s="139">
        <v>0.1813267504761637</v>
      </c>
      <c r="D5" s="138">
        <v>4306.0430199999992</v>
      </c>
      <c r="E5" s="139">
        <v>0.15198784510312879</v>
      </c>
      <c r="F5" s="138">
        <v>4306.0430199999992</v>
      </c>
      <c r="G5" s="139">
        <v>0.15198784510312879</v>
      </c>
      <c r="H5" s="584">
        <v>16.299528150521585</v>
      </c>
    </row>
    <row r="6" spans="1:65" ht="13.7" customHeight="1" x14ac:dyDescent="0.2">
      <c r="A6" s="137" t="s">
        <v>193</v>
      </c>
      <c r="B6" s="588">
        <v>31.539209999999997</v>
      </c>
      <c r="C6" s="141">
        <v>13.62389692173859</v>
      </c>
      <c r="D6" s="140">
        <v>339.90941000000009</v>
      </c>
      <c r="E6" s="141">
        <v>7.9565729948852599</v>
      </c>
      <c r="F6" s="140">
        <v>339.90941000000009</v>
      </c>
      <c r="G6" s="142">
        <v>7.9565729948852599</v>
      </c>
      <c r="H6" s="585">
        <v>1.2866483152140422</v>
      </c>
    </row>
    <row r="7" spans="1:65" ht="13.7" customHeight="1" x14ac:dyDescent="0.2">
      <c r="A7" s="137" t="s">
        <v>153</v>
      </c>
      <c r="B7" s="539">
        <v>7.8499999999999993E-3</v>
      </c>
      <c r="C7" s="141">
        <v>-35.55008210180624</v>
      </c>
      <c r="D7" s="119">
        <v>8.4759999999999988E-2</v>
      </c>
      <c r="E7" s="141">
        <v>-50.937717064135221</v>
      </c>
      <c r="F7" s="119">
        <v>8.4759999999999988E-2</v>
      </c>
      <c r="G7" s="141">
        <v>-50.937717064135221</v>
      </c>
      <c r="H7" s="539">
        <v>3.2083934127490667E-4</v>
      </c>
    </row>
    <row r="8" spans="1:65" ht="13.7" customHeight="1" x14ac:dyDescent="0.2">
      <c r="A8" s="580" t="s">
        <v>195</v>
      </c>
      <c r="B8" s="581">
        <v>397.76546000000019</v>
      </c>
      <c r="C8" s="582">
        <v>1.1226041357093599</v>
      </c>
      <c r="D8" s="581">
        <v>4646.0616599999994</v>
      </c>
      <c r="E8" s="582">
        <v>0.68150636899161088</v>
      </c>
      <c r="F8" s="581">
        <v>4646.0616599999994</v>
      </c>
      <c r="G8" s="583">
        <v>0.68150636899161088</v>
      </c>
      <c r="H8" s="583">
        <v>17.586589930592254</v>
      </c>
    </row>
    <row r="9" spans="1:65" ht="13.7" customHeight="1" x14ac:dyDescent="0.2">
      <c r="A9" s="137" t="s">
        <v>179</v>
      </c>
      <c r="B9" s="588">
        <v>1856.0254200000004</v>
      </c>
      <c r="C9" s="141">
        <v>4.3079838075088563</v>
      </c>
      <c r="D9" s="140">
        <v>21754.746890000002</v>
      </c>
      <c r="E9" s="141">
        <v>4.0597370990247503</v>
      </c>
      <c r="F9" s="140">
        <v>21754.746890000002</v>
      </c>
      <c r="G9" s="142">
        <v>4.0597370990247503</v>
      </c>
      <c r="H9" s="585">
        <v>82.347553820079355</v>
      </c>
    </row>
    <row r="10" spans="1:65" ht="13.7" customHeight="1" x14ac:dyDescent="0.2">
      <c r="A10" s="137" t="s">
        <v>196</v>
      </c>
      <c r="B10" s="588">
        <v>1.4846600000000001</v>
      </c>
      <c r="C10" s="141">
        <v>-52.663261467041622</v>
      </c>
      <c r="D10" s="140">
        <v>17.398040000000002</v>
      </c>
      <c r="E10" s="141">
        <v>-23.907068692541163</v>
      </c>
      <c r="F10" s="140">
        <v>17.398040000000002</v>
      </c>
      <c r="G10" s="142">
        <v>-23.907068692541163</v>
      </c>
      <c r="H10" s="585">
        <v>6.5856249328391681E-2</v>
      </c>
    </row>
    <row r="11" spans="1:65" ht="13.7" customHeight="1" x14ac:dyDescent="0.2">
      <c r="A11" s="580" t="s">
        <v>527</v>
      </c>
      <c r="B11" s="581">
        <v>1857.5100800000002</v>
      </c>
      <c r="C11" s="582">
        <v>4.2077410071718457</v>
      </c>
      <c r="D11" s="581">
        <v>21772.144929999999</v>
      </c>
      <c r="E11" s="582">
        <v>4.0291841698752773</v>
      </c>
      <c r="F11" s="581">
        <v>21772.144929999999</v>
      </c>
      <c r="G11" s="583">
        <v>4.0291841698752773</v>
      </c>
      <c r="H11" s="583">
        <v>82.413410069407732</v>
      </c>
    </row>
    <row r="12" spans="1:65" ht="13.7" customHeight="1" x14ac:dyDescent="0.2">
      <c r="A12" s="144" t="s">
        <v>505</v>
      </c>
      <c r="B12" s="145">
        <v>2255.2755400000005</v>
      </c>
      <c r="C12" s="146">
        <v>3.6500122887240036</v>
      </c>
      <c r="D12" s="145">
        <v>26418.206590000002</v>
      </c>
      <c r="E12" s="146">
        <v>3.4244025198475478</v>
      </c>
      <c r="F12" s="145">
        <v>26418.206590000002</v>
      </c>
      <c r="G12" s="146">
        <v>3.4244025198475478</v>
      </c>
      <c r="H12" s="146">
        <v>100</v>
      </c>
    </row>
    <row r="13" spans="1:65" ht="13.7" customHeight="1" x14ac:dyDescent="0.2">
      <c r="A13" s="147" t="s">
        <v>197</v>
      </c>
      <c r="B13" s="148">
        <v>4700.5066800000004</v>
      </c>
      <c r="C13" s="148"/>
      <c r="D13" s="148">
        <v>55214.259209886302</v>
      </c>
      <c r="E13" s="148"/>
      <c r="F13" s="148">
        <v>55214.259209886302</v>
      </c>
      <c r="G13" s="149"/>
      <c r="H13" s="150" t="s">
        <v>150</v>
      </c>
    </row>
    <row r="14" spans="1:65" ht="13.7" customHeight="1" x14ac:dyDescent="0.2">
      <c r="A14" s="151" t="s">
        <v>198</v>
      </c>
      <c r="B14" s="589">
        <v>47.979413572495986</v>
      </c>
      <c r="C14" s="152"/>
      <c r="D14" s="152">
        <v>47.846710194148059</v>
      </c>
      <c r="E14" s="152"/>
      <c r="F14" s="152">
        <v>47.846710194148059</v>
      </c>
      <c r="G14" s="153" t="s">
        <v>150</v>
      </c>
      <c r="H14" s="586" t="s">
        <v>150</v>
      </c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239</v>
      </c>
    </row>
    <row r="16" spans="1:65" ht="13.7" customHeight="1" x14ac:dyDescent="0.2">
      <c r="A16" s="124" t="s">
        <v>561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506</v>
      </c>
    </row>
    <row r="18" spans="1:1" ht="13.7" customHeight="1" x14ac:dyDescent="0.2">
      <c r="A18" s="166" t="s">
        <v>654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108" priority="7" operator="between">
      <formula>0</formula>
      <formula>0.5</formula>
    </cfRule>
    <cfRule type="cellIs" dxfId="107" priority="8" operator="between">
      <formula>0</formula>
      <formula>0.49</formula>
    </cfRule>
  </conditionalFormatting>
  <conditionalFormatting sqref="D7">
    <cfRule type="cellIs" dxfId="106" priority="5" operator="between">
      <formula>0</formula>
      <formula>0.5</formula>
    </cfRule>
    <cfRule type="cellIs" dxfId="105" priority="6" operator="between">
      <formula>0</formula>
      <formula>0.49</formula>
    </cfRule>
  </conditionalFormatting>
  <conditionalFormatting sqref="F7">
    <cfRule type="cellIs" dxfId="104" priority="3" operator="between">
      <formula>0</formula>
      <formula>0.5</formula>
    </cfRule>
    <cfRule type="cellIs" dxfId="103" priority="4" operator="between">
      <formula>0</formula>
      <formula>0.49</formula>
    </cfRule>
  </conditionalFormatting>
  <conditionalFormatting sqref="H7">
    <cfRule type="cellIs" dxfId="102" priority="1" operator="between">
      <formula>0</formula>
      <formula>0.5</formula>
    </cfRule>
    <cfRule type="cellIs" dxfId="101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topLeftCell="B1"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397" customWidth="1"/>
    <col min="13" max="13" width="11" customWidth="1"/>
  </cols>
  <sheetData>
    <row r="1" spans="1:14" x14ac:dyDescent="0.2">
      <c r="A1" s="871" t="s">
        <v>26</v>
      </c>
      <c r="B1" s="871"/>
      <c r="C1" s="871"/>
      <c r="D1" s="871"/>
      <c r="E1" s="871"/>
      <c r="F1" s="157"/>
      <c r="G1" s="157"/>
      <c r="H1" s="157"/>
      <c r="I1" s="157"/>
      <c r="J1" s="157"/>
      <c r="K1" s="157"/>
      <c r="L1" s="590"/>
      <c r="M1" s="157"/>
      <c r="N1" s="157"/>
    </row>
    <row r="2" spans="1:14" x14ac:dyDescent="0.2">
      <c r="A2" s="871"/>
      <c r="B2" s="872"/>
      <c r="C2" s="872"/>
      <c r="D2" s="872"/>
      <c r="E2" s="872"/>
      <c r="F2" s="157"/>
      <c r="G2" s="157"/>
      <c r="H2" s="157"/>
      <c r="I2" s="157"/>
      <c r="J2" s="157"/>
      <c r="K2" s="157"/>
      <c r="L2" s="590"/>
      <c r="M2" s="158" t="s">
        <v>159</v>
      </c>
      <c r="N2" s="157"/>
    </row>
    <row r="3" spans="1:14" x14ac:dyDescent="0.2">
      <c r="A3" s="444"/>
      <c r="B3" s="744">
        <v>2015</v>
      </c>
      <c r="C3" s="744" t="s">
        <v>607</v>
      </c>
      <c r="D3" s="744" t="s">
        <v>607</v>
      </c>
      <c r="E3" s="744" t="s">
        <v>607</v>
      </c>
      <c r="F3" s="744" t="s">
        <v>607</v>
      </c>
      <c r="G3" s="744" t="s">
        <v>607</v>
      </c>
      <c r="H3" s="744" t="s">
        <v>607</v>
      </c>
      <c r="I3" s="744" t="s">
        <v>607</v>
      </c>
      <c r="J3" s="744" t="s">
        <v>607</v>
      </c>
      <c r="K3" s="744" t="s">
        <v>607</v>
      </c>
      <c r="L3" s="744" t="s">
        <v>607</v>
      </c>
      <c r="M3" s="744" t="s">
        <v>607</v>
      </c>
      <c r="N3" s="1"/>
    </row>
    <row r="4" spans="1:14" x14ac:dyDescent="0.2">
      <c r="A4" s="159"/>
      <c r="B4" s="781">
        <v>42035</v>
      </c>
      <c r="C4" s="781">
        <v>42063</v>
      </c>
      <c r="D4" s="781">
        <v>42094</v>
      </c>
      <c r="E4" s="781">
        <v>42124</v>
      </c>
      <c r="F4" s="781">
        <v>42155</v>
      </c>
      <c r="G4" s="781">
        <v>42185</v>
      </c>
      <c r="H4" s="781">
        <v>42216</v>
      </c>
      <c r="I4" s="781">
        <v>42247</v>
      </c>
      <c r="J4" s="781">
        <v>42277</v>
      </c>
      <c r="K4" s="781">
        <v>42308</v>
      </c>
      <c r="L4" s="781">
        <v>42338</v>
      </c>
      <c r="M4" s="781">
        <v>42369</v>
      </c>
      <c r="N4" s="1"/>
    </row>
    <row r="5" spans="1:14" x14ac:dyDescent="0.2">
      <c r="A5" s="160" t="s">
        <v>199</v>
      </c>
      <c r="B5" s="161">
        <v>22.569230000000001</v>
      </c>
      <c r="C5" s="161">
        <v>22.371290000000016</v>
      </c>
      <c r="D5" s="161">
        <v>23.344630000000002</v>
      </c>
      <c r="E5" s="161">
        <v>23.210289999999979</v>
      </c>
      <c r="F5" s="161">
        <v>23.205020000000001</v>
      </c>
      <c r="G5" s="161">
        <v>23.678950000000007</v>
      </c>
      <c r="H5" s="161">
        <v>24.759180000000008</v>
      </c>
      <c r="I5" s="161">
        <v>24.920049999999978</v>
      </c>
      <c r="J5" s="161">
        <v>24.177149999999997</v>
      </c>
      <c r="K5" s="161">
        <v>23.830449999999988</v>
      </c>
      <c r="L5" s="161">
        <v>22.510580000000012</v>
      </c>
      <c r="M5" s="161">
        <v>23.703920000000014</v>
      </c>
      <c r="N5" s="1"/>
    </row>
    <row r="6" spans="1:14" x14ac:dyDescent="0.2">
      <c r="A6" s="162" t="s">
        <v>508</v>
      </c>
      <c r="B6" s="163">
        <v>69.14244999999994</v>
      </c>
      <c r="C6" s="163">
        <v>71.212350000000043</v>
      </c>
      <c r="D6" s="163">
        <v>75.358869999999982</v>
      </c>
      <c r="E6" s="163">
        <v>78.195109999999985</v>
      </c>
      <c r="F6" s="163">
        <v>78.464490000000026</v>
      </c>
      <c r="G6" s="163">
        <v>81.888359999999764</v>
      </c>
      <c r="H6" s="163">
        <v>85.250569999999982</v>
      </c>
      <c r="I6" s="163">
        <v>81.802459999999954</v>
      </c>
      <c r="J6" s="163">
        <v>82.034629999999936</v>
      </c>
      <c r="K6" s="163">
        <v>82.795600000000093</v>
      </c>
      <c r="L6" s="163">
        <v>80.093059999999994</v>
      </c>
      <c r="M6" s="163">
        <v>79.561980000000119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239</v>
      </c>
      <c r="N7" s="1"/>
    </row>
    <row r="8" spans="1:14" x14ac:dyDescent="0.2">
      <c r="A8" s="166" t="s">
        <v>507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90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602</v>
      </c>
    </row>
    <row r="2" spans="1:4" x14ac:dyDescent="0.2">
      <c r="A2" s="487"/>
      <c r="B2" s="487"/>
      <c r="C2" s="487"/>
      <c r="D2" s="487"/>
    </row>
    <row r="3" spans="1:4" x14ac:dyDescent="0.2">
      <c r="B3" s="487">
        <v>2013</v>
      </c>
      <c r="C3" s="487">
        <v>2014</v>
      </c>
      <c r="D3" s="487">
        <v>2015</v>
      </c>
    </row>
    <row r="4" spans="1:4" x14ac:dyDescent="0.2">
      <c r="A4" s="382" t="s">
        <v>134</v>
      </c>
      <c r="B4" s="486">
        <v>-6.4256088828966575</v>
      </c>
      <c r="C4" s="486">
        <v>-3.1446782890975302</v>
      </c>
      <c r="D4" s="746">
        <v>1.5201859457508387</v>
      </c>
    </row>
    <row r="5" spans="1:4" x14ac:dyDescent="0.2">
      <c r="A5" s="591" t="s">
        <v>135</v>
      </c>
      <c r="B5" s="486">
        <v>-6.9914886246633943</v>
      </c>
      <c r="C5" s="486">
        <v>-2.1974066317920395</v>
      </c>
      <c r="D5" s="746">
        <v>1.6900350820398757</v>
      </c>
    </row>
    <row r="6" spans="1:4" x14ac:dyDescent="0.2">
      <c r="A6" s="591" t="s">
        <v>136</v>
      </c>
      <c r="B6" s="486">
        <v>-7.2344924624697171</v>
      </c>
      <c r="C6" s="486">
        <v>-1.2516567150178328</v>
      </c>
      <c r="D6" s="746">
        <v>1.8210035976148446</v>
      </c>
    </row>
    <row r="7" spans="1:4" x14ac:dyDescent="0.2">
      <c r="A7" s="591" t="s">
        <v>137</v>
      </c>
      <c r="B7" s="486">
        <v>-6.4053289107802751</v>
      </c>
      <c r="C7" s="486">
        <v>-1.3760309743079162</v>
      </c>
      <c r="D7" s="746">
        <v>2.0795746974257319</v>
      </c>
    </row>
    <row r="8" spans="1:4" x14ac:dyDescent="0.2">
      <c r="A8" s="591" t="s">
        <v>138</v>
      </c>
      <c r="B8" s="486">
        <v>-6.3798481855944242</v>
      </c>
      <c r="C8" s="486">
        <v>-0.88808224251271917</v>
      </c>
      <c r="D8" s="486">
        <v>2.002646258166366</v>
      </c>
    </row>
    <row r="9" spans="1:4" x14ac:dyDescent="0.2">
      <c r="A9" s="591" t="s">
        <v>139</v>
      </c>
      <c r="B9" s="486">
        <v>-7.0184761542465148</v>
      </c>
      <c r="C9" s="486">
        <v>0.42613584502113006</v>
      </c>
      <c r="D9" s="746">
        <v>2.3603402785207428</v>
      </c>
    </row>
    <row r="10" spans="1:4" x14ac:dyDescent="0.2">
      <c r="A10" s="591" t="s">
        <v>140</v>
      </c>
      <c r="B10" s="486">
        <v>-6.3945672886979494</v>
      </c>
      <c r="C10" s="486">
        <v>0.37013492383118246</v>
      </c>
      <c r="D10" s="746">
        <v>2.8535747418083393</v>
      </c>
    </row>
    <row r="11" spans="1:4" x14ac:dyDescent="0.2">
      <c r="A11" s="591" t="s">
        <v>141</v>
      </c>
      <c r="B11" s="486">
        <v>-6.3347288432048483</v>
      </c>
      <c r="C11" s="486">
        <v>0.49618401150979485</v>
      </c>
      <c r="D11" s="746">
        <v>3.509067323397741</v>
      </c>
    </row>
    <row r="12" spans="1:4" x14ac:dyDescent="0.2">
      <c r="A12" s="591" t="s">
        <v>142</v>
      </c>
      <c r="B12" s="486">
        <v>-5.1546051851010422</v>
      </c>
      <c r="C12" s="486">
        <v>0.91014102134127661</v>
      </c>
      <c r="D12" s="746">
        <v>3.0603420067074745</v>
      </c>
    </row>
    <row r="13" spans="1:4" x14ac:dyDescent="0.2">
      <c r="A13" s="591" t="s">
        <v>143</v>
      </c>
      <c r="B13" s="486">
        <v>-4.7219642465013987</v>
      </c>
      <c r="C13" s="486">
        <v>0.93503833039411477</v>
      </c>
      <c r="D13" s="746">
        <v>3.0667134094345299</v>
      </c>
    </row>
    <row r="14" spans="1:4" x14ac:dyDescent="0.2">
      <c r="A14" s="591" t="s">
        <v>144</v>
      </c>
      <c r="B14" s="486">
        <v>-4.240837284927224</v>
      </c>
      <c r="C14" s="486">
        <v>0.87012050386574769</v>
      </c>
      <c r="D14" s="746">
        <v>3.5665077267409346</v>
      </c>
    </row>
    <row r="15" spans="1:4" x14ac:dyDescent="0.2">
      <c r="A15" s="592" t="s">
        <v>145</v>
      </c>
      <c r="B15" s="488">
        <v>-3.726832663809645</v>
      </c>
      <c r="C15" s="488">
        <v>1.4336635130865578</v>
      </c>
      <c r="D15" s="747">
        <v>3.4244025198475478</v>
      </c>
    </row>
    <row r="16" spans="1:4" x14ac:dyDescent="0.2">
      <c r="D16" s="93" t="s">
        <v>239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5"/>
  <sheetViews>
    <sheetView zoomScaleNormal="100" workbookViewId="0">
      <selection activeCell="G14" sqref="G14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69" t="s">
        <v>33</v>
      </c>
      <c r="B1" s="869"/>
      <c r="C1" s="869"/>
      <c r="D1" s="131"/>
      <c r="E1" s="131"/>
      <c r="F1" s="131"/>
      <c r="G1" s="131"/>
    </row>
    <row r="2" spans="1:13" ht="13.7" customHeight="1" x14ac:dyDescent="0.2">
      <c r="A2" s="870"/>
      <c r="B2" s="870"/>
      <c r="C2" s="870"/>
      <c r="D2" s="135"/>
      <c r="E2" s="135"/>
      <c r="F2" s="135"/>
      <c r="G2" s="110" t="s">
        <v>159</v>
      </c>
    </row>
    <row r="3" spans="1:13" ht="13.7" customHeight="1" x14ac:dyDescent="0.2">
      <c r="A3" s="167"/>
      <c r="B3" s="873">
        <f>INDICE!A3</f>
        <v>42339</v>
      </c>
      <c r="C3" s="874"/>
      <c r="D3" s="874" t="s">
        <v>120</v>
      </c>
      <c r="E3" s="874"/>
      <c r="F3" s="874" t="s">
        <v>121</v>
      </c>
      <c r="G3" s="874"/>
    </row>
    <row r="4" spans="1:13" ht="30.2" customHeight="1" x14ac:dyDescent="0.2">
      <c r="A4" s="151"/>
      <c r="B4" s="168" t="s">
        <v>200</v>
      </c>
      <c r="C4" s="169" t="s">
        <v>201</v>
      </c>
      <c r="D4" s="168" t="s">
        <v>200</v>
      </c>
      <c r="E4" s="169" t="s">
        <v>201</v>
      </c>
      <c r="F4" s="168" t="s">
        <v>200</v>
      </c>
      <c r="G4" s="169" t="s">
        <v>201</v>
      </c>
    </row>
    <row r="5" spans="1:13" s="133" customFormat="1" ht="13.7" customHeight="1" x14ac:dyDescent="0.2">
      <c r="A5" s="137" t="s">
        <v>202</v>
      </c>
      <c r="B5" s="140">
        <v>384.16974000000062</v>
      </c>
      <c r="C5" s="143">
        <v>13.595720000000002</v>
      </c>
      <c r="D5" s="140">
        <v>4503.6235099999985</v>
      </c>
      <c r="E5" s="140">
        <v>142.43814999999998</v>
      </c>
      <c r="F5" s="140">
        <v>4503.6235099999985</v>
      </c>
      <c r="G5" s="140">
        <v>142.43814999999998</v>
      </c>
      <c r="L5" s="170"/>
      <c r="M5" s="170"/>
    </row>
    <row r="6" spans="1:13" s="133" customFormat="1" ht="13.7" customHeight="1" x14ac:dyDescent="0.2">
      <c r="A6" s="137" t="s">
        <v>203</v>
      </c>
      <c r="B6" s="140">
        <v>1411.2440699999995</v>
      </c>
      <c r="C6" s="140">
        <v>446.26600999999982</v>
      </c>
      <c r="D6" s="140">
        <v>16675.322249999994</v>
      </c>
      <c r="E6" s="140">
        <v>5096.8226799999993</v>
      </c>
      <c r="F6" s="140">
        <v>16675.322249999994</v>
      </c>
      <c r="G6" s="140">
        <v>5096.8226799999993</v>
      </c>
      <c r="L6" s="170"/>
      <c r="M6" s="170"/>
    </row>
    <row r="7" spans="1:13" s="133" customFormat="1" ht="13.7" customHeight="1" x14ac:dyDescent="0.2">
      <c r="A7" s="147" t="s">
        <v>197</v>
      </c>
      <c r="B7" s="148">
        <v>1795.41381</v>
      </c>
      <c r="C7" s="148">
        <v>459.86172999999985</v>
      </c>
      <c r="D7" s="148">
        <v>21178.945759999991</v>
      </c>
      <c r="E7" s="148">
        <v>5239.2608299999993</v>
      </c>
      <c r="F7" s="148">
        <v>21178.945759999991</v>
      </c>
      <c r="G7" s="148">
        <v>5239.2608299999993</v>
      </c>
    </row>
    <row r="8" spans="1:13" ht="13.7" customHeight="1" x14ac:dyDescent="0.2">
      <c r="G8" s="93" t="s">
        <v>239</v>
      </c>
    </row>
    <row r="9" spans="1:13" ht="13.7" customHeight="1" x14ac:dyDescent="0.2">
      <c r="A9" s="154" t="s">
        <v>509</v>
      </c>
    </row>
    <row r="10" spans="1:13" ht="13.7" customHeight="1" x14ac:dyDescent="0.2">
      <c r="A10" s="154" t="s">
        <v>240</v>
      </c>
    </row>
    <row r="14" spans="1:13" ht="13.7" customHeight="1" x14ac:dyDescent="0.2">
      <c r="B14" s="811"/>
      <c r="D14" s="811"/>
      <c r="F14" s="811"/>
    </row>
    <row r="15" spans="1:13" ht="13.7" customHeight="1" x14ac:dyDescent="0.2">
      <c r="B15" s="811"/>
      <c r="D15" s="811"/>
      <c r="F15" s="811"/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H20" sqref="H20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512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61">
        <f>INDICE!A3</f>
        <v>42339</v>
      </c>
      <c r="C3" s="861"/>
      <c r="D3" s="861">
        <f>INDICE!C3</f>
        <v>0</v>
      </c>
      <c r="E3" s="861"/>
      <c r="F3" s="112"/>
      <c r="G3" s="862" t="s">
        <v>121</v>
      </c>
      <c r="H3" s="862"/>
      <c r="I3" s="862"/>
      <c r="J3" s="862"/>
    </row>
    <row r="4" spans="1:11" s="114" customFormat="1" x14ac:dyDescent="0.2">
      <c r="A4" s="115"/>
      <c r="B4" s="116" t="s">
        <v>151</v>
      </c>
      <c r="C4" s="116" t="s">
        <v>152</v>
      </c>
      <c r="D4" s="116" t="s">
        <v>188</v>
      </c>
      <c r="E4" s="116" t="s">
        <v>191</v>
      </c>
      <c r="F4" s="116"/>
      <c r="G4" s="116" t="s">
        <v>151</v>
      </c>
      <c r="H4" s="116" t="s">
        <v>152</v>
      </c>
      <c r="I4" s="116" t="s">
        <v>188</v>
      </c>
      <c r="J4" s="116" t="s">
        <v>191</v>
      </c>
    </row>
    <row r="5" spans="1:11" s="114" customFormat="1" x14ac:dyDescent="0.2">
      <c r="A5" s="575" t="s">
        <v>161</v>
      </c>
      <c r="B5" s="117">
        <f>'GNA CCAA'!B5</f>
        <v>57.168699999999987</v>
      </c>
      <c r="C5" s="117">
        <f>'GNA CCAA'!C5</f>
        <v>2.5223400000000007</v>
      </c>
      <c r="D5" s="117">
        <f>'GO CCAA'!B5</f>
        <v>284.55611000000005</v>
      </c>
      <c r="E5" s="536">
        <f>SUM(B5:D5)</f>
        <v>344.24715000000003</v>
      </c>
      <c r="F5" s="117"/>
      <c r="G5" s="117">
        <f>'GNA CCAA'!F5</f>
        <v>660.31908999999939</v>
      </c>
      <c r="H5" s="117">
        <f>'GNA CCAA'!G5</f>
        <v>26.897629999999982</v>
      </c>
      <c r="I5" s="117">
        <f>'GO CCAA'!G5</f>
        <v>3297.4146899999978</v>
      </c>
      <c r="J5" s="536">
        <f>SUM(G5:I5)</f>
        <v>3984.6314099999972</v>
      </c>
      <c r="K5" s="82"/>
    </row>
    <row r="6" spans="1:11" s="114" customFormat="1" x14ac:dyDescent="0.2">
      <c r="A6" s="576" t="s">
        <v>162</v>
      </c>
      <c r="B6" s="119">
        <f>'GNA CCAA'!B6</f>
        <v>11.053570000000002</v>
      </c>
      <c r="C6" s="119">
        <f>'GNA CCAA'!C6</f>
        <v>0.60393999999999981</v>
      </c>
      <c r="D6" s="119">
        <f>'GO CCAA'!B6</f>
        <v>79.202529999999996</v>
      </c>
      <c r="E6" s="539">
        <f>SUM(B6:D6)</f>
        <v>90.860039999999998</v>
      </c>
      <c r="F6" s="119"/>
      <c r="G6" s="119">
        <f>'GNA CCAA'!F6</f>
        <v>126.51680000000012</v>
      </c>
      <c r="H6" s="119">
        <f>'GNA CCAA'!G6</f>
        <v>6.8600500000000038</v>
      </c>
      <c r="I6" s="119">
        <f>'GO CCAA'!G6</f>
        <v>921.0709700000001</v>
      </c>
      <c r="J6" s="539">
        <f t="shared" ref="J6:J24" si="0">SUM(G6:I6)</f>
        <v>1054.4478200000003</v>
      </c>
      <c r="K6" s="82"/>
    </row>
    <row r="7" spans="1:11" s="114" customFormat="1" x14ac:dyDescent="0.2">
      <c r="A7" s="576" t="s">
        <v>163</v>
      </c>
      <c r="B7" s="119">
        <f>'GNA CCAA'!B7</f>
        <v>6.8516100000000009</v>
      </c>
      <c r="C7" s="119">
        <f>'GNA CCAA'!C7</f>
        <v>0.5968</v>
      </c>
      <c r="D7" s="119">
        <f>'GO CCAA'!B7</f>
        <v>37.104060000000004</v>
      </c>
      <c r="E7" s="539">
        <f t="shared" ref="E7:E24" si="1">SUM(B7:D7)</f>
        <v>44.552470000000007</v>
      </c>
      <c r="F7" s="119"/>
      <c r="G7" s="119">
        <f>'GNA CCAA'!F7</f>
        <v>82.14203999999998</v>
      </c>
      <c r="H7" s="119">
        <f>'GNA CCAA'!G7</f>
        <v>6.533990000000002</v>
      </c>
      <c r="I7" s="119">
        <f>'GO CCAA'!G7</f>
        <v>440.71970999999979</v>
      </c>
      <c r="J7" s="539">
        <f t="shared" si="0"/>
        <v>529.39573999999982</v>
      </c>
      <c r="K7" s="82"/>
    </row>
    <row r="8" spans="1:11" s="114" customFormat="1" x14ac:dyDescent="0.2">
      <c r="A8" s="576" t="s">
        <v>164</v>
      </c>
      <c r="B8" s="119">
        <f>'GNA CCAA'!B8</f>
        <v>13.048820000000001</v>
      </c>
      <c r="C8" s="119">
        <f>'GNA CCAA'!C8</f>
        <v>0.87154999999999994</v>
      </c>
      <c r="D8" s="119">
        <f>'GO CCAA'!B8</f>
        <v>26.340019999999999</v>
      </c>
      <c r="E8" s="539">
        <f t="shared" si="1"/>
        <v>40.260390000000001</v>
      </c>
      <c r="F8" s="119"/>
      <c r="G8" s="119">
        <f>'GNA CCAA'!F8</f>
        <v>201.26626000000002</v>
      </c>
      <c r="H8" s="119">
        <f>'GNA CCAA'!G8</f>
        <v>11.49314</v>
      </c>
      <c r="I8" s="119">
        <f>'GO CCAA'!G8</f>
        <v>395.52181000000013</v>
      </c>
      <c r="J8" s="539">
        <f t="shared" si="0"/>
        <v>608.2812100000001</v>
      </c>
      <c r="K8" s="82"/>
    </row>
    <row r="9" spans="1:11" s="114" customFormat="1" x14ac:dyDescent="0.2">
      <c r="A9" s="576" t="s">
        <v>165</v>
      </c>
      <c r="B9" s="119">
        <f>'GNA CCAA'!B9</f>
        <v>33.348589999999987</v>
      </c>
      <c r="C9" s="119">
        <f>'GNA CCAA'!C9</f>
        <v>11.953659999999999</v>
      </c>
      <c r="D9" s="119">
        <f>'GO CCAA'!B9</f>
        <v>58.938159999999996</v>
      </c>
      <c r="E9" s="539">
        <f t="shared" si="1"/>
        <v>104.24040999999998</v>
      </c>
      <c r="F9" s="119"/>
      <c r="G9" s="119">
        <f>'GNA CCAA'!F9</f>
        <v>362.30644000000001</v>
      </c>
      <c r="H9" s="119">
        <f>'GNA CCAA'!G9</f>
        <v>121.74244000000002</v>
      </c>
      <c r="I9" s="119">
        <f>'GO CCAA'!G9</f>
        <v>640.74676999999997</v>
      </c>
      <c r="J9" s="539">
        <f t="shared" si="0"/>
        <v>1124.79565</v>
      </c>
      <c r="K9" s="82"/>
    </row>
    <row r="10" spans="1:11" s="114" customFormat="1" x14ac:dyDescent="0.2">
      <c r="A10" s="576" t="s">
        <v>166</v>
      </c>
      <c r="B10" s="119">
        <f>'GNA CCAA'!B10</f>
        <v>4.8600300000000001</v>
      </c>
      <c r="C10" s="119">
        <f>'GNA CCAA'!C10</f>
        <v>0.30509999999999998</v>
      </c>
      <c r="D10" s="119">
        <f>'GO CCAA'!B10</f>
        <v>26.569479999999999</v>
      </c>
      <c r="E10" s="539">
        <f t="shared" si="1"/>
        <v>31.73461</v>
      </c>
      <c r="F10" s="119"/>
      <c r="G10" s="119">
        <f>'GNA CCAA'!F10</f>
        <v>58.030390000000025</v>
      </c>
      <c r="H10" s="119">
        <f>'GNA CCAA'!G10</f>
        <v>3.6275899999999996</v>
      </c>
      <c r="I10" s="119">
        <f>'GO CCAA'!G10</f>
        <v>312.76056999999992</v>
      </c>
      <c r="J10" s="539">
        <f t="shared" si="0"/>
        <v>374.41854999999993</v>
      </c>
      <c r="K10" s="82"/>
    </row>
    <row r="11" spans="1:11" s="114" customFormat="1" x14ac:dyDescent="0.2">
      <c r="A11" s="576" t="s">
        <v>167</v>
      </c>
      <c r="B11" s="119">
        <f>'GNA CCAA'!B11</f>
        <v>20.159750000000003</v>
      </c>
      <c r="C11" s="119">
        <f>'GNA CCAA'!C11</f>
        <v>1.3665799999999999</v>
      </c>
      <c r="D11" s="119">
        <f>'GO CCAA'!B11</f>
        <v>137.61333999999997</v>
      </c>
      <c r="E11" s="539">
        <f t="shared" si="1"/>
        <v>159.13966999999997</v>
      </c>
      <c r="F11" s="119"/>
      <c r="G11" s="119">
        <f>'GNA CCAA'!F11</f>
        <v>245.44210999999987</v>
      </c>
      <c r="H11" s="119">
        <f>'GNA CCAA'!G11</f>
        <v>15.563980000000017</v>
      </c>
      <c r="I11" s="119">
        <f>'GO CCAA'!G11</f>
        <v>1622.0108100000018</v>
      </c>
      <c r="J11" s="539">
        <f t="shared" si="0"/>
        <v>1883.0169000000017</v>
      </c>
      <c r="K11" s="82"/>
    </row>
    <row r="12" spans="1:11" s="114" customFormat="1" x14ac:dyDescent="0.2">
      <c r="A12" s="576" t="s">
        <v>614</v>
      </c>
      <c r="B12" s="119">
        <f>'GNA CCAA'!B12</f>
        <v>14.106719999999999</v>
      </c>
      <c r="C12" s="119">
        <f>'GNA CCAA'!C12</f>
        <v>0.78198999999999985</v>
      </c>
      <c r="D12" s="119">
        <f>'GO CCAA'!B12</f>
        <v>105.09554</v>
      </c>
      <c r="E12" s="539">
        <f t="shared" si="1"/>
        <v>119.98425</v>
      </c>
      <c r="F12" s="119"/>
      <c r="G12" s="119">
        <f>'GNA CCAA'!F12</f>
        <v>163.73619999999985</v>
      </c>
      <c r="H12" s="119">
        <f>'GNA CCAA'!G12</f>
        <v>8.1290000000000067</v>
      </c>
      <c r="I12" s="119">
        <f>'GO CCAA'!G12</f>
        <v>1208.0326499999994</v>
      </c>
      <c r="J12" s="539">
        <f t="shared" si="0"/>
        <v>1379.8978499999994</v>
      </c>
      <c r="K12" s="82"/>
    </row>
    <row r="13" spans="1:11" s="114" customFormat="1" x14ac:dyDescent="0.2">
      <c r="A13" s="576" t="s">
        <v>168</v>
      </c>
      <c r="B13" s="119">
        <f>'GNA CCAA'!B13</f>
        <v>61.092860000000009</v>
      </c>
      <c r="C13" s="119">
        <f>'GNA CCAA'!C13</f>
        <v>4.4167400000000017</v>
      </c>
      <c r="D13" s="119">
        <f>'GO CCAA'!B13</f>
        <v>285.55657000000002</v>
      </c>
      <c r="E13" s="539">
        <f t="shared" si="1"/>
        <v>351.06617000000006</v>
      </c>
      <c r="F13" s="119"/>
      <c r="G13" s="119">
        <f>'GNA CCAA'!F13</f>
        <v>719.88479000000029</v>
      </c>
      <c r="H13" s="119">
        <f>'GNA CCAA'!G13</f>
        <v>50.15796999999997</v>
      </c>
      <c r="I13" s="119">
        <f>'GO CCAA'!G13</f>
        <v>3387.1469099999995</v>
      </c>
      <c r="J13" s="539">
        <f t="shared" si="0"/>
        <v>4157.1896699999998</v>
      </c>
      <c r="K13" s="82"/>
    </row>
    <row r="14" spans="1:11" s="114" customFormat="1" x14ac:dyDescent="0.2">
      <c r="A14" s="576" t="s">
        <v>169</v>
      </c>
      <c r="B14" s="119">
        <f>'GNA CCAA'!B14</f>
        <v>0.48081999999999997</v>
      </c>
      <c r="C14" s="119">
        <f>'GNA CCAA'!C14</f>
        <v>3.1579999999999997E-2</v>
      </c>
      <c r="D14" s="119">
        <f>'GO CCAA'!B14</f>
        <v>1.12429</v>
      </c>
      <c r="E14" s="539">
        <f t="shared" si="1"/>
        <v>1.63669</v>
      </c>
      <c r="F14" s="119"/>
      <c r="G14" s="119">
        <f>'GNA CCAA'!F14</f>
        <v>5.8997900000000003</v>
      </c>
      <c r="H14" s="119">
        <f>'GNA CCAA'!G14</f>
        <v>0.56867000000000001</v>
      </c>
      <c r="I14" s="119">
        <f>'GO CCAA'!G14</f>
        <v>12.86144</v>
      </c>
      <c r="J14" s="539">
        <f t="shared" si="0"/>
        <v>19.329900000000002</v>
      </c>
      <c r="K14" s="82"/>
    </row>
    <row r="15" spans="1:11" s="114" customFormat="1" x14ac:dyDescent="0.2">
      <c r="A15" s="576" t="s">
        <v>170</v>
      </c>
      <c r="B15" s="119">
        <f>'GNA CCAA'!B15</f>
        <v>39.682850000000023</v>
      </c>
      <c r="C15" s="119">
        <f>'GNA CCAA'!C15</f>
        <v>1.8515200000000003</v>
      </c>
      <c r="D15" s="119">
        <f>'GO CCAA'!B15</f>
        <v>179.91705999999999</v>
      </c>
      <c r="E15" s="539">
        <f t="shared" si="1"/>
        <v>221.45143000000002</v>
      </c>
      <c r="F15" s="119"/>
      <c r="G15" s="119">
        <f>'GNA CCAA'!F15</f>
        <v>473.75016999999963</v>
      </c>
      <c r="H15" s="119">
        <f>'GNA CCAA'!G15</f>
        <v>21.064590000000006</v>
      </c>
      <c r="I15" s="119">
        <f>'GO CCAA'!G15</f>
        <v>2104.8948799999989</v>
      </c>
      <c r="J15" s="539">
        <f t="shared" si="0"/>
        <v>2599.7096399999987</v>
      </c>
      <c r="K15" s="82"/>
    </row>
    <row r="16" spans="1:11" s="114" customFormat="1" x14ac:dyDescent="0.2">
      <c r="A16" s="576" t="s">
        <v>171</v>
      </c>
      <c r="B16" s="119">
        <f>'GNA CCAA'!B16</f>
        <v>7.8721100000000002</v>
      </c>
      <c r="C16" s="119">
        <f>'GNA CCAA'!C16</f>
        <v>0.26485000000000003</v>
      </c>
      <c r="D16" s="119">
        <f>'GO CCAA'!B16</f>
        <v>50.316560000000003</v>
      </c>
      <c r="E16" s="539">
        <f t="shared" si="1"/>
        <v>58.453520000000005</v>
      </c>
      <c r="F16" s="119"/>
      <c r="G16" s="119">
        <f>'GNA CCAA'!F16</f>
        <v>91.641130000000047</v>
      </c>
      <c r="H16" s="119">
        <f>'GNA CCAA'!G16</f>
        <v>3.053459999999999</v>
      </c>
      <c r="I16" s="119">
        <f>'GO CCAA'!G16</f>
        <v>594.58091999999965</v>
      </c>
      <c r="J16" s="539">
        <f t="shared" si="0"/>
        <v>689.27550999999971</v>
      </c>
      <c r="K16" s="82"/>
    </row>
    <row r="17" spans="1:16" s="114" customFormat="1" x14ac:dyDescent="0.2">
      <c r="A17" s="576" t="s">
        <v>172</v>
      </c>
      <c r="B17" s="119">
        <f>'GNA CCAA'!B17</f>
        <v>19.043699999999994</v>
      </c>
      <c r="C17" s="119">
        <f>'GNA CCAA'!C17</f>
        <v>1.24475</v>
      </c>
      <c r="D17" s="119">
        <f>'GO CCAA'!B17</f>
        <v>116.07738999999999</v>
      </c>
      <c r="E17" s="539">
        <f t="shared" si="1"/>
        <v>136.36583999999999</v>
      </c>
      <c r="F17" s="119"/>
      <c r="G17" s="119">
        <f>'GNA CCAA'!F17</f>
        <v>227.22515000000018</v>
      </c>
      <c r="H17" s="119">
        <f>'GNA CCAA'!G17</f>
        <v>13.401050000000014</v>
      </c>
      <c r="I17" s="119">
        <f>'GO CCAA'!G17</f>
        <v>1356.9392799999998</v>
      </c>
      <c r="J17" s="539">
        <f t="shared" si="0"/>
        <v>1597.56548</v>
      </c>
      <c r="K17" s="82"/>
    </row>
    <row r="18" spans="1:16" s="114" customFormat="1" x14ac:dyDescent="0.2">
      <c r="A18" s="576" t="s">
        <v>173</v>
      </c>
      <c r="B18" s="119">
        <f>'GNA CCAA'!B18</f>
        <v>2.3218199999999998</v>
      </c>
      <c r="C18" s="119">
        <f>'GNA CCAA'!C18</f>
        <v>0.14376</v>
      </c>
      <c r="D18" s="119">
        <f>'GO CCAA'!B18</f>
        <v>15.33324</v>
      </c>
      <c r="E18" s="539">
        <f t="shared" si="1"/>
        <v>17.798819999999999</v>
      </c>
      <c r="F18" s="119"/>
      <c r="G18" s="119">
        <f>'GNA CCAA'!F18</f>
        <v>26.639249999999997</v>
      </c>
      <c r="H18" s="119">
        <f>'GNA CCAA'!G18</f>
        <v>1.5928399999999998</v>
      </c>
      <c r="I18" s="119">
        <f>'GO CCAA'!G18</f>
        <v>176.48398999999998</v>
      </c>
      <c r="J18" s="539">
        <f t="shared" si="0"/>
        <v>204.71607999999998</v>
      </c>
      <c r="K18" s="82"/>
    </row>
    <row r="19" spans="1:16" s="114" customFormat="1" x14ac:dyDescent="0.2">
      <c r="A19" s="576" t="s">
        <v>174</v>
      </c>
      <c r="B19" s="119">
        <f>'GNA CCAA'!B19</f>
        <v>45.854009999999995</v>
      </c>
      <c r="C19" s="119">
        <f>'GNA CCAA'!C19</f>
        <v>2.7751000000000006</v>
      </c>
      <c r="D19" s="119">
        <f>'GO CCAA'!B19</f>
        <v>192.20649999999995</v>
      </c>
      <c r="E19" s="539">
        <f t="shared" si="1"/>
        <v>240.83560999999995</v>
      </c>
      <c r="F19" s="119"/>
      <c r="G19" s="119">
        <f>'GNA CCAA'!F19</f>
        <v>515.54534000000012</v>
      </c>
      <c r="H19" s="119">
        <f>'GNA CCAA'!G19</f>
        <v>29.034889999999994</v>
      </c>
      <c r="I19" s="119">
        <f>'GO CCAA'!G19</f>
        <v>2195.6309900000001</v>
      </c>
      <c r="J19" s="539">
        <f t="shared" si="0"/>
        <v>2740.2112200000001</v>
      </c>
      <c r="K19" s="82"/>
    </row>
    <row r="20" spans="1:16" s="114" customFormat="1" x14ac:dyDescent="0.2">
      <c r="A20" s="576" t="s">
        <v>175</v>
      </c>
      <c r="B20" s="119">
        <f>'GNA CCAA'!B20</f>
        <v>0.54859999999999998</v>
      </c>
      <c r="C20" s="843" t="str">
        <f>'GNA CCAA'!C20</f>
        <v>-</v>
      </c>
      <c r="D20" s="119">
        <f>'GO CCAA'!B20</f>
        <v>1.42804</v>
      </c>
      <c r="E20" s="539">
        <f t="shared" si="1"/>
        <v>1.97664</v>
      </c>
      <c r="F20" s="119"/>
      <c r="G20" s="119">
        <f>'GNA CCAA'!F20</f>
        <v>6.3717499999999987</v>
      </c>
      <c r="H20" s="843" t="str">
        <f>'GNA CCAA'!G20</f>
        <v>-</v>
      </c>
      <c r="I20" s="119">
        <f>'GO CCAA'!G20</f>
        <v>15.550040000000001</v>
      </c>
      <c r="J20" s="539">
        <f t="shared" si="0"/>
        <v>21.921790000000001</v>
      </c>
      <c r="K20" s="82"/>
    </row>
    <row r="21" spans="1:16" s="114" customFormat="1" x14ac:dyDescent="0.2">
      <c r="A21" s="576" t="s">
        <v>176</v>
      </c>
      <c r="B21" s="119">
        <f>'GNA CCAA'!B21</f>
        <v>9.3148600000000012</v>
      </c>
      <c r="C21" s="119">
        <f>'GNA CCAA'!C21</f>
        <v>0.55530999999999997</v>
      </c>
      <c r="D21" s="119">
        <f>'GO CCAA'!B21</f>
        <v>76.003299999999982</v>
      </c>
      <c r="E21" s="539">
        <f t="shared" si="1"/>
        <v>85.873469999999983</v>
      </c>
      <c r="F21" s="119"/>
      <c r="G21" s="119">
        <f>'GNA CCAA'!F21</f>
        <v>112.68544999999997</v>
      </c>
      <c r="H21" s="119">
        <f>'GNA CCAA'!G21</f>
        <v>6.0540700000000012</v>
      </c>
      <c r="I21" s="119">
        <f>'GO CCAA'!G21</f>
        <v>858.32014000000004</v>
      </c>
      <c r="J21" s="539">
        <f t="shared" si="0"/>
        <v>977.05966000000001</v>
      </c>
      <c r="K21" s="82"/>
    </row>
    <row r="22" spans="1:16" s="114" customFormat="1" x14ac:dyDescent="0.2">
      <c r="A22" s="576" t="s">
        <v>177</v>
      </c>
      <c r="B22" s="119">
        <f>'GNA CCAA'!B22</f>
        <v>5.3315700000000001</v>
      </c>
      <c r="C22" s="119">
        <f>'GNA CCAA'!C22</f>
        <v>0.22266999999999995</v>
      </c>
      <c r="D22" s="119">
        <f>'GO CCAA'!B22</f>
        <v>54.028960000000012</v>
      </c>
      <c r="E22" s="539">
        <f t="shared" si="1"/>
        <v>59.583200000000012</v>
      </c>
      <c r="F22" s="119"/>
      <c r="G22" s="119">
        <f>'GNA CCAA'!F22</f>
        <v>61.133199999999988</v>
      </c>
      <c r="H22" s="119">
        <f>'GNA CCAA'!G22</f>
        <v>2.6418000000000004</v>
      </c>
      <c r="I22" s="119">
        <f>'GO CCAA'!G22</f>
        <v>624.51044000000013</v>
      </c>
      <c r="J22" s="539">
        <f t="shared" si="0"/>
        <v>688.28544000000011</v>
      </c>
      <c r="K22" s="82"/>
    </row>
    <row r="23" spans="1:16" x14ac:dyDescent="0.2">
      <c r="A23" s="577" t="s">
        <v>178</v>
      </c>
      <c r="B23" s="119">
        <f>'GNA CCAA'!B23</f>
        <v>14.07741</v>
      </c>
      <c r="C23" s="119">
        <f>'GNA CCAA'!C23</f>
        <v>1.0309699999999997</v>
      </c>
      <c r="D23" s="119">
        <f>'GO CCAA'!B23</f>
        <v>128.61427000000003</v>
      </c>
      <c r="E23" s="539">
        <f t="shared" si="1"/>
        <v>143.72265000000004</v>
      </c>
      <c r="F23" s="119"/>
      <c r="G23" s="119">
        <f>'GNA CCAA'!F23</f>
        <v>165.50766999999999</v>
      </c>
      <c r="H23" s="119">
        <f>'GNA CCAA'!G23</f>
        <v>11.492249999999995</v>
      </c>
      <c r="I23" s="119">
        <f>'GO CCAA'!G23</f>
        <v>1589.54988</v>
      </c>
      <c r="J23" s="539">
        <f t="shared" si="0"/>
        <v>1766.5498</v>
      </c>
      <c r="K23" s="482"/>
      <c r="P23" s="114"/>
    </row>
    <row r="24" spans="1:16" x14ac:dyDescent="0.2">
      <c r="A24" s="578" t="s">
        <v>503</v>
      </c>
      <c r="B24" s="123">
        <f>'GNA CCAA'!B24</f>
        <v>366.21840000000014</v>
      </c>
      <c r="C24" s="123">
        <f>'GNA CCAA'!C24</f>
        <v>31.539209999999969</v>
      </c>
      <c r="D24" s="123">
        <f>'GO CCAA'!B24</f>
        <v>1856.0254199999995</v>
      </c>
      <c r="E24" s="123">
        <f t="shared" si="1"/>
        <v>2253.7830299999996</v>
      </c>
      <c r="F24" s="123"/>
      <c r="G24" s="123">
        <f>'GNA CCAA'!F24</f>
        <v>4306.0430200000028</v>
      </c>
      <c r="H24" s="579">
        <f>'GNA CCAA'!G24</f>
        <v>339.90941000000055</v>
      </c>
      <c r="I24" s="123">
        <f>'GO CCAA'!G24</f>
        <v>21754.746889999988</v>
      </c>
      <c r="J24" s="123">
        <f t="shared" si="0"/>
        <v>26400.699319999992</v>
      </c>
      <c r="K24" s="482"/>
    </row>
    <row r="25" spans="1:16" x14ac:dyDescent="0.2">
      <c r="I25" s="8"/>
      <c r="J25" s="93" t="s">
        <v>239</v>
      </c>
    </row>
    <row r="26" spans="1:16" x14ac:dyDescent="0.2">
      <c r="A26" s="542" t="s">
        <v>510</v>
      </c>
      <c r="G26" s="125"/>
      <c r="H26" s="125"/>
      <c r="I26" s="125"/>
      <c r="J26" s="125"/>
    </row>
    <row r="27" spans="1:16" x14ac:dyDescent="0.2">
      <c r="A27" s="154" t="s">
        <v>240</v>
      </c>
      <c r="G27" s="125"/>
      <c r="H27" s="125"/>
      <c r="I27" s="125"/>
      <c r="J27" s="125"/>
    </row>
    <row r="28" spans="1:16" ht="18" x14ac:dyDescent="0.25">
      <c r="A28" s="126"/>
      <c r="E28" s="868"/>
      <c r="F28" s="868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19 F6:I19 B21:D23 B20 D20 F21:I23 F20:G20 I20">
    <cfRule type="cellIs" dxfId="100" priority="5" operator="between">
      <formula>0</formula>
      <formula>0.5</formula>
    </cfRule>
    <cfRule type="cellIs" dxfId="99" priority="6" operator="between">
      <formula>0</formula>
      <formula>0.49</formula>
    </cfRule>
  </conditionalFormatting>
  <conditionalFormatting sqref="E6:E23">
    <cfRule type="cellIs" dxfId="98" priority="3" operator="between">
      <formula>0</formula>
      <formula>0.5</formula>
    </cfRule>
    <cfRule type="cellIs" dxfId="97" priority="4" operator="between">
      <formula>0</formula>
      <formula>0.49</formula>
    </cfRule>
  </conditionalFormatting>
  <conditionalFormatting sqref="J6:J23">
    <cfRule type="cellIs" dxfId="96" priority="1" operator="between">
      <formula>0</formula>
      <formula>0.5</formula>
    </cfRule>
    <cfRule type="cellIs" dxfId="95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B6" sqref="B6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159</v>
      </c>
    </row>
    <row r="3" spans="1:65" s="102" customFormat="1" x14ac:dyDescent="0.2">
      <c r="A3" s="79"/>
      <c r="B3" s="858">
        <f>INDICE!A3</f>
        <v>42339</v>
      </c>
      <c r="C3" s="859"/>
      <c r="D3" s="859" t="s">
        <v>120</v>
      </c>
      <c r="E3" s="859"/>
      <c r="F3" s="859" t="s">
        <v>121</v>
      </c>
      <c r="G3" s="859"/>
      <c r="H3" s="859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97" t="s">
        <v>491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204</v>
      </c>
      <c r="B5" s="100">
        <v>380.37418000000014</v>
      </c>
      <c r="C5" s="101">
        <v>-3.0901611085118486</v>
      </c>
      <c r="D5" s="100">
        <v>5486.1928300000009</v>
      </c>
      <c r="E5" s="101">
        <v>4.1876167065393686</v>
      </c>
      <c r="F5" s="100">
        <v>5486.1928300000009</v>
      </c>
      <c r="G5" s="101">
        <v>4.1876167065393686</v>
      </c>
      <c r="H5" s="101">
        <v>99.991945882644885</v>
      </c>
    </row>
    <row r="6" spans="1:65" s="99" customFormat="1" x14ac:dyDescent="0.2">
      <c r="A6" s="99" t="s">
        <v>149</v>
      </c>
      <c r="B6" s="119">
        <v>0.18865000000000001</v>
      </c>
      <c r="C6" s="543">
        <v>873.42621259029943</v>
      </c>
      <c r="D6" s="119">
        <v>0.44189999999999996</v>
      </c>
      <c r="E6" s="543">
        <v>60.878112712975089</v>
      </c>
      <c r="F6" s="119">
        <v>0.44189999999999996</v>
      </c>
      <c r="G6" s="543">
        <v>60.878112712975089</v>
      </c>
      <c r="H6" s="268">
        <v>8.0541173551022926E-3</v>
      </c>
    </row>
    <row r="7" spans="1:65" s="99" customFormat="1" x14ac:dyDescent="0.2">
      <c r="A7" s="68" t="s">
        <v>119</v>
      </c>
      <c r="B7" s="69">
        <v>380.56283000000013</v>
      </c>
      <c r="C7" s="103">
        <v>-3.0468848999091915</v>
      </c>
      <c r="D7" s="69">
        <v>5486.6347300000016</v>
      </c>
      <c r="E7" s="103">
        <v>4.1905737634094846</v>
      </c>
      <c r="F7" s="69">
        <v>5486.6347300000016</v>
      </c>
      <c r="G7" s="103">
        <v>4.1905737634094846</v>
      </c>
      <c r="H7" s="103">
        <v>100</v>
      </c>
    </row>
    <row r="8" spans="1:65" s="99" customFormat="1" x14ac:dyDescent="0.2">
      <c r="H8" s="93" t="s">
        <v>239</v>
      </c>
    </row>
    <row r="9" spans="1:65" s="99" customFormat="1" x14ac:dyDescent="0.2">
      <c r="A9" s="94" t="s">
        <v>561</v>
      </c>
    </row>
    <row r="10" spans="1:65" x14ac:dyDescent="0.2">
      <c r="A10" s="166" t="s">
        <v>654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94" priority="7" operator="between">
      <formula>0</formula>
      <formula>0.5</formula>
    </cfRule>
    <cfRule type="cellIs" dxfId="93" priority="8" operator="between">
      <formula>0</formula>
      <formula>0.49</formula>
    </cfRule>
  </conditionalFormatting>
  <conditionalFormatting sqref="D6">
    <cfRule type="cellIs" dxfId="92" priority="5" operator="between">
      <formula>0</formula>
      <formula>0.5</formula>
    </cfRule>
    <cfRule type="cellIs" dxfId="91" priority="6" operator="between">
      <formula>0</formula>
      <formula>0.49</formula>
    </cfRule>
  </conditionalFormatting>
  <conditionalFormatting sqref="F6">
    <cfRule type="cellIs" dxfId="90" priority="3" operator="between">
      <formula>0</formula>
      <formula>0.5</formula>
    </cfRule>
    <cfRule type="cellIs" dxfId="89" priority="4" operator="between">
      <formula>0</formula>
      <formula>0.49</formula>
    </cfRule>
  </conditionalFormatting>
  <conditionalFormatting sqref="H6">
    <cfRule type="cellIs" dxfId="88" priority="1" operator="between">
      <formula>0</formula>
      <formula>0.5</formula>
    </cfRule>
    <cfRule type="cellIs" dxfId="87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593" t="s">
        <v>159</v>
      </c>
    </row>
    <row r="3" spans="1:65" s="102" customFormat="1" x14ac:dyDescent="0.2">
      <c r="A3" s="79"/>
      <c r="B3" s="858">
        <f>INDICE!A3</f>
        <v>42339</v>
      </c>
      <c r="C3" s="859"/>
      <c r="D3" s="859" t="s">
        <v>120</v>
      </c>
      <c r="E3" s="859"/>
      <c r="F3" s="859" t="s">
        <v>121</v>
      </c>
      <c r="G3" s="859"/>
      <c r="H3" s="859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98" t="s">
        <v>491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205</v>
      </c>
      <c r="B5" s="129">
        <v>161.33074000000002</v>
      </c>
      <c r="C5" s="180">
        <v>-5.3356131387674779</v>
      </c>
      <c r="D5" s="129">
        <v>2100.0506800000003</v>
      </c>
      <c r="E5" s="180">
        <v>7.8543081055087491E-2</v>
      </c>
      <c r="F5" s="129">
        <v>2100.0506800000003</v>
      </c>
      <c r="G5" s="180">
        <v>7.8543081055087491E-2</v>
      </c>
      <c r="H5" s="180">
        <v>25.513885454299945</v>
      </c>
    </row>
    <row r="6" spans="1:65" s="179" customFormat="1" x14ac:dyDescent="0.2">
      <c r="A6" s="179" t="s">
        <v>206</v>
      </c>
      <c r="B6" s="129">
        <v>581.68902000000003</v>
      </c>
      <c r="C6" s="180">
        <v>14.631717226179312</v>
      </c>
      <c r="D6" s="129">
        <v>6130.9601700000012</v>
      </c>
      <c r="E6" s="180">
        <v>-10.442864547890762</v>
      </c>
      <c r="F6" s="129">
        <v>6130.9601700000012</v>
      </c>
      <c r="G6" s="180">
        <v>-10.442864547890762</v>
      </c>
      <c r="H6" s="180">
        <v>74.486114545700062</v>
      </c>
    </row>
    <row r="7" spans="1:65" s="99" customFormat="1" x14ac:dyDescent="0.2">
      <c r="A7" s="68" t="s">
        <v>513</v>
      </c>
      <c r="B7" s="69">
        <v>743.01976000000002</v>
      </c>
      <c r="C7" s="103">
        <v>9.6116796031071079</v>
      </c>
      <c r="D7" s="69">
        <v>8231.0108500000006</v>
      </c>
      <c r="E7" s="103">
        <v>-7.9744511787866736</v>
      </c>
      <c r="F7" s="69">
        <v>8231.0108500000006</v>
      </c>
      <c r="G7" s="103">
        <v>-7.9744511787866736</v>
      </c>
      <c r="H7" s="103">
        <v>100</v>
      </c>
    </row>
    <row r="8" spans="1:65" s="99" customFormat="1" x14ac:dyDescent="0.2">
      <c r="A8" s="181" t="s">
        <v>500</v>
      </c>
      <c r="B8" s="182">
        <v>563.18409000000008</v>
      </c>
      <c r="C8" s="797">
        <v>13.153047094515541</v>
      </c>
      <c r="D8" s="182">
        <v>5981.3135899999997</v>
      </c>
      <c r="E8" s="797">
        <v>-11.276639481504894</v>
      </c>
      <c r="F8" s="182">
        <v>5981.3135899999997</v>
      </c>
      <c r="G8" s="797">
        <v>-11.276639481504894</v>
      </c>
      <c r="H8" s="797">
        <v>72.668031897929026</v>
      </c>
    </row>
    <row r="9" spans="1:65" s="179" customFormat="1" x14ac:dyDescent="0.2">
      <c r="H9" s="93" t="s">
        <v>239</v>
      </c>
    </row>
    <row r="10" spans="1:65" s="179" customFormat="1" x14ac:dyDescent="0.2">
      <c r="A10" s="94" t="s">
        <v>561</v>
      </c>
    </row>
    <row r="11" spans="1:65" x14ac:dyDescent="0.2">
      <c r="A11" s="94" t="s">
        <v>514</v>
      </c>
    </row>
    <row r="12" spans="1:65" x14ac:dyDescent="0.2">
      <c r="A12" s="166" t="s">
        <v>654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B20" sqref="B20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515</v>
      </c>
    </row>
    <row r="2" spans="1:3" ht="15.75" x14ac:dyDescent="0.25">
      <c r="A2" s="2"/>
      <c r="C2" s="594" t="s">
        <v>159</v>
      </c>
    </row>
    <row r="3" spans="1:3" s="114" customFormat="1" ht="13.7" customHeight="1" x14ac:dyDescent="0.2">
      <c r="A3" s="111"/>
      <c r="B3" s="445">
        <f>INDICE!A3</f>
        <v>42339</v>
      </c>
      <c r="C3" s="113"/>
    </row>
    <row r="4" spans="1:3" s="114" customFormat="1" x14ac:dyDescent="0.2">
      <c r="A4" s="575" t="s">
        <v>161</v>
      </c>
      <c r="B4" s="117">
        <v>13.927429999999999</v>
      </c>
      <c r="C4" s="117">
        <v>159.85181000000003</v>
      </c>
    </row>
    <row r="5" spans="1:3" s="114" customFormat="1" x14ac:dyDescent="0.2">
      <c r="A5" s="576" t="s">
        <v>162</v>
      </c>
      <c r="B5" s="119">
        <v>0.27205000000000001</v>
      </c>
      <c r="C5" s="119">
        <v>4.2561800000000005</v>
      </c>
    </row>
    <row r="6" spans="1:3" s="114" customFormat="1" x14ac:dyDescent="0.2">
      <c r="A6" s="576" t="s">
        <v>163</v>
      </c>
      <c r="B6" s="119">
        <v>4.8091800000000005</v>
      </c>
      <c r="C6" s="119">
        <v>54.01742999999999</v>
      </c>
    </row>
    <row r="7" spans="1:3" s="114" customFormat="1" x14ac:dyDescent="0.2">
      <c r="A7" s="576" t="s">
        <v>164</v>
      </c>
      <c r="B7" s="119">
        <v>7.1852600000000004</v>
      </c>
      <c r="C7" s="119">
        <v>105.02172999999996</v>
      </c>
    </row>
    <row r="8" spans="1:3" s="114" customFormat="1" x14ac:dyDescent="0.2">
      <c r="A8" s="576" t="s">
        <v>165</v>
      </c>
      <c r="B8" s="119">
        <v>82.918979999999991</v>
      </c>
      <c r="C8" s="119">
        <v>1096.0820799999997</v>
      </c>
    </row>
    <row r="9" spans="1:3" s="114" customFormat="1" x14ac:dyDescent="0.2">
      <c r="A9" s="576" t="s">
        <v>166</v>
      </c>
      <c r="B9" s="119">
        <v>0.74202999999999997</v>
      </c>
      <c r="C9" s="119">
        <v>8.0032399999999981</v>
      </c>
    </row>
    <row r="10" spans="1:3" s="114" customFormat="1" x14ac:dyDescent="0.2">
      <c r="A10" s="576" t="s">
        <v>167</v>
      </c>
      <c r="B10" s="119">
        <v>1.5826399999999996</v>
      </c>
      <c r="C10" s="119">
        <v>32.211270000000006</v>
      </c>
    </row>
    <row r="11" spans="1:3" s="114" customFormat="1" x14ac:dyDescent="0.2">
      <c r="A11" s="576" t="s">
        <v>614</v>
      </c>
      <c r="B11" s="119">
        <v>9.1992400000000014</v>
      </c>
      <c r="C11" s="119">
        <v>91.132509999999982</v>
      </c>
    </row>
    <row r="12" spans="1:3" s="114" customFormat="1" x14ac:dyDescent="0.2">
      <c r="A12" s="576" t="s">
        <v>168</v>
      </c>
      <c r="B12" s="119">
        <v>3.7557600000000004</v>
      </c>
      <c r="C12" s="119">
        <v>47.485219999999984</v>
      </c>
    </row>
    <row r="13" spans="1:3" s="114" customFormat="1" x14ac:dyDescent="0.2">
      <c r="A13" s="576" t="s">
        <v>169</v>
      </c>
      <c r="B13" s="119">
        <v>2.3081199999999997</v>
      </c>
      <c r="C13" s="119">
        <v>43.56503</v>
      </c>
    </row>
    <row r="14" spans="1:3" s="114" customFormat="1" x14ac:dyDescent="0.2">
      <c r="A14" s="576" t="s">
        <v>170</v>
      </c>
      <c r="B14" s="119">
        <v>0.51266000000000012</v>
      </c>
      <c r="C14" s="119">
        <v>12.379720000000001</v>
      </c>
    </row>
    <row r="15" spans="1:3" s="114" customFormat="1" x14ac:dyDescent="0.2">
      <c r="A15" s="576" t="s">
        <v>171</v>
      </c>
      <c r="B15" s="119">
        <v>0.33597999999999995</v>
      </c>
      <c r="C15" s="119">
        <v>4.5500600000000011</v>
      </c>
    </row>
    <row r="16" spans="1:3" s="114" customFormat="1" x14ac:dyDescent="0.2">
      <c r="A16" s="576" t="s">
        <v>172</v>
      </c>
      <c r="B16" s="119">
        <v>29.846340000000001</v>
      </c>
      <c r="C16" s="119">
        <v>376.19054</v>
      </c>
    </row>
    <row r="17" spans="1:9" s="114" customFormat="1" x14ac:dyDescent="0.2">
      <c r="A17" s="576" t="s">
        <v>173</v>
      </c>
      <c r="B17" s="119">
        <v>0.21931000000000003</v>
      </c>
      <c r="C17" s="119">
        <v>3.5323900000000004</v>
      </c>
    </row>
    <row r="18" spans="1:9" s="114" customFormat="1" x14ac:dyDescent="0.2">
      <c r="A18" s="576" t="s">
        <v>174</v>
      </c>
      <c r="B18" s="119">
        <v>2.5000000000000001E-2</v>
      </c>
      <c r="C18" s="119">
        <v>2.9685900000000003</v>
      </c>
    </row>
    <row r="19" spans="1:9" s="114" customFormat="1" x14ac:dyDescent="0.2">
      <c r="A19" s="576" t="s">
        <v>175</v>
      </c>
      <c r="B19" s="119">
        <v>2.5086599999999999</v>
      </c>
      <c r="C19" s="119">
        <v>45.086460000000002</v>
      </c>
    </row>
    <row r="20" spans="1:9" s="114" customFormat="1" x14ac:dyDescent="0.2">
      <c r="A20" s="576" t="s">
        <v>176</v>
      </c>
      <c r="B20" s="119">
        <v>0.49324000000000001</v>
      </c>
      <c r="C20" s="119">
        <v>6.5201000000000002</v>
      </c>
    </row>
    <row r="21" spans="1:9" s="114" customFormat="1" x14ac:dyDescent="0.2">
      <c r="A21" s="576" t="s">
        <v>177</v>
      </c>
      <c r="B21" s="119">
        <v>0.29948000000000002</v>
      </c>
      <c r="C21" s="119">
        <v>2.2772200000000002</v>
      </c>
    </row>
    <row r="22" spans="1:9" x14ac:dyDescent="0.2">
      <c r="A22" s="577" t="s">
        <v>178</v>
      </c>
      <c r="B22" s="119">
        <v>0.38938</v>
      </c>
      <c r="C22" s="119">
        <v>4.9191000000000003</v>
      </c>
      <c r="I22" s="114"/>
    </row>
    <row r="23" spans="1:9" x14ac:dyDescent="0.2">
      <c r="A23" s="578" t="s">
        <v>503</v>
      </c>
      <c r="B23" s="123">
        <v>161.33074000000005</v>
      </c>
      <c r="C23" s="123">
        <v>2100.0506800000003</v>
      </c>
    </row>
    <row r="24" spans="1:9" x14ac:dyDescent="0.2">
      <c r="A24" s="154" t="s">
        <v>240</v>
      </c>
      <c r="C24" s="93" t="s">
        <v>239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37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86" priority="3" operator="between">
      <formula>0</formula>
      <formula>0.5</formula>
    </cfRule>
    <cfRule type="cellIs" dxfId="85" priority="4" operator="between">
      <formula>0</formula>
      <formula>0.49</formula>
    </cfRule>
  </conditionalFormatting>
  <conditionalFormatting sqref="C5:C22">
    <cfRule type="cellIs" dxfId="84" priority="1" operator="between">
      <formula>0</formula>
      <formula>0.5</formula>
    </cfRule>
    <cfRule type="cellIs" dxfId="83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9" workbookViewId="0">
      <selection activeCell="D26" sqref="D26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47" t="s">
        <v>0</v>
      </c>
      <c r="B1" s="847"/>
      <c r="C1" s="847"/>
      <c r="D1" s="847"/>
      <c r="E1" s="847"/>
      <c r="F1" s="847"/>
    </row>
    <row r="2" spans="1:6" ht="12.75" x14ac:dyDescent="0.2">
      <c r="A2" s="848"/>
      <c r="B2" s="848"/>
      <c r="C2" s="848"/>
      <c r="D2" s="848"/>
      <c r="E2" s="848"/>
      <c r="F2" s="848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483</v>
      </c>
      <c r="F3" s="736" t="s">
        <v>484</v>
      </c>
    </row>
    <row r="4" spans="1:6" ht="12.75" x14ac:dyDescent="0.2">
      <c r="A4" s="26" t="s">
        <v>45</v>
      </c>
      <c r="B4" s="443"/>
      <c r="C4" s="443"/>
      <c r="D4" s="443"/>
      <c r="E4" s="443"/>
      <c r="F4" s="736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4483.2472300000018</v>
      </c>
      <c r="E5" s="463">
        <v>4700.5066800000013</v>
      </c>
      <c r="F5" s="732" t="s">
        <v>672</v>
      </c>
    </row>
    <row r="6" spans="1:6" ht="12.75" x14ac:dyDescent="0.2">
      <c r="A6" s="22" t="s">
        <v>471</v>
      </c>
      <c r="B6" s="31" t="s">
        <v>47</v>
      </c>
      <c r="C6" s="32" t="s">
        <v>48</v>
      </c>
      <c r="D6" s="33">
        <v>170.21520000000004</v>
      </c>
      <c r="E6" s="464">
        <v>204.31169000000006</v>
      </c>
      <c r="F6" s="732" t="s">
        <v>672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354.63292000000052</v>
      </c>
      <c r="E7" s="464">
        <v>398.01707000000016</v>
      </c>
      <c r="F7" s="732" t="s">
        <v>672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400.65239999999983</v>
      </c>
      <c r="E8" s="464">
        <v>380.56283000000013</v>
      </c>
      <c r="F8" s="732" t="s">
        <v>672</v>
      </c>
    </row>
    <row r="9" spans="1:6" ht="12.75" x14ac:dyDescent="0.2">
      <c r="A9" s="22" t="s">
        <v>599</v>
      </c>
      <c r="B9" s="31" t="s">
        <v>47</v>
      </c>
      <c r="C9" s="32" t="s">
        <v>48</v>
      </c>
      <c r="D9" s="33">
        <v>1739.6844699999999</v>
      </c>
      <c r="E9" s="464">
        <v>1857.5100800000002</v>
      </c>
      <c r="F9" s="732" t="s">
        <v>672</v>
      </c>
    </row>
    <row r="10" spans="1:6" ht="12.75" x14ac:dyDescent="0.2">
      <c r="A10" s="34" t="s">
        <v>51</v>
      </c>
      <c r="B10" s="35" t="s">
        <v>47</v>
      </c>
      <c r="C10" s="36" t="s">
        <v>608</v>
      </c>
      <c r="D10" s="37">
        <v>27660.256000000001</v>
      </c>
      <c r="E10" s="465">
        <v>30795.178</v>
      </c>
      <c r="F10" s="733" t="s">
        <v>672</v>
      </c>
    </row>
    <row r="11" spans="1:6" ht="12.75" x14ac:dyDescent="0.2">
      <c r="A11" s="38" t="s">
        <v>52</v>
      </c>
      <c r="B11" s="39"/>
      <c r="C11" s="40"/>
      <c r="D11" s="41"/>
      <c r="E11" s="41"/>
      <c r="F11" s="734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5013</v>
      </c>
      <c r="E12" s="464">
        <v>5429</v>
      </c>
      <c r="F12" s="735" t="s">
        <v>672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34542.901670000007</v>
      </c>
      <c r="E13" s="464">
        <v>33411.808720000001</v>
      </c>
      <c r="F13" s="732" t="s">
        <v>672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39.731155278382964</v>
      </c>
      <c r="E14" s="466">
        <v>32.494343358085118</v>
      </c>
      <c r="F14" s="732" t="s">
        <v>672</v>
      </c>
    </row>
    <row r="15" spans="1:6" ht="12.75" x14ac:dyDescent="0.2">
      <c r="A15" s="22" t="s">
        <v>485</v>
      </c>
      <c r="B15" s="31" t="s">
        <v>47</v>
      </c>
      <c r="C15" s="32" t="s">
        <v>48</v>
      </c>
      <c r="D15" s="33">
        <v>539</v>
      </c>
      <c r="E15" s="464">
        <v>817</v>
      </c>
      <c r="F15" s="733" t="s">
        <v>672</v>
      </c>
    </row>
    <row r="16" spans="1:6" ht="12.75" x14ac:dyDescent="0.2">
      <c r="A16" s="26" t="s">
        <v>58</v>
      </c>
      <c r="B16" s="28"/>
      <c r="C16" s="29"/>
      <c r="D16" s="43"/>
      <c r="E16" s="43"/>
      <c r="F16" s="734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5271</v>
      </c>
      <c r="E17" s="463">
        <v>5739</v>
      </c>
      <c r="F17" s="735" t="s">
        <v>672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83.286363636363632</v>
      </c>
      <c r="E18" s="466">
        <v>87.755969836614995</v>
      </c>
      <c r="F18" s="732" t="s">
        <v>672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18301</v>
      </c>
      <c r="E19" s="465">
        <v>17872</v>
      </c>
      <c r="F19" s="733" t="s">
        <v>672</v>
      </c>
    </row>
    <row r="20" spans="1:6" ht="12.75" x14ac:dyDescent="0.2">
      <c r="A20" s="26" t="s">
        <v>67</v>
      </c>
      <c r="B20" s="28"/>
      <c r="C20" s="29"/>
      <c r="D20" s="30"/>
      <c r="E20" s="30"/>
      <c r="F20" s="734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44.260000000000005</v>
      </c>
      <c r="E21" s="467">
        <v>38.006666666666668</v>
      </c>
      <c r="F21" s="732" t="s">
        <v>672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1.0735999999999999</v>
      </c>
      <c r="E22" s="468">
        <v>1.0877181818181816</v>
      </c>
      <c r="F22" s="732" t="s">
        <v>672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116.54345088666669</v>
      </c>
      <c r="E23" s="469">
        <v>114.24777628928571</v>
      </c>
      <c r="F23" s="732" t="s">
        <v>672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105.91520406666667</v>
      </c>
      <c r="E24" s="469">
        <v>99.487374514285705</v>
      </c>
      <c r="F24" s="732" t="s">
        <v>672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12.76</v>
      </c>
      <c r="E25" s="469">
        <v>12.68</v>
      </c>
      <c r="F25" s="732" t="s">
        <v>672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8.6768999999999998</v>
      </c>
      <c r="E26" s="470">
        <v>8.5953257826901623</v>
      </c>
      <c r="F26" s="732" t="s">
        <v>672</v>
      </c>
    </row>
    <row r="27" spans="1:6" ht="12.75" x14ac:dyDescent="0.2">
      <c r="A27" s="38" t="s">
        <v>82</v>
      </c>
      <c r="B27" s="39"/>
      <c r="C27" s="40"/>
      <c r="D27" s="41"/>
      <c r="E27" s="41"/>
      <c r="F27" s="734"/>
    </row>
    <row r="28" spans="1:6" ht="12.75" x14ac:dyDescent="0.2">
      <c r="A28" s="22" t="s">
        <v>83</v>
      </c>
      <c r="B28" s="31" t="s">
        <v>84</v>
      </c>
      <c r="C28" s="32" t="s">
        <v>486</v>
      </c>
      <c r="D28" s="50">
        <v>3.4</v>
      </c>
      <c r="E28" s="471">
        <v>3.5</v>
      </c>
      <c r="F28" s="732" t="s">
        <v>675</v>
      </c>
    </row>
    <row r="29" spans="1:6" x14ac:dyDescent="0.2">
      <c r="A29" s="22" t="s">
        <v>85</v>
      </c>
      <c r="B29" s="31" t="s">
        <v>84</v>
      </c>
      <c r="C29" s="32" t="s">
        <v>486</v>
      </c>
      <c r="D29" s="51">
        <v>5.7</v>
      </c>
      <c r="E29" s="472">
        <v>2.9</v>
      </c>
      <c r="F29" s="732" t="s">
        <v>672</v>
      </c>
    </row>
    <row r="30" spans="1:6" ht="12.75" x14ac:dyDescent="0.2">
      <c r="A30" s="52" t="s">
        <v>86</v>
      </c>
      <c r="B30" s="31" t="s">
        <v>84</v>
      </c>
      <c r="C30" s="32" t="s">
        <v>486</v>
      </c>
      <c r="D30" s="51">
        <v>6.4</v>
      </c>
      <c r="E30" s="472">
        <v>1.7</v>
      </c>
      <c r="F30" s="732" t="s">
        <v>672</v>
      </c>
    </row>
    <row r="31" spans="1:6" ht="12.75" x14ac:dyDescent="0.2">
      <c r="A31" s="52" t="s">
        <v>87</v>
      </c>
      <c r="B31" s="31" t="s">
        <v>84</v>
      </c>
      <c r="C31" s="32" t="s">
        <v>486</v>
      </c>
      <c r="D31" s="51">
        <v>6.6</v>
      </c>
      <c r="E31" s="472">
        <v>-0.8</v>
      </c>
      <c r="F31" s="732" t="s">
        <v>672</v>
      </c>
    </row>
    <row r="32" spans="1:6" ht="12.75" x14ac:dyDescent="0.2">
      <c r="A32" s="52" t="s">
        <v>88</v>
      </c>
      <c r="B32" s="31" t="s">
        <v>84</v>
      </c>
      <c r="C32" s="32" t="s">
        <v>486</v>
      </c>
      <c r="D32" s="51">
        <v>6.4</v>
      </c>
      <c r="E32" s="472">
        <v>1.9</v>
      </c>
      <c r="F32" s="732" t="s">
        <v>672</v>
      </c>
    </row>
    <row r="33" spans="1:6" ht="12.75" x14ac:dyDescent="0.2">
      <c r="A33" s="52" t="s">
        <v>89</v>
      </c>
      <c r="B33" s="31" t="s">
        <v>84</v>
      </c>
      <c r="C33" s="32" t="s">
        <v>486</v>
      </c>
      <c r="D33" s="51">
        <v>11.5</v>
      </c>
      <c r="E33" s="472">
        <v>7.1</v>
      </c>
      <c r="F33" s="732" t="s">
        <v>672</v>
      </c>
    </row>
    <row r="34" spans="1:6" ht="12.75" x14ac:dyDescent="0.2">
      <c r="A34" s="52" t="s">
        <v>90</v>
      </c>
      <c r="B34" s="31" t="s">
        <v>84</v>
      </c>
      <c r="C34" s="32" t="s">
        <v>486</v>
      </c>
      <c r="D34" s="51">
        <v>6.1</v>
      </c>
      <c r="E34" s="472">
        <v>6.3</v>
      </c>
      <c r="F34" s="732" t="s">
        <v>672</v>
      </c>
    </row>
    <row r="35" spans="1:6" ht="12.75" x14ac:dyDescent="0.2">
      <c r="A35" s="52" t="s">
        <v>91</v>
      </c>
      <c r="B35" s="31" t="s">
        <v>84</v>
      </c>
      <c r="C35" s="32" t="s">
        <v>486</v>
      </c>
      <c r="D35" s="51">
        <v>-2.9</v>
      </c>
      <c r="E35" s="472">
        <v>-4.4000000000000004</v>
      </c>
      <c r="F35" s="732" t="s">
        <v>672</v>
      </c>
    </row>
    <row r="36" spans="1:6" x14ac:dyDescent="0.2">
      <c r="A36" s="22" t="s">
        <v>92</v>
      </c>
      <c r="B36" s="31" t="s">
        <v>93</v>
      </c>
      <c r="C36" s="32" t="s">
        <v>486</v>
      </c>
      <c r="D36" s="51">
        <v>1.4</v>
      </c>
      <c r="E36" s="472">
        <v>2.2999999999999998</v>
      </c>
      <c r="F36" s="732" t="s">
        <v>672</v>
      </c>
    </row>
    <row r="37" spans="1:6" x14ac:dyDescent="0.2">
      <c r="A37" s="22" t="s">
        <v>487</v>
      </c>
      <c r="B37" s="31" t="s">
        <v>94</v>
      </c>
      <c r="C37" s="32" t="s">
        <v>486</v>
      </c>
      <c r="D37" s="51">
        <v>13.8</v>
      </c>
      <c r="E37" s="472">
        <v>7.6</v>
      </c>
      <c r="F37" s="732" t="s">
        <v>672</v>
      </c>
    </row>
    <row r="38" spans="1:6" ht="12.75" x14ac:dyDescent="0.2">
      <c r="A38" s="34" t="s">
        <v>95</v>
      </c>
      <c r="B38" s="35" t="s">
        <v>96</v>
      </c>
      <c r="C38" s="36" t="s">
        <v>486</v>
      </c>
      <c r="D38" s="53">
        <v>27.7</v>
      </c>
      <c r="E38" s="473">
        <v>22.7</v>
      </c>
      <c r="F38" s="732" t="s">
        <v>672</v>
      </c>
    </row>
    <row r="39" spans="1:6" ht="12.75" x14ac:dyDescent="0.2">
      <c r="A39" s="38" t="s">
        <v>63</v>
      </c>
      <c r="B39" s="39"/>
      <c r="C39" s="40"/>
      <c r="D39" s="41"/>
      <c r="E39" s="41"/>
      <c r="F39" s="734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12.349</v>
      </c>
      <c r="E40" s="474">
        <v>13.196999999999999</v>
      </c>
      <c r="F40" s="732" t="s">
        <v>672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56.539824040600003</v>
      </c>
      <c r="E41" s="464">
        <v>62.6806730208</v>
      </c>
      <c r="F41" s="732" t="s">
        <v>672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0.27544766921096153</v>
      </c>
      <c r="E42" s="469">
        <v>0.2807569672467734</v>
      </c>
      <c r="F42" s="732" t="s">
        <v>672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0.20440817337554648</v>
      </c>
      <c r="E43" s="469">
        <v>0.20354054462942217</v>
      </c>
      <c r="F43" s="732" t="s">
        <v>672</v>
      </c>
    </row>
    <row r="44" spans="1:6" x14ac:dyDescent="0.2">
      <c r="A44" s="38" t="s">
        <v>97</v>
      </c>
      <c r="B44" s="39"/>
      <c r="C44" s="40"/>
      <c r="D44" s="41"/>
      <c r="E44" s="41"/>
      <c r="F44" s="734"/>
    </row>
    <row r="45" spans="1:6" ht="12.75" x14ac:dyDescent="0.2">
      <c r="A45" s="54" t="s">
        <v>98</v>
      </c>
      <c r="B45" s="31" t="s">
        <v>84</v>
      </c>
      <c r="C45" s="32" t="s">
        <v>486</v>
      </c>
      <c r="D45" s="51">
        <v>4.4000000000000004</v>
      </c>
      <c r="E45" s="472">
        <v>2.5</v>
      </c>
      <c r="F45" s="732" t="s">
        <v>672</v>
      </c>
    </row>
    <row r="46" spans="1:6" ht="12.75" x14ac:dyDescent="0.2">
      <c r="A46" s="55" t="s">
        <v>99</v>
      </c>
      <c r="B46" s="31" t="s">
        <v>84</v>
      </c>
      <c r="C46" s="32" t="s">
        <v>486</v>
      </c>
      <c r="D46" s="51">
        <v>5.6</v>
      </c>
      <c r="E46" s="472">
        <v>2.4</v>
      </c>
      <c r="F46" s="732" t="s">
        <v>672</v>
      </c>
    </row>
    <row r="47" spans="1:6" ht="12.75" x14ac:dyDescent="0.2">
      <c r="A47" s="55" t="s">
        <v>100</v>
      </c>
      <c r="B47" s="31" t="s">
        <v>84</v>
      </c>
      <c r="C47" s="32" t="s">
        <v>486</v>
      </c>
      <c r="D47" s="51">
        <v>3.4</v>
      </c>
      <c r="E47" s="472">
        <v>4.0999999999999996</v>
      </c>
      <c r="F47" s="732" t="s">
        <v>672</v>
      </c>
    </row>
    <row r="48" spans="1:6" ht="12.75" x14ac:dyDescent="0.2">
      <c r="A48" s="54" t="s">
        <v>101</v>
      </c>
      <c r="B48" s="31" t="s">
        <v>84</v>
      </c>
      <c r="C48" s="32" t="s">
        <v>486</v>
      </c>
      <c r="D48" s="51">
        <v>3.9</v>
      </c>
      <c r="E48" s="472">
        <v>4.0999999999999996</v>
      </c>
      <c r="F48" s="732" t="s">
        <v>672</v>
      </c>
    </row>
    <row r="49" spans="1:7" ht="12.75" x14ac:dyDescent="0.2">
      <c r="A49" s="475" t="s">
        <v>102</v>
      </c>
      <c r="B49" s="31" t="s">
        <v>84</v>
      </c>
      <c r="C49" s="32" t="s">
        <v>486</v>
      </c>
      <c r="D49" s="51">
        <v>2.7</v>
      </c>
      <c r="E49" s="472">
        <v>3.9</v>
      </c>
      <c r="F49" s="732" t="s">
        <v>672</v>
      </c>
    </row>
    <row r="50" spans="1:7" ht="12.75" x14ac:dyDescent="0.2">
      <c r="A50" s="55" t="s">
        <v>103</v>
      </c>
      <c r="B50" s="31" t="s">
        <v>84</v>
      </c>
      <c r="C50" s="32" t="s">
        <v>486</v>
      </c>
      <c r="D50" s="51">
        <v>2.7</v>
      </c>
      <c r="E50" s="472">
        <v>3.9</v>
      </c>
      <c r="F50" s="732" t="s">
        <v>672</v>
      </c>
    </row>
    <row r="51" spans="1:7" ht="12.75" x14ac:dyDescent="0.2">
      <c r="A51" s="55" t="s">
        <v>104</v>
      </c>
      <c r="B51" s="31" t="s">
        <v>84</v>
      </c>
      <c r="C51" s="32" t="s">
        <v>486</v>
      </c>
      <c r="D51" s="51">
        <v>-0.2</v>
      </c>
      <c r="E51" s="472">
        <v>20.5</v>
      </c>
      <c r="F51" s="732" t="s">
        <v>672</v>
      </c>
    </row>
    <row r="52" spans="1:7" ht="12.75" x14ac:dyDescent="0.2">
      <c r="A52" s="55" t="s">
        <v>105</v>
      </c>
      <c r="B52" s="31" t="s">
        <v>84</v>
      </c>
      <c r="C52" s="32" t="s">
        <v>486</v>
      </c>
      <c r="D52" s="51">
        <v>5.3</v>
      </c>
      <c r="E52" s="472">
        <v>-7.4</v>
      </c>
      <c r="F52" s="732" t="s">
        <v>672</v>
      </c>
    </row>
    <row r="53" spans="1:7" ht="12.75" x14ac:dyDescent="0.2">
      <c r="A53" s="54" t="s">
        <v>106</v>
      </c>
      <c r="B53" s="31" t="s">
        <v>84</v>
      </c>
      <c r="C53" s="32" t="s">
        <v>486</v>
      </c>
      <c r="D53" s="51">
        <v>7.6</v>
      </c>
      <c r="E53" s="472">
        <v>8.6999999999999993</v>
      </c>
      <c r="F53" s="732" t="s">
        <v>672</v>
      </c>
    </row>
    <row r="54" spans="1:7" ht="12.75" x14ac:dyDescent="0.2">
      <c r="A54" s="56" t="s">
        <v>107</v>
      </c>
      <c r="B54" s="35" t="s">
        <v>84</v>
      </c>
      <c r="C54" s="36" t="s">
        <v>486</v>
      </c>
      <c r="D54" s="53">
        <v>1.9</v>
      </c>
      <c r="E54" s="473">
        <v>4.2</v>
      </c>
      <c r="F54" s="733" t="s">
        <v>672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54"/>
      <c r="B56" s="22"/>
      <c r="C56" s="22"/>
      <c r="D56" s="22"/>
      <c r="E56" s="22"/>
      <c r="F56" s="22"/>
    </row>
    <row r="57" spans="1:7" ht="12.75" x14ac:dyDescent="0.2">
      <c r="A57" s="454" t="s">
        <v>488</v>
      </c>
      <c r="B57" s="460"/>
      <c r="C57" s="460"/>
      <c r="D57" s="461"/>
      <c r="E57" s="22"/>
      <c r="F57" s="22"/>
    </row>
    <row r="58" spans="1:7" ht="12.75" x14ac:dyDescent="0.2">
      <c r="A58" s="454" t="s">
        <v>489</v>
      </c>
      <c r="B58" s="22"/>
      <c r="C58" s="22"/>
      <c r="D58" s="22"/>
      <c r="E58" s="22"/>
      <c r="F58" s="22"/>
    </row>
    <row r="59" spans="1:7" ht="12.75" x14ac:dyDescent="0.2">
      <c r="A59" s="454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4"/>
  <sheetViews>
    <sheetView zoomScale="115" zoomScaleNormal="115" zoomScaleSheetLayoutView="100" workbookViewId="0">
      <selection activeCell="C17" sqref="C17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593" t="s">
        <v>159</v>
      </c>
    </row>
    <row r="3" spans="1:65" s="102" customFormat="1" x14ac:dyDescent="0.2">
      <c r="A3" s="79"/>
      <c r="B3" s="858">
        <f>INDICE!A3</f>
        <v>42339</v>
      </c>
      <c r="C3" s="859"/>
      <c r="D3" s="859" t="s">
        <v>120</v>
      </c>
      <c r="E3" s="859"/>
      <c r="F3" s="859" t="s">
        <v>121</v>
      </c>
      <c r="G3" s="859"/>
      <c r="H3" s="859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98" t="s">
        <v>491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207</v>
      </c>
      <c r="B5" s="595">
        <v>27.479091995220998</v>
      </c>
      <c r="C5" s="184">
        <v>6.1674619871114738</v>
      </c>
      <c r="D5" s="100">
        <v>379.59428160647559</v>
      </c>
      <c r="E5" s="101">
        <v>3.6629324359056215</v>
      </c>
      <c r="F5" s="100">
        <v>379.59428160647559</v>
      </c>
      <c r="G5" s="101">
        <v>3.6629324359056215</v>
      </c>
      <c r="H5" s="596">
        <v>7.3145079344971737</v>
      </c>
      <c r="I5" s="99"/>
    </row>
    <row r="6" spans="1:65" s="136" customFormat="1" x14ac:dyDescent="0.2">
      <c r="A6" s="99" t="s">
        <v>208</v>
      </c>
      <c r="B6" s="595">
        <v>45.892000000000003</v>
      </c>
      <c r="C6" s="101">
        <v>-33.962644257058166</v>
      </c>
      <c r="D6" s="100">
        <v>892.15499999999997</v>
      </c>
      <c r="E6" s="101">
        <v>0.78512886845419971</v>
      </c>
      <c r="F6" s="100">
        <v>892.15499999999997</v>
      </c>
      <c r="G6" s="101">
        <v>0.78512886845419971</v>
      </c>
      <c r="H6" s="596">
        <v>17.191183172423223</v>
      </c>
      <c r="I6" s="99"/>
    </row>
    <row r="7" spans="1:65" s="136" customFormat="1" x14ac:dyDescent="0.2">
      <c r="A7" s="99" t="s">
        <v>209</v>
      </c>
      <c r="B7" s="595">
        <v>108</v>
      </c>
      <c r="C7" s="101">
        <v>10.204081632653061</v>
      </c>
      <c r="D7" s="100">
        <v>1863</v>
      </c>
      <c r="E7" s="101">
        <v>5.1948051948051948</v>
      </c>
      <c r="F7" s="100">
        <v>1863</v>
      </c>
      <c r="G7" s="101">
        <v>5.1948051948051948</v>
      </c>
      <c r="H7" s="596">
        <v>35.898665871092433</v>
      </c>
      <c r="I7" s="99"/>
    </row>
    <row r="8" spans="1:65" s="136" customFormat="1" x14ac:dyDescent="0.2">
      <c r="A8" s="179" t="s">
        <v>517</v>
      </c>
      <c r="B8" s="595">
        <v>129.62890800477899</v>
      </c>
      <c r="C8" s="101">
        <v>33.216426366837936</v>
      </c>
      <c r="D8" s="100">
        <v>2054.8586182798254</v>
      </c>
      <c r="E8" s="101">
        <v>2.256893359695181</v>
      </c>
      <c r="F8" s="100">
        <v>2054.8586182798254</v>
      </c>
      <c r="G8" s="101">
        <v>2.256893359695181</v>
      </c>
      <c r="H8" s="596">
        <v>39.595643021987179</v>
      </c>
      <c r="I8" s="99"/>
      <c r="J8" s="100"/>
    </row>
    <row r="9" spans="1:65" s="99" customFormat="1" x14ac:dyDescent="0.2">
      <c r="A9" s="68" t="s">
        <v>210</v>
      </c>
      <c r="B9" s="69">
        <v>311</v>
      </c>
      <c r="C9" s="103">
        <v>6.9891132597167376</v>
      </c>
      <c r="D9" s="69">
        <v>5189.6078998863004</v>
      </c>
      <c r="E9" s="103">
        <v>3.134315480491392</v>
      </c>
      <c r="F9" s="69">
        <v>5189.6078998863004</v>
      </c>
      <c r="G9" s="103">
        <v>3.134315480491392</v>
      </c>
      <c r="H9" s="103">
        <v>100</v>
      </c>
    </row>
    <row r="10" spans="1:65" s="99" customFormat="1" x14ac:dyDescent="0.2">
      <c r="H10" s="93" t="s">
        <v>239</v>
      </c>
    </row>
    <row r="11" spans="1:65" s="99" customFormat="1" x14ac:dyDescent="0.2">
      <c r="A11" s="94" t="s">
        <v>561</v>
      </c>
    </row>
    <row r="12" spans="1:65" x14ac:dyDescent="0.2">
      <c r="A12" s="94" t="s">
        <v>516</v>
      </c>
    </row>
    <row r="13" spans="1:65" x14ac:dyDescent="0.2">
      <c r="A13" s="94" t="s">
        <v>643</v>
      </c>
    </row>
    <row r="14" spans="1:65" x14ac:dyDescent="0.2">
      <c r="A14" s="166" t="s">
        <v>654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4"/>
  <sheetViews>
    <sheetView topLeftCell="A3" workbookViewId="0">
      <selection activeCell="L27" sqref="L27"/>
    </sheetView>
  </sheetViews>
  <sheetFormatPr baseColWidth="10" defaultRowHeight="14.25" x14ac:dyDescent="0.2"/>
  <cols>
    <col min="1" max="1" width="8.5" customWidth="1"/>
    <col min="2" max="2" width="11.37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1.625" customWidth="1"/>
  </cols>
  <sheetData>
    <row r="1" spans="1:10" ht="15" x14ac:dyDescent="0.25">
      <c r="A1" s="435" t="s">
        <v>269</v>
      </c>
      <c r="B1" s="435"/>
      <c r="C1" s="1"/>
      <c r="D1" s="1"/>
      <c r="E1" s="1"/>
      <c r="F1" s="1"/>
      <c r="G1" s="1"/>
      <c r="H1" s="1"/>
      <c r="I1" s="1"/>
    </row>
    <row r="2" spans="1:10" x14ac:dyDescent="0.2">
      <c r="A2" s="597"/>
      <c r="B2" s="597"/>
      <c r="C2" s="597"/>
      <c r="D2" s="597"/>
      <c r="E2" s="597"/>
      <c r="F2" s="1"/>
      <c r="G2" s="1"/>
      <c r="H2" s="598"/>
      <c r="I2" s="601" t="s">
        <v>159</v>
      </c>
    </row>
    <row r="3" spans="1:10" ht="14.45" customHeight="1" x14ac:dyDescent="0.2">
      <c r="A3" s="875" t="s">
        <v>528</v>
      </c>
      <c r="B3" s="875" t="s">
        <v>529</v>
      </c>
      <c r="C3" s="858">
        <f>INDICE!A3</f>
        <v>42339</v>
      </c>
      <c r="D3" s="859"/>
      <c r="E3" s="859" t="s">
        <v>120</v>
      </c>
      <c r="F3" s="859"/>
      <c r="G3" s="859" t="s">
        <v>121</v>
      </c>
      <c r="H3" s="859"/>
      <c r="I3" s="859"/>
    </row>
    <row r="4" spans="1:10" x14ac:dyDescent="0.2">
      <c r="A4" s="876"/>
      <c r="B4" s="876"/>
      <c r="C4" s="97" t="s">
        <v>48</v>
      </c>
      <c r="D4" s="97" t="s">
        <v>526</v>
      </c>
      <c r="E4" s="97" t="s">
        <v>48</v>
      </c>
      <c r="F4" s="97" t="s">
        <v>526</v>
      </c>
      <c r="G4" s="97" t="s">
        <v>48</v>
      </c>
      <c r="H4" s="98" t="s">
        <v>526</v>
      </c>
      <c r="I4" s="98" t="s">
        <v>110</v>
      </c>
    </row>
    <row r="5" spans="1:10" x14ac:dyDescent="0.2">
      <c r="A5" s="602"/>
      <c r="B5" s="608" t="s">
        <v>212</v>
      </c>
      <c r="C5" s="605">
        <v>77</v>
      </c>
      <c r="D5" s="187" t="s">
        <v>150</v>
      </c>
      <c r="E5" s="186">
        <v>569</v>
      </c>
      <c r="F5" s="188">
        <v>131.30081300813009</v>
      </c>
      <c r="G5" s="604">
        <v>569</v>
      </c>
      <c r="H5" s="188">
        <v>131.30081300813009</v>
      </c>
      <c r="I5" s="610">
        <v>0.88042334591817795</v>
      </c>
      <c r="J5" s="397"/>
    </row>
    <row r="6" spans="1:10" x14ac:dyDescent="0.2">
      <c r="A6" s="185"/>
      <c r="B6" s="609" t="s">
        <v>213</v>
      </c>
      <c r="C6" s="606">
        <v>575</v>
      </c>
      <c r="D6" s="187">
        <v>-43.293885601577905</v>
      </c>
      <c r="E6" s="189">
        <v>8883</v>
      </c>
      <c r="F6" s="187">
        <v>3.7854889589905363</v>
      </c>
      <c r="G6" s="604">
        <v>8883</v>
      </c>
      <c r="H6" s="190">
        <v>3.7854889589905363</v>
      </c>
      <c r="I6" s="610">
        <v>13.744816488209445</v>
      </c>
      <c r="J6" s="397"/>
    </row>
    <row r="7" spans="1:10" x14ac:dyDescent="0.2">
      <c r="A7" s="837" t="s">
        <v>347</v>
      </c>
      <c r="B7" s="838"/>
      <c r="C7" s="192">
        <v>652</v>
      </c>
      <c r="D7" s="193">
        <v>-35.700197238658774</v>
      </c>
      <c r="E7" s="192">
        <v>9452</v>
      </c>
      <c r="F7" s="194">
        <v>7.3480976717774</v>
      </c>
      <c r="G7" s="195">
        <v>9452</v>
      </c>
      <c r="H7" s="194">
        <v>7.3480976717774</v>
      </c>
      <c r="I7" s="196">
        <v>14.625239834127623</v>
      </c>
      <c r="J7" s="397"/>
    </row>
    <row r="8" spans="1:10" x14ac:dyDescent="0.2">
      <c r="A8" s="602"/>
      <c r="B8" s="608" t="s">
        <v>214</v>
      </c>
      <c r="C8" s="606">
        <v>292</v>
      </c>
      <c r="D8" s="187">
        <v>213.97849462365591</v>
      </c>
      <c r="E8" s="189">
        <v>1907</v>
      </c>
      <c r="F8" s="197">
        <v>65.970409051348994</v>
      </c>
      <c r="G8" s="604">
        <v>1907</v>
      </c>
      <c r="H8" s="197">
        <v>65.970409051348994</v>
      </c>
      <c r="I8" s="610">
        <v>2.9507334282354396</v>
      </c>
      <c r="J8" s="397"/>
    </row>
    <row r="9" spans="1:10" x14ac:dyDescent="0.2">
      <c r="A9" s="602"/>
      <c r="B9" s="185" t="s">
        <v>215</v>
      </c>
      <c r="C9" s="606">
        <v>231</v>
      </c>
      <c r="D9" s="187">
        <v>-45.518867924528301</v>
      </c>
      <c r="E9" s="189">
        <v>3099</v>
      </c>
      <c r="F9" s="190">
        <v>-21.205186880244089</v>
      </c>
      <c r="G9" s="604">
        <v>3099</v>
      </c>
      <c r="H9" s="190">
        <v>-21.205186880244089</v>
      </c>
      <c r="I9" s="610">
        <v>4.7951352355016397</v>
      </c>
      <c r="J9" s="397"/>
    </row>
    <row r="10" spans="1:10" x14ac:dyDescent="0.2">
      <c r="A10" s="602"/>
      <c r="B10" s="185" t="s">
        <v>216</v>
      </c>
      <c r="C10" s="606">
        <v>0</v>
      </c>
      <c r="D10" s="187" t="s">
        <v>150</v>
      </c>
      <c r="E10" s="189">
        <v>0</v>
      </c>
      <c r="F10" s="198">
        <v>-100</v>
      </c>
      <c r="G10" s="189">
        <v>0</v>
      </c>
      <c r="H10" s="198">
        <v>-100</v>
      </c>
      <c r="I10" s="800">
        <v>0</v>
      </c>
      <c r="J10" s="397"/>
    </row>
    <row r="11" spans="1:10" x14ac:dyDescent="0.2">
      <c r="A11" s="200"/>
      <c r="B11" s="609" t="s">
        <v>217</v>
      </c>
      <c r="C11" s="606">
        <v>350</v>
      </c>
      <c r="D11" s="187">
        <v>29.15129151291513</v>
      </c>
      <c r="E11" s="189">
        <v>3190</v>
      </c>
      <c r="F11" s="199">
        <v>9.3589304079533768</v>
      </c>
      <c r="G11" s="604">
        <v>3190</v>
      </c>
      <c r="H11" s="199">
        <v>9.3589304079533768</v>
      </c>
      <c r="I11" s="610">
        <v>4.9359410781704529</v>
      </c>
      <c r="J11" s="397"/>
    </row>
    <row r="12" spans="1:10" x14ac:dyDescent="0.2">
      <c r="A12" s="837" t="s">
        <v>518</v>
      </c>
      <c r="B12" s="838"/>
      <c r="C12" s="192">
        <v>873</v>
      </c>
      <c r="D12" s="193">
        <v>10.786802030456853</v>
      </c>
      <c r="E12" s="192">
        <v>8196</v>
      </c>
      <c r="F12" s="194">
        <v>1.1477230655312847</v>
      </c>
      <c r="G12" s="195">
        <v>8196</v>
      </c>
      <c r="H12" s="194">
        <v>1.1477230655312847</v>
      </c>
      <c r="I12" s="196">
        <v>12.681809741907532</v>
      </c>
      <c r="J12" s="397"/>
    </row>
    <row r="13" spans="1:10" x14ac:dyDescent="0.2">
      <c r="A13" s="603"/>
      <c r="B13" s="612" t="s">
        <v>657</v>
      </c>
      <c r="C13" s="605">
        <v>0</v>
      </c>
      <c r="D13" s="187">
        <v>-100</v>
      </c>
      <c r="E13" s="186">
        <v>1139</v>
      </c>
      <c r="F13" s="199">
        <v>-7.7732793522267212</v>
      </c>
      <c r="G13" s="604">
        <v>1139</v>
      </c>
      <c r="H13" s="199">
        <v>-7.7732793522267212</v>
      </c>
      <c r="I13" s="610">
        <v>1.7623940087887604</v>
      </c>
      <c r="J13" s="397"/>
    </row>
    <row r="14" spans="1:10" x14ac:dyDescent="0.2">
      <c r="A14" s="603"/>
      <c r="B14" s="607" t="s">
        <v>254</v>
      </c>
      <c r="C14" s="605">
        <v>0</v>
      </c>
      <c r="D14" s="187" t="s">
        <v>150</v>
      </c>
      <c r="E14" s="186">
        <v>0</v>
      </c>
      <c r="F14" s="199">
        <v>-100</v>
      </c>
      <c r="G14" s="189">
        <v>0</v>
      </c>
      <c r="H14" s="199">
        <v>-100</v>
      </c>
      <c r="I14" s="800">
        <v>0</v>
      </c>
      <c r="J14" s="397"/>
    </row>
    <row r="15" spans="1:10" x14ac:dyDescent="0.2">
      <c r="A15" s="603"/>
      <c r="B15" s="607" t="s">
        <v>219</v>
      </c>
      <c r="C15" s="606">
        <v>50</v>
      </c>
      <c r="D15" s="187" t="s">
        <v>150</v>
      </c>
      <c r="E15" s="189">
        <v>161</v>
      </c>
      <c r="F15" s="199">
        <v>203.77358490566039</v>
      </c>
      <c r="G15" s="189">
        <v>161</v>
      </c>
      <c r="H15" s="199">
        <v>203.77358490566039</v>
      </c>
      <c r="I15" s="799">
        <v>0.24911802933712943</v>
      </c>
      <c r="J15" s="397"/>
    </row>
    <row r="16" spans="1:10" x14ac:dyDescent="0.2">
      <c r="A16" s="603"/>
      <c r="B16" s="607" t="s">
        <v>220</v>
      </c>
      <c r="C16" s="606">
        <v>311</v>
      </c>
      <c r="D16" s="187">
        <v>249.43820224719099</v>
      </c>
      <c r="E16" s="189">
        <v>2920</v>
      </c>
      <c r="F16" s="199">
        <v>9.0773253642136709</v>
      </c>
      <c r="G16" s="189">
        <v>2920</v>
      </c>
      <c r="H16" s="199">
        <v>9.0773253642136709</v>
      </c>
      <c r="I16" s="800">
        <v>4.5181655010212287</v>
      </c>
      <c r="J16" s="397"/>
    </row>
    <row r="17" spans="1:10" x14ac:dyDescent="0.2">
      <c r="A17" s="603"/>
      <c r="B17" s="607" t="s">
        <v>221</v>
      </c>
      <c r="C17" s="606">
        <v>0</v>
      </c>
      <c r="D17" s="187">
        <v>-100</v>
      </c>
      <c r="E17" s="189">
        <v>1349</v>
      </c>
      <c r="F17" s="199">
        <v>14.710884353741497</v>
      </c>
      <c r="G17" s="604">
        <v>1349</v>
      </c>
      <c r="H17" s="199">
        <v>14.710884353741497</v>
      </c>
      <c r="I17" s="610">
        <v>2.0873305687937118</v>
      </c>
      <c r="J17" s="397"/>
    </row>
    <row r="18" spans="1:10" x14ac:dyDescent="0.2">
      <c r="A18" s="603"/>
      <c r="B18" s="607" t="s">
        <v>222</v>
      </c>
      <c r="C18" s="606">
        <v>321</v>
      </c>
      <c r="D18" s="187">
        <v>306.3291139240506</v>
      </c>
      <c r="E18" s="189">
        <v>1794</v>
      </c>
      <c r="F18" s="199">
        <v>32.20338983050847</v>
      </c>
      <c r="G18" s="604">
        <v>1794</v>
      </c>
      <c r="H18" s="199">
        <v>32.20338983050847</v>
      </c>
      <c r="I18" s="610">
        <v>2.7758866126137276</v>
      </c>
      <c r="J18" s="397"/>
    </row>
    <row r="19" spans="1:10" x14ac:dyDescent="0.2">
      <c r="A19" s="603"/>
      <c r="B19" s="607" t="s">
        <v>223</v>
      </c>
      <c r="C19" s="606">
        <v>536</v>
      </c>
      <c r="D19" s="187">
        <v>436.00000000000006</v>
      </c>
      <c r="E19" s="189">
        <v>5324</v>
      </c>
      <c r="F19" s="199">
        <v>16.805616498464239</v>
      </c>
      <c r="G19" s="604">
        <v>5324</v>
      </c>
      <c r="H19" s="199">
        <v>16.805616498464239</v>
      </c>
      <c r="I19" s="610">
        <v>8.2379154546017208</v>
      </c>
      <c r="J19" s="397"/>
    </row>
    <row r="20" spans="1:10" x14ac:dyDescent="0.2">
      <c r="A20" s="200"/>
      <c r="B20" s="609" t="s">
        <v>261</v>
      </c>
      <c r="C20" s="606">
        <v>19</v>
      </c>
      <c r="D20" s="187">
        <v>-5</v>
      </c>
      <c r="E20" s="189">
        <v>286</v>
      </c>
      <c r="F20" s="199">
        <v>-0.34843205574912894</v>
      </c>
      <c r="G20" s="604">
        <v>286</v>
      </c>
      <c r="H20" s="199">
        <v>-0.34843205574912894</v>
      </c>
      <c r="I20" s="610">
        <v>0.44253264838769568</v>
      </c>
      <c r="J20" s="397"/>
    </row>
    <row r="21" spans="1:10" x14ac:dyDescent="0.2">
      <c r="A21" s="837" t="s">
        <v>519</v>
      </c>
      <c r="B21" s="838"/>
      <c r="C21" s="192">
        <v>1237</v>
      </c>
      <c r="D21" s="193">
        <v>175.50111358574608</v>
      </c>
      <c r="E21" s="192">
        <v>12973</v>
      </c>
      <c r="F21" s="194">
        <v>14.19894366197183</v>
      </c>
      <c r="G21" s="195">
        <v>12973</v>
      </c>
      <c r="H21" s="194">
        <v>14.19894366197183</v>
      </c>
      <c r="I21" s="196">
        <v>20.073342823543975</v>
      </c>
      <c r="J21" s="397"/>
    </row>
    <row r="22" spans="1:10" x14ac:dyDescent="0.2">
      <c r="A22" s="603"/>
      <c r="B22" s="612" t="s">
        <v>224</v>
      </c>
      <c r="C22" s="606">
        <v>561</v>
      </c>
      <c r="D22" s="187">
        <v>-4.7538200339558569</v>
      </c>
      <c r="E22" s="189">
        <v>6812</v>
      </c>
      <c r="F22" s="187">
        <v>-5.9375863021264843</v>
      </c>
      <c r="G22" s="189">
        <v>6812</v>
      </c>
      <c r="H22" s="187">
        <v>-5.9375863021264843</v>
      </c>
      <c r="I22" s="611">
        <v>10.540323079779663</v>
      </c>
      <c r="J22" s="397"/>
    </row>
    <row r="23" spans="1:10" x14ac:dyDescent="0.2">
      <c r="A23" s="607"/>
      <c r="B23" s="607" t="s">
        <v>225</v>
      </c>
      <c r="C23" s="606">
        <v>0</v>
      </c>
      <c r="D23" s="187">
        <v>-100</v>
      </c>
      <c r="E23" s="189">
        <v>2159</v>
      </c>
      <c r="F23" s="187">
        <v>15.640064274236742</v>
      </c>
      <c r="G23" s="604">
        <v>2159</v>
      </c>
      <c r="H23" s="187">
        <v>15.640064274236742</v>
      </c>
      <c r="I23" s="611">
        <v>3.3406573002413813</v>
      </c>
      <c r="J23" s="397"/>
    </row>
    <row r="24" spans="1:10" x14ac:dyDescent="0.2">
      <c r="A24" s="837" t="s">
        <v>394</v>
      </c>
      <c r="B24" s="838"/>
      <c r="C24" s="192">
        <v>561</v>
      </c>
      <c r="D24" s="193">
        <v>-40.94736842105263</v>
      </c>
      <c r="E24" s="192">
        <v>8971</v>
      </c>
      <c r="F24" s="194">
        <v>-1.5149851794928093</v>
      </c>
      <c r="G24" s="195">
        <v>8971</v>
      </c>
      <c r="H24" s="194">
        <v>-1.5149851794928093</v>
      </c>
      <c r="I24" s="196">
        <v>13.880980380021043</v>
      </c>
      <c r="J24" s="397"/>
    </row>
    <row r="25" spans="1:10" x14ac:dyDescent="0.2">
      <c r="A25" s="603"/>
      <c r="B25" s="612" t="s">
        <v>227</v>
      </c>
      <c r="C25" s="605">
        <v>0</v>
      </c>
      <c r="D25" s="187">
        <v>-100</v>
      </c>
      <c r="E25" s="186">
        <v>5953</v>
      </c>
      <c r="F25" s="199">
        <v>12.874478574137276</v>
      </c>
      <c r="G25" s="604">
        <v>5953</v>
      </c>
      <c r="H25" s="199">
        <v>12.874478574137276</v>
      </c>
      <c r="I25" s="610">
        <v>9.2111778176641703</v>
      </c>
      <c r="J25" s="397"/>
    </row>
    <row r="26" spans="1:10" x14ac:dyDescent="0.2">
      <c r="A26" s="603"/>
      <c r="B26" s="607" t="s">
        <v>228</v>
      </c>
      <c r="C26" s="605">
        <v>289</v>
      </c>
      <c r="D26" s="187">
        <v>186.13861386138615</v>
      </c>
      <c r="E26" s="186">
        <v>2929</v>
      </c>
      <c r="F26" s="199">
        <v>40.682036503362148</v>
      </c>
      <c r="G26" s="189">
        <v>2929</v>
      </c>
      <c r="H26" s="199">
        <v>40.682036503362148</v>
      </c>
      <c r="I26" s="800">
        <v>4.53209135359287</v>
      </c>
      <c r="J26" s="397"/>
    </row>
    <row r="27" spans="1:10" x14ac:dyDescent="0.2">
      <c r="A27" s="603"/>
      <c r="B27" s="607" t="s">
        <v>229</v>
      </c>
      <c r="C27" s="606">
        <v>0</v>
      </c>
      <c r="D27" s="187" t="s">
        <v>150</v>
      </c>
      <c r="E27" s="189">
        <v>484</v>
      </c>
      <c r="F27" s="187">
        <v>-54.123222748815166</v>
      </c>
      <c r="G27" s="189">
        <v>484</v>
      </c>
      <c r="H27" s="187">
        <v>-54.123222748815166</v>
      </c>
      <c r="I27" s="611">
        <v>0.74890140496379276</v>
      </c>
      <c r="J27" s="397"/>
    </row>
    <row r="28" spans="1:10" x14ac:dyDescent="0.2">
      <c r="A28" s="603"/>
      <c r="B28" s="607" t="s">
        <v>230</v>
      </c>
      <c r="C28" s="606">
        <v>0</v>
      </c>
      <c r="D28" s="187" t="s">
        <v>150</v>
      </c>
      <c r="E28" s="189">
        <v>516</v>
      </c>
      <c r="F28" s="187">
        <v>316.12903225806451</v>
      </c>
      <c r="G28" s="604">
        <v>516</v>
      </c>
      <c r="H28" s="187">
        <v>316.12903225806451</v>
      </c>
      <c r="I28" s="611">
        <v>0.79841554744073773</v>
      </c>
      <c r="J28" s="397"/>
    </row>
    <row r="29" spans="1:10" x14ac:dyDescent="0.2">
      <c r="A29" s="603"/>
      <c r="B29" s="607" t="s">
        <v>231</v>
      </c>
      <c r="C29" s="606">
        <v>65</v>
      </c>
      <c r="D29" s="201" t="s">
        <v>150</v>
      </c>
      <c r="E29" s="189">
        <v>201</v>
      </c>
      <c r="F29" s="187">
        <v>-16.25</v>
      </c>
      <c r="G29" s="189">
        <v>201</v>
      </c>
      <c r="H29" s="187">
        <v>-16.25</v>
      </c>
      <c r="I29" s="800">
        <v>0.31101070743331066</v>
      </c>
      <c r="J29" s="397"/>
    </row>
    <row r="30" spans="1:10" x14ac:dyDescent="0.2">
      <c r="A30" s="603"/>
      <c r="B30" s="607" t="s">
        <v>232</v>
      </c>
      <c r="C30" s="605">
        <v>84</v>
      </c>
      <c r="D30" s="201" t="s">
        <v>150</v>
      </c>
      <c r="E30" s="186">
        <v>971</v>
      </c>
      <c r="F30" s="187">
        <v>51.71875</v>
      </c>
      <c r="G30" s="189">
        <v>971</v>
      </c>
      <c r="H30" s="187">
        <v>51.71875</v>
      </c>
      <c r="I30" s="610">
        <v>1.5024447607847993</v>
      </c>
      <c r="J30" s="397"/>
    </row>
    <row r="31" spans="1:10" x14ac:dyDescent="0.2">
      <c r="A31" s="603"/>
      <c r="B31" s="607" t="s">
        <v>233</v>
      </c>
      <c r="C31" s="606">
        <v>137</v>
      </c>
      <c r="D31" s="187">
        <v>8.7301587301587293</v>
      </c>
      <c r="E31" s="189">
        <v>1504</v>
      </c>
      <c r="F31" s="187">
        <v>86.600496277915624</v>
      </c>
      <c r="G31" s="604">
        <v>1504</v>
      </c>
      <c r="H31" s="187">
        <v>86.600496277915624</v>
      </c>
      <c r="I31" s="611">
        <v>2.3271646964164141</v>
      </c>
      <c r="J31" s="397"/>
    </row>
    <row r="32" spans="1:10" x14ac:dyDescent="0.2">
      <c r="A32" s="603"/>
      <c r="B32" s="607" t="s">
        <v>234</v>
      </c>
      <c r="C32" s="605">
        <v>475</v>
      </c>
      <c r="D32" s="201">
        <v>191.41104294478529</v>
      </c>
      <c r="E32" s="186">
        <v>1603</v>
      </c>
      <c r="F32" s="187">
        <v>12.333566923615978</v>
      </c>
      <c r="G32" s="604">
        <v>1603</v>
      </c>
      <c r="H32" s="187">
        <v>12.333566923615978</v>
      </c>
      <c r="I32" s="611">
        <v>2.4803490747044625</v>
      </c>
      <c r="J32" s="397"/>
    </row>
    <row r="33" spans="1:10" x14ac:dyDescent="0.2">
      <c r="A33" s="603"/>
      <c r="B33" s="607" t="s">
        <v>235</v>
      </c>
      <c r="C33" s="605">
        <v>1035</v>
      </c>
      <c r="D33" s="201">
        <v>-19.392523364485982</v>
      </c>
      <c r="E33" s="186">
        <v>10821</v>
      </c>
      <c r="F33" s="187">
        <v>9.3030303030303028</v>
      </c>
      <c r="G33" s="604">
        <v>10821</v>
      </c>
      <c r="H33" s="187">
        <v>9.3030303030303028</v>
      </c>
      <c r="I33" s="611">
        <v>16.743516741969426</v>
      </c>
      <c r="J33" s="397"/>
    </row>
    <row r="34" spans="1:10" x14ac:dyDescent="0.2">
      <c r="A34" s="603"/>
      <c r="B34" s="607" t="s">
        <v>236</v>
      </c>
      <c r="C34" s="606">
        <v>21</v>
      </c>
      <c r="D34" s="186">
        <v>0</v>
      </c>
      <c r="E34" s="189">
        <v>21</v>
      </c>
      <c r="F34" s="187">
        <v>-83.720930232558146</v>
      </c>
      <c r="G34" s="604">
        <v>21</v>
      </c>
      <c r="H34" s="187">
        <v>-83.720930232558146</v>
      </c>
      <c r="I34" s="539">
        <v>3.2493656000495141E-2</v>
      </c>
      <c r="J34" s="397"/>
    </row>
    <row r="35" spans="1:10" x14ac:dyDescent="0.2">
      <c r="A35" s="607"/>
      <c r="B35" s="607" t="s">
        <v>237</v>
      </c>
      <c r="C35" s="606">
        <v>0</v>
      </c>
      <c r="D35" s="187" t="s">
        <v>150</v>
      </c>
      <c r="E35" s="189">
        <v>33</v>
      </c>
      <c r="F35" s="187" t="s">
        <v>150</v>
      </c>
      <c r="G35" s="604">
        <v>33</v>
      </c>
      <c r="H35" s="187" t="s">
        <v>150</v>
      </c>
      <c r="I35" s="611">
        <v>5.1061459429349511E-2</v>
      </c>
      <c r="J35" s="397"/>
    </row>
    <row r="36" spans="1:10" x14ac:dyDescent="0.2">
      <c r="A36" s="837" t="s">
        <v>520</v>
      </c>
      <c r="B36" s="838"/>
      <c r="C36" s="192">
        <v>2106</v>
      </c>
      <c r="D36" s="193">
        <v>-6.0660124888492417</v>
      </c>
      <c r="E36" s="192">
        <v>25036</v>
      </c>
      <c r="F36" s="194">
        <v>15.495686672510034</v>
      </c>
      <c r="G36" s="195">
        <v>25036</v>
      </c>
      <c r="H36" s="194">
        <v>15.495686672510034</v>
      </c>
      <c r="I36" s="196">
        <v>38.738627220399827</v>
      </c>
      <c r="J36" s="397"/>
    </row>
    <row r="37" spans="1:10" x14ac:dyDescent="0.2">
      <c r="A37" s="205" t="s">
        <v>238</v>
      </c>
      <c r="B37" s="205"/>
      <c r="C37" s="205">
        <v>5429</v>
      </c>
      <c r="D37" s="206">
        <v>-0.25721109682160576</v>
      </c>
      <c r="E37" s="205">
        <v>64628</v>
      </c>
      <c r="F37" s="207">
        <v>9.438818708300877</v>
      </c>
      <c r="G37" s="205">
        <v>64628</v>
      </c>
      <c r="H37" s="207">
        <v>9.438818708300877</v>
      </c>
      <c r="I37" s="208">
        <v>100</v>
      </c>
      <c r="J37" s="397"/>
    </row>
    <row r="38" spans="1:10" x14ac:dyDescent="0.2">
      <c r="A38" s="209" t="s">
        <v>635</v>
      </c>
      <c r="B38" s="801"/>
      <c r="C38" s="210">
        <v>2710</v>
      </c>
      <c r="D38" s="211">
        <v>-18.27503015681544</v>
      </c>
      <c r="E38" s="210">
        <v>33467</v>
      </c>
      <c r="F38" s="211">
        <v>8.6132476552104631</v>
      </c>
      <c r="G38" s="210">
        <v>33467</v>
      </c>
      <c r="H38" s="211">
        <v>8.6132476552104631</v>
      </c>
      <c r="I38" s="212">
        <v>51.784056446122428</v>
      </c>
      <c r="J38" s="397"/>
    </row>
    <row r="39" spans="1:10" x14ac:dyDescent="0.2">
      <c r="A39" s="209" t="s">
        <v>636</v>
      </c>
      <c r="B39" s="801"/>
      <c r="C39" s="210">
        <v>2719</v>
      </c>
      <c r="D39" s="211">
        <v>27.832628114715561</v>
      </c>
      <c r="E39" s="210">
        <v>31161</v>
      </c>
      <c r="F39" s="211">
        <v>10.339577210438723</v>
      </c>
      <c r="G39" s="210">
        <v>31161</v>
      </c>
      <c r="H39" s="211">
        <v>10.339577210438723</v>
      </c>
      <c r="I39" s="212">
        <v>48.21594355387758</v>
      </c>
      <c r="J39" s="397"/>
    </row>
    <row r="40" spans="1:10" x14ac:dyDescent="0.2">
      <c r="A40" s="213" t="s">
        <v>637</v>
      </c>
      <c r="B40" s="802"/>
      <c r="C40" s="214">
        <v>1023</v>
      </c>
      <c r="D40" s="215">
        <v>-12.63877028181042</v>
      </c>
      <c r="E40" s="214">
        <v>12756</v>
      </c>
      <c r="F40" s="215">
        <v>11.816269284712483</v>
      </c>
      <c r="G40" s="214">
        <v>12756</v>
      </c>
      <c r="H40" s="215">
        <v>11.816269284712483</v>
      </c>
      <c r="I40" s="216">
        <v>19.737575044872191</v>
      </c>
      <c r="J40" s="397"/>
    </row>
    <row r="41" spans="1:10" x14ac:dyDescent="0.2">
      <c r="A41" s="213" t="s">
        <v>638</v>
      </c>
      <c r="B41" s="802"/>
      <c r="C41" s="214">
        <v>4406</v>
      </c>
      <c r="D41" s="215">
        <v>3.1367041198501875</v>
      </c>
      <c r="E41" s="214">
        <v>51872</v>
      </c>
      <c r="F41" s="215">
        <v>8.8695798178231122</v>
      </c>
      <c r="G41" s="214">
        <v>51872</v>
      </c>
      <c r="H41" s="215">
        <v>8.8695798178231122</v>
      </c>
      <c r="I41" s="216">
        <v>80.262424955127813</v>
      </c>
    </row>
    <row r="42" spans="1:10" x14ac:dyDescent="0.2">
      <c r="A42" s="817" t="s">
        <v>639</v>
      </c>
      <c r="B42" s="818"/>
      <c r="C42" s="819">
        <v>371</v>
      </c>
      <c r="D42" s="780">
        <v>369.62025316455697</v>
      </c>
      <c r="E42" s="819">
        <v>1955</v>
      </c>
      <c r="F42" s="820">
        <v>37.000700770847935</v>
      </c>
      <c r="G42" s="821">
        <v>1955</v>
      </c>
      <c r="H42" s="820">
        <v>37.000700770847935</v>
      </c>
      <c r="I42" s="822">
        <v>3.0250046419508574</v>
      </c>
    </row>
    <row r="43" spans="1:10" x14ac:dyDescent="0.2">
      <c r="A43" s="94"/>
    </row>
    <row r="44" spans="1:10" x14ac:dyDescent="0.2">
      <c r="A44" s="166"/>
    </row>
  </sheetData>
  <mergeCells count="5">
    <mergeCell ref="A3:A4"/>
    <mergeCell ref="C3:D3"/>
    <mergeCell ref="E3:F3"/>
    <mergeCell ref="G3:I3"/>
    <mergeCell ref="B3:B4"/>
  </mergeCells>
  <conditionalFormatting sqref="H6">
    <cfRule type="cellIs" dxfId="82" priority="3" operator="between">
      <formula>-0.49</formula>
      <formula>0.49</formula>
    </cfRule>
    <cfRule type="cellIs" dxfId="81" priority="4" operator="between">
      <formula>-0.49</formula>
      <formula>0.49</formula>
    </cfRule>
    <cfRule type="cellIs" dxfId="80" priority="5" operator="between">
      <formula>0.00001</formula>
      <formula>0.49</formula>
    </cfRule>
  </conditionalFormatting>
  <conditionalFormatting sqref="I34">
    <cfRule type="cellIs" dxfId="79" priority="1" operator="between">
      <formula>0</formula>
      <formula>0.5</formula>
    </cfRule>
    <cfRule type="cellIs" dxfId="78" priority="2" operator="between">
      <formula>0</formula>
      <formula>0.49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21" sqref="G21"/>
    </sheetView>
  </sheetViews>
  <sheetFormatPr baseColWidth="10" defaultRowHeight="14.25" x14ac:dyDescent="0.2"/>
  <sheetData>
    <row r="1" spans="1:8" x14ac:dyDescent="0.2">
      <c r="A1" s="17" t="s">
        <v>241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242</v>
      </c>
      <c r="H2" s="1"/>
    </row>
    <row r="3" spans="1:8" x14ac:dyDescent="0.2">
      <c r="A3" s="79"/>
      <c r="B3" s="858">
        <f>INDICE!A3</f>
        <v>42339</v>
      </c>
      <c r="C3" s="859"/>
      <c r="D3" s="859" t="s">
        <v>120</v>
      </c>
      <c r="E3" s="859"/>
      <c r="F3" s="859" t="s">
        <v>121</v>
      </c>
      <c r="G3" s="859"/>
      <c r="H3" s="1"/>
    </row>
    <row r="4" spans="1:8" x14ac:dyDescent="0.2">
      <c r="A4" s="81"/>
      <c r="B4" s="97" t="s">
        <v>57</v>
      </c>
      <c r="C4" s="97" t="s">
        <v>526</v>
      </c>
      <c r="D4" s="97" t="s">
        <v>57</v>
      </c>
      <c r="E4" s="97" t="s">
        <v>526</v>
      </c>
      <c r="F4" s="97" t="s">
        <v>57</v>
      </c>
      <c r="G4" s="446" t="s">
        <v>526</v>
      </c>
      <c r="H4" s="1"/>
    </row>
    <row r="5" spans="1:8" x14ac:dyDescent="0.2">
      <c r="A5" s="224" t="s">
        <v>8</v>
      </c>
      <c r="B5" s="613">
        <v>32.494343358085118</v>
      </c>
      <c r="C5" s="807">
        <v>-35.824471434750357</v>
      </c>
      <c r="D5" s="613">
        <v>44.651146713534303</v>
      </c>
      <c r="E5" s="807">
        <v>-38.798546504069066</v>
      </c>
      <c r="F5" s="613">
        <v>44.651146713534303</v>
      </c>
      <c r="G5" s="807">
        <v>-38.798546504069066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239</v>
      </c>
      <c r="H6" s="1"/>
    </row>
    <row r="7" spans="1:8" x14ac:dyDescent="0.2">
      <c r="A7" s="94" t="s">
        <v>133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622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topLeftCell="A2" workbookViewId="0">
      <selection activeCell="F19" sqref="F19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5" t="s">
        <v>530</v>
      </c>
      <c r="B1" s="225"/>
      <c r="C1" s="226"/>
      <c r="D1" s="226"/>
      <c r="E1" s="226"/>
      <c r="F1" s="226"/>
      <c r="G1" s="226"/>
      <c r="H1" s="227"/>
    </row>
    <row r="2" spans="1:8" x14ac:dyDescent="0.2">
      <c r="A2" s="228"/>
      <c r="B2" s="228"/>
      <c r="C2" s="229"/>
      <c r="D2" s="229"/>
      <c r="E2" s="229"/>
      <c r="F2" s="229"/>
      <c r="G2" s="229"/>
      <c r="H2" s="230" t="s">
        <v>159</v>
      </c>
    </row>
    <row r="3" spans="1:8" ht="14.1" customHeight="1" x14ac:dyDescent="0.2">
      <c r="A3" s="231"/>
      <c r="B3" s="858">
        <f>INDICE!A3</f>
        <v>42339</v>
      </c>
      <c r="C3" s="859"/>
      <c r="D3" s="859" t="s">
        <v>120</v>
      </c>
      <c r="E3" s="859"/>
      <c r="F3" s="859" t="s">
        <v>121</v>
      </c>
      <c r="G3" s="859"/>
      <c r="H3" s="859"/>
    </row>
    <row r="4" spans="1:8" x14ac:dyDescent="0.2">
      <c r="A4" s="232"/>
      <c r="B4" s="72" t="s">
        <v>48</v>
      </c>
      <c r="C4" s="72" t="s">
        <v>526</v>
      </c>
      <c r="D4" s="72" t="s">
        <v>48</v>
      </c>
      <c r="E4" s="72" t="s">
        <v>526</v>
      </c>
      <c r="F4" s="72" t="s">
        <v>48</v>
      </c>
      <c r="G4" s="73" t="s">
        <v>526</v>
      </c>
      <c r="H4" s="73" t="s">
        <v>110</v>
      </c>
    </row>
    <row r="5" spans="1:8" x14ac:dyDescent="0.2">
      <c r="A5" s="232" t="s">
        <v>243</v>
      </c>
      <c r="B5" s="233"/>
      <c r="C5" s="233"/>
      <c r="D5" s="233"/>
      <c r="E5" s="233"/>
      <c r="F5" s="233"/>
      <c r="G5" s="234"/>
      <c r="H5" s="235"/>
    </row>
    <row r="6" spans="1:8" x14ac:dyDescent="0.2">
      <c r="A6" s="236" t="s">
        <v>471</v>
      </c>
      <c r="B6" s="757">
        <v>98</v>
      </c>
      <c r="C6" s="615">
        <v>40</v>
      </c>
      <c r="D6" s="375">
        <v>780</v>
      </c>
      <c r="E6" s="615">
        <v>21.306376360808709</v>
      </c>
      <c r="F6" s="375">
        <v>780</v>
      </c>
      <c r="G6" s="615">
        <v>21.306376360808709</v>
      </c>
      <c r="H6" s="615">
        <v>4.9779820026804522</v>
      </c>
    </row>
    <row r="7" spans="1:8" x14ac:dyDescent="0.2">
      <c r="A7" s="236" t="s">
        <v>49</v>
      </c>
      <c r="B7" s="757">
        <v>13</v>
      </c>
      <c r="C7" s="618" t="s">
        <v>150</v>
      </c>
      <c r="D7" s="375">
        <v>136</v>
      </c>
      <c r="E7" s="615">
        <v>29.523809523809526</v>
      </c>
      <c r="F7" s="375">
        <v>136</v>
      </c>
      <c r="G7" s="615">
        <v>29.523809523809526</v>
      </c>
      <c r="H7" s="615">
        <v>0.86795583636479678</v>
      </c>
    </row>
    <row r="8" spans="1:8" x14ac:dyDescent="0.2">
      <c r="A8" s="236" t="s">
        <v>50</v>
      </c>
      <c r="B8" s="757">
        <v>80</v>
      </c>
      <c r="C8" s="615">
        <v>-42.446043165467628</v>
      </c>
      <c r="D8" s="375">
        <v>2106</v>
      </c>
      <c r="E8" s="615">
        <v>7.9446437724243975</v>
      </c>
      <c r="F8" s="375">
        <v>2106</v>
      </c>
      <c r="G8" s="615">
        <v>7.9446437724243975</v>
      </c>
      <c r="H8" s="615">
        <v>13.440551407237219</v>
      </c>
    </row>
    <row r="9" spans="1:8" x14ac:dyDescent="0.2">
      <c r="A9" s="236" t="s">
        <v>129</v>
      </c>
      <c r="B9" s="757">
        <v>299</v>
      </c>
      <c r="C9" s="615">
        <v>-4.7770700636942678</v>
      </c>
      <c r="D9" s="375">
        <v>5156</v>
      </c>
      <c r="E9" s="615">
        <v>4.690355329949238</v>
      </c>
      <c r="F9" s="375">
        <v>5156</v>
      </c>
      <c r="G9" s="615">
        <v>4.690355329949238</v>
      </c>
      <c r="H9" s="615">
        <v>32.905737443359499</v>
      </c>
    </row>
    <row r="10" spans="1:8" x14ac:dyDescent="0.2">
      <c r="A10" s="236" t="s">
        <v>130</v>
      </c>
      <c r="B10" s="757">
        <v>387</v>
      </c>
      <c r="C10" s="615">
        <v>16.918429003021149</v>
      </c>
      <c r="D10" s="375">
        <v>4035</v>
      </c>
      <c r="E10" s="615">
        <v>-27.362736273627362</v>
      </c>
      <c r="F10" s="375">
        <v>4035</v>
      </c>
      <c r="G10" s="615">
        <v>-27.362736273627362</v>
      </c>
      <c r="H10" s="615">
        <v>25.751483821558491</v>
      </c>
    </row>
    <row r="11" spans="1:8" x14ac:dyDescent="0.2">
      <c r="A11" s="236" t="s">
        <v>244</v>
      </c>
      <c r="B11" s="757">
        <v>252</v>
      </c>
      <c r="C11" s="615">
        <v>-10.954063604240282</v>
      </c>
      <c r="D11" s="375">
        <v>3456</v>
      </c>
      <c r="E11" s="615">
        <v>0.55280768111725342</v>
      </c>
      <c r="F11" s="375">
        <v>3456</v>
      </c>
      <c r="G11" s="615">
        <v>0.55280768111725342</v>
      </c>
      <c r="H11" s="615">
        <v>22.056289488799543</v>
      </c>
    </row>
    <row r="12" spans="1:8" x14ac:dyDescent="0.2">
      <c r="A12" s="239" t="s">
        <v>245</v>
      </c>
      <c r="B12" s="758">
        <v>1129</v>
      </c>
      <c r="C12" s="241">
        <v>-0.70360598065083557</v>
      </c>
      <c r="D12" s="240">
        <v>15669</v>
      </c>
      <c r="E12" s="241">
        <v>-5.6993259508907084</v>
      </c>
      <c r="F12" s="240">
        <v>15669</v>
      </c>
      <c r="G12" s="241">
        <v>-5.6993259508907084</v>
      </c>
      <c r="H12" s="241">
        <v>100</v>
      </c>
    </row>
    <row r="13" spans="1:8" x14ac:dyDescent="0.2">
      <c r="A13" s="191" t="s">
        <v>246</v>
      </c>
      <c r="B13" s="759"/>
      <c r="C13" s="243"/>
      <c r="D13" s="242"/>
      <c r="E13" s="243"/>
      <c r="F13" s="242"/>
      <c r="G13" s="243"/>
      <c r="H13" s="243"/>
    </row>
    <row r="14" spans="1:8" x14ac:dyDescent="0.2">
      <c r="A14" s="236" t="s">
        <v>471</v>
      </c>
      <c r="B14" s="757">
        <v>24</v>
      </c>
      <c r="C14" s="615">
        <v>14.285714285714285</v>
      </c>
      <c r="D14" s="375">
        <v>395</v>
      </c>
      <c r="E14" s="615">
        <v>-7.0588235294117645</v>
      </c>
      <c r="F14" s="375">
        <v>395</v>
      </c>
      <c r="G14" s="615">
        <v>-7.0588235294117645</v>
      </c>
      <c r="H14" s="615">
        <v>1.8314169139465875</v>
      </c>
    </row>
    <row r="15" spans="1:8" x14ac:dyDescent="0.2">
      <c r="A15" s="236" t="s">
        <v>49</v>
      </c>
      <c r="B15" s="757">
        <v>497</v>
      </c>
      <c r="C15" s="615">
        <v>26.785714285714285</v>
      </c>
      <c r="D15" s="375">
        <v>4839</v>
      </c>
      <c r="E15" s="615">
        <v>41.532611874817199</v>
      </c>
      <c r="F15" s="375">
        <v>4839</v>
      </c>
      <c r="G15" s="615">
        <v>41.532611874817199</v>
      </c>
      <c r="H15" s="615">
        <v>22.436016320474778</v>
      </c>
    </row>
    <row r="16" spans="1:8" x14ac:dyDescent="0.2">
      <c r="A16" s="236" t="s">
        <v>50</v>
      </c>
      <c r="B16" s="757">
        <v>9</v>
      </c>
      <c r="C16" s="782">
        <v>-70</v>
      </c>
      <c r="D16" s="375">
        <v>516</v>
      </c>
      <c r="E16" s="615">
        <v>52.212389380530979</v>
      </c>
      <c r="F16" s="375">
        <v>516</v>
      </c>
      <c r="G16" s="615">
        <v>52.212389380530979</v>
      </c>
      <c r="H16" s="615">
        <v>2.392433234421365</v>
      </c>
    </row>
    <row r="17" spans="1:8" x14ac:dyDescent="0.2">
      <c r="A17" s="236" t="s">
        <v>129</v>
      </c>
      <c r="B17" s="757">
        <v>534</v>
      </c>
      <c r="C17" s="615">
        <v>-1.6574585635359116</v>
      </c>
      <c r="D17" s="375">
        <v>6263</v>
      </c>
      <c r="E17" s="615">
        <v>-2.3085322102636097</v>
      </c>
      <c r="F17" s="375">
        <v>6263</v>
      </c>
      <c r="G17" s="615">
        <v>-2.3085322102636097</v>
      </c>
      <c r="H17" s="615">
        <v>29.038390207715132</v>
      </c>
    </row>
    <row r="18" spans="1:8" x14ac:dyDescent="0.2">
      <c r="A18" s="236" t="s">
        <v>130</v>
      </c>
      <c r="B18" s="757">
        <v>310</v>
      </c>
      <c r="C18" s="615">
        <v>29.166666666666668</v>
      </c>
      <c r="D18" s="375">
        <v>2167</v>
      </c>
      <c r="E18" s="615">
        <v>-28.387309980171842</v>
      </c>
      <c r="F18" s="375">
        <v>2167</v>
      </c>
      <c r="G18" s="615">
        <v>-28.387309980171842</v>
      </c>
      <c r="H18" s="615">
        <v>10.047292284866469</v>
      </c>
    </row>
    <row r="19" spans="1:8" x14ac:dyDescent="0.2">
      <c r="A19" s="236" t="s">
        <v>244</v>
      </c>
      <c r="B19" s="757">
        <v>572</v>
      </c>
      <c r="C19" s="615">
        <v>-8.9171974522292992</v>
      </c>
      <c r="D19" s="375">
        <v>7388</v>
      </c>
      <c r="E19" s="615">
        <v>18.854568854568853</v>
      </c>
      <c r="F19" s="375">
        <v>7388</v>
      </c>
      <c r="G19" s="615">
        <v>18.854568854568853</v>
      </c>
      <c r="H19" s="615">
        <v>34.254451038575667</v>
      </c>
    </row>
    <row r="20" spans="1:8" x14ac:dyDescent="0.2">
      <c r="A20" s="244" t="s">
        <v>247</v>
      </c>
      <c r="B20" s="760">
        <v>1946</v>
      </c>
      <c r="C20" s="246">
        <v>4.9622437971952538</v>
      </c>
      <c r="D20" s="245">
        <v>21568</v>
      </c>
      <c r="E20" s="246">
        <v>8.7315991127243393</v>
      </c>
      <c r="F20" s="245">
        <v>21568</v>
      </c>
      <c r="G20" s="246">
        <v>8.7315991127243393</v>
      </c>
      <c r="H20" s="246">
        <v>100</v>
      </c>
    </row>
    <row r="21" spans="1:8" x14ac:dyDescent="0.2">
      <c r="A21" s="191" t="s">
        <v>531</v>
      </c>
      <c r="B21" s="761"/>
      <c r="C21" s="617"/>
      <c r="D21" s="616"/>
      <c r="E21" s="617"/>
      <c r="F21" s="616"/>
      <c r="G21" s="617"/>
      <c r="H21" s="617"/>
    </row>
    <row r="22" spans="1:8" x14ac:dyDescent="0.2">
      <c r="A22" s="236" t="s">
        <v>471</v>
      </c>
      <c r="B22" s="757">
        <v>-74</v>
      </c>
      <c r="C22" s="615">
        <v>51.020408163265309</v>
      </c>
      <c r="D22" s="375">
        <v>-385</v>
      </c>
      <c r="E22" s="615">
        <v>76.605504587155963</v>
      </c>
      <c r="F22" s="375">
        <v>-385</v>
      </c>
      <c r="G22" s="615">
        <v>76.605504587155963</v>
      </c>
      <c r="H22" s="618" t="s">
        <v>532</v>
      </c>
    </row>
    <row r="23" spans="1:8" x14ac:dyDescent="0.2">
      <c r="A23" s="236" t="s">
        <v>49</v>
      </c>
      <c r="B23" s="757">
        <v>484</v>
      </c>
      <c r="C23" s="615">
        <v>23.469387755102041</v>
      </c>
      <c r="D23" s="375">
        <v>4703</v>
      </c>
      <c r="E23" s="615">
        <v>41.913095956547977</v>
      </c>
      <c r="F23" s="375">
        <v>4703</v>
      </c>
      <c r="G23" s="615">
        <v>41.913095956547977</v>
      </c>
      <c r="H23" s="618" t="s">
        <v>532</v>
      </c>
    </row>
    <row r="24" spans="1:8" x14ac:dyDescent="0.2">
      <c r="A24" s="236" t="s">
        <v>50</v>
      </c>
      <c r="B24" s="757">
        <v>-71</v>
      </c>
      <c r="C24" s="615">
        <v>-34.862385321100916</v>
      </c>
      <c r="D24" s="375">
        <v>-1590</v>
      </c>
      <c r="E24" s="615">
        <v>-1.3647642679900744</v>
      </c>
      <c r="F24" s="375">
        <v>-1590</v>
      </c>
      <c r="G24" s="615">
        <v>-1.3647642679900744</v>
      </c>
      <c r="H24" s="618" t="s">
        <v>532</v>
      </c>
    </row>
    <row r="25" spans="1:8" x14ac:dyDescent="0.2">
      <c r="A25" s="236" t="s">
        <v>129</v>
      </c>
      <c r="B25" s="757">
        <v>235</v>
      </c>
      <c r="C25" s="615">
        <v>2.6200873362445414</v>
      </c>
      <c r="D25" s="375">
        <v>1107</v>
      </c>
      <c r="E25" s="615">
        <v>-25.50471063257066</v>
      </c>
      <c r="F25" s="375">
        <v>1107</v>
      </c>
      <c r="G25" s="615">
        <v>-25.50471063257066</v>
      </c>
      <c r="H25" s="618" t="s">
        <v>532</v>
      </c>
    </row>
    <row r="26" spans="1:8" x14ac:dyDescent="0.2">
      <c r="A26" s="236" t="s">
        <v>130</v>
      </c>
      <c r="B26" s="757">
        <v>-77</v>
      </c>
      <c r="C26" s="615">
        <v>-15.384615384615385</v>
      </c>
      <c r="D26" s="375">
        <v>-1868</v>
      </c>
      <c r="E26" s="615">
        <v>-26.13681296955318</v>
      </c>
      <c r="F26" s="375">
        <v>-1868</v>
      </c>
      <c r="G26" s="615">
        <v>-26.13681296955318</v>
      </c>
      <c r="H26" s="618" t="s">
        <v>532</v>
      </c>
    </row>
    <row r="27" spans="1:8" x14ac:dyDescent="0.2">
      <c r="A27" s="236" t="s">
        <v>244</v>
      </c>
      <c r="B27" s="757">
        <v>320</v>
      </c>
      <c r="C27" s="615">
        <v>-7.2463768115942031</v>
      </c>
      <c r="D27" s="375">
        <v>3932</v>
      </c>
      <c r="E27" s="615">
        <v>41.489744512414539</v>
      </c>
      <c r="F27" s="375">
        <v>3932</v>
      </c>
      <c r="G27" s="615">
        <v>41.489744512414539</v>
      </c>
      <c r="H27" s="618" t="s">
        <v>532</v>
      </c>
    </row>
    <row r="28" spans="1:8" x14ac:dyDescent="0.2">
      <c r="A28" s="244" t="s">
        <v>248</v>
      </c>
      <c r="B28" s="760">
        <v>817</v>
      </c>
      <c r="C28" s="246">
        <v>13.947001394700139</v>
      </c>
      <c r="D28" s="245">
        <v>5899</v>
      </c>
      <c r="E28" s="246">
        <v>83.198757763975152</v>
      </c>
      <c r="F28" s="245">
        <v>5899</v>
      </c>
      <c r="G28" s="246">
        <v>83.198757763975152</v>
      </c>
      <c r="H28" s="614" t="s">
        <v>532</v>
      </c>
    </row>
    <row r="29" spans="1:8" x14ac:dyDescent="0.2">
      <c r="A29" s="94" t="s">
        <v>643</v>
      </c>
      <c r="B29" s="237"/>
      <c r="C29" s="237"/>
      <c r="D29" s="237"/>
      <c r="E29" s="237"/>
      <c r="F29" s="237"/>
      <c r="G29" s="237"/>
      <c r="H29" s="248" t="s">
        <v>239</v>
      </c>
    </row>
    <row r="30" spans="1:8" x14ac:dyDescent="0.2">
      <c r="A30" s="166" t="s">
        <v>654</v>
      </c>
      <c r="B30" s="237"/>
      <c r="C30" s="237"/>
      <c r="D30" s="237"/>
      <c r="E30" s="237"/>
      <c r="F30" s="237"/>
      <c r="G30" s="238"/>
      <c r="H30" s="238"/>
    </row>
    <row r="31" spans="1:8" x14ac:dyDescent="0.2">
      <c r="A31" s="166" t="s">
        <v>533</v>
      </c>
      <c r="B31" s="237"/>
      <c r="C31" s="237"/>
      <c r="D31" s="237"/>
      <c r="E31" s="237"/>
      <c r="F31" s="237"/>
      <c r="G31" s="238"/>
      <c r="H31" s="238"/>
    </row>
  </sheetData>
  <mergeCells count="3">
    <mergeCell ref="B3:C3"/>
    <mergeCell ref="D3:E3"/>
    <mergeCell ref="F3:H3"/>
  </mergeCells>
  <conditionalFormatting sqref="E9">
    <cfRule type="cellIs" dxfId="77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4"/>
  <sheetViews>
    <sheetView topLeftCell="A6" workbookViewId="0">
      <selection activeCell="J32" sqref="J32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5" t="s">
        <v>534</v>
      </c>
      <c r="B1" s="225"/>
      <c r="C1" s="1"/>
      <c r="D1" s="1"/>
      <c r="E1" s="1"/>
      <c r="F1" s="1"/>
      <c r="G1" s="1"/>
      <c r="H1" s="1"/>
    </row>
    <row r="2" spans="1:8" x14ac:dyDescent="0.2">
      <c r="A2" s="597"/>
      <c r="B2" s="597"/>
      <c r="C2" s="597"/>
      <c r="D2" s="597"/>
      <c r="E2" s="597"/>
      <c r="F2" s="1"/>
      <c r="G2" s="1"/>
      <c r="H2" s="599" t="s">
        <v>159</v>
      </c>
    </row>
    <row r="3" spans="1:8" ht="14.45" customHeight="1" x14ac:dyDescent="0.2">
      <c r="A3" s="877" t="s">
        <v>528</v>
      </c>
      <c r="B3" s="875" t="s">
        <v>529</v>
      </c>
      <c r="C3" s="861">
        <f>INDICE!A3</f>
        <v>42339</v>
      </c>
      <c r="D3" s="860">
        <v>41671</v>
      </c>
      <c r="E3" s="860">
        <v>41671</v>
      </c>
      <c r="F3" s="859" t="s">
        <v>121</v>
      </c>
      <c r="G3" s="859"/>
      <c r="H3" s="859"/>
    </row>
    <row r="4" spans="1:8" x14ac:dyDescent="0.2">
      <c r="A4" s="878"/>
      <c r="B4" s="876"/>
      <c r="C4" s="97" t="s">
        <v>537</v>
      </c>
      <c r="D4" s="97" t="s">
        <v>538</v>
      </c>
      <c r="E4" s="97" t="s">
        <v>249</v>
      </c>
      <c r="F4" s="97" t="s">
        <v>537</v>
      </c>
      <c r="G4" s="97" t="s">
        <v>538</v>
      </c>
      <c r="H4" s="97" t="s">
        <v>249</v>
      </c>
    </row>
    <row r="5" spans="1:8" x14ac:dyDescent="0.2">
      <c r="A5" s="619"/>
      <c r="B5" s="186" t="s">
        <v>212</v>
      </c>
      <c r="C5" s="186">
        <v>0</v>
      </c>
      <c r="D5" s="186">
        <v>11</v>
      </c>
      <c r="E5" s="249">
        <v>11</v>
      </c>
      <c r="F5" s="188">
        <v>6</v>
      </c>
      <c r="G5" s="186">
        <v>197</v>
      </c>
      <c r="H5" s="249">
        <v>191</v>
      </c>
    </row>
    <row r="6" spans="1:8" x14ac:dyDescent="0.2">
      <c r="A6" s="619"/>
      <c r="B6" s="186" t="s">
        <v>250</v>
      </c>
      <c r="C6" s="186">
        <v>246</v>
      </c>
      <c r="D6" s="186">
        <v>108</v>
      </c>
      <c r="E6" s="250">
        <v>-138</v>
      </c>
      <c r="F6" s="188">
        <v>2853</v>
      </c>
      <c r="G6" s="186">
        <v>2429</v>
      </c>
      <c r="H6" s="250">
        <v>-424</v>
      </c>
    </row>
    <row r="7" spans="1:8" x14ac:dyDescent="0.2">
      <c r="A7" s="619"/>
      <c r="B7" s="189" t="s">
        <v>213</v>
      </c>
      <c r="C7" s="189">
        <v>0</v>
      </c>
      <c r="D7" s="189">
        <v>4</v>
      </c>
      <c r="E7" s="251">
        <v>4</v>
      </c>
      <c r="F7" s="189">
        <v>0</v>
      </c>
      <c r="G7" s="189">
        <v>109</v>
      </c>
      <c r="H7" s="250">
        <v>109</v>
      </c>
    </row>
    <row r="8" spans="1:8" x14ac:dyDescent="0.2">
      <c r="A8" s="191" t="s">
        <v>347</v>
      </c>
      <c r="B8" s="192"/>
      <c r="C8" s="192">
        <v>246</v>
      </c>
      <c r="D8" s="192">
        <v>123</v>
      </c>
      <c r="E8" s="252">
        <v>-123</v>
      </c>
      <c r="F8" s="192">
        <v>2859</v>
      </c>
      <c r="G8" s="192">
        <v>2735</v>
      </c>
      <c r="H8" s="252">
        <v>-124</v>
      </c>
    </row>
    <row r="9" spans="1:8" x14ac:dyDescent="0.2">
      <c r="A9" s="619"/>
      <c r="B9" s="189" t="s">
        <v>251</v>
      </c>
      <c r="C9" s="189">
        <v>15</v>
      </c>
      <c r="D9" s="186">
        <v>0</v>
      </c>
      <c r="E9" s="253">
        <v>-15</v>
      </c>
      <c r="F9" s="189">
        <v>92</v>
      </c>
      <c r="G9" s="186">
        <v>3</v>
      </c>
      <c r="H9" s="253">
        <v>-89</v>
      </c>
    </row>
    <row r="10" spans="1:8" x14ac:dyDescent="0.2">
      <c r="A10" s="619"/>
      <c r="B10" s="186" t="s">
        <v>214</v>
      </c>
      <c r="C10" s="186">
        <v>0</v>
      </c>
      <c r="D10" s="186">
        <v>15</v>
      </c>
      <c r="E10" s="250">
        <v>15</v>
      </c>
      <c r="F10" s="186">
        <v>0</v>
      </c>
      <c r="G10" s="186">
        <v>95</v>
      </c>
      <c r="H10" s="250">
        <v>95</v>
      </c>
    </row>
    <row r="11" spans="1:8" x14ac:dyDescent="0.2">
      <c r="A11" s="619"/>
      <c r="B11" s="189" t="s">
        <v>252</v>
      </c>
      <c r="C11" s="189">
        <v>0</v>
      </c>
      <c r="D11" s="189">
        <v>154</v>
      </c>
      <c r="E11" s="250">
        <v>154</v>
      </c>
      <c r="F11" s="189">
        <v>39</v>
      </c>
      <c r="G11" s="189">
        <v>1095</v>
      </c>
      <c r="H11" s="250">
        <v>1056</v>
      </c>
    </row>
    <row r="12" spans="1:8" x14ac:dyDescent="0.2">
      <c r="A12" s="191" t="s">
        <v>535</v>
      </c>
      <c r="B12" s="192"/>
      <c r="C12" s="192">
        <v>15</v>
      </c>
      <c r="D12" s="192">
        <v>169</v>
      </c>
      <c r="E12" s="252">
        <v>154</v>
      </c>
      <c r="F12" s="192">
        <v>131</v>
      </c>
      <c r="G12" s="192">
        <v>1193</v>
      </c>
      <c r="H12" s="252">
        <v>1062</v>
      </c>
    </row>
    <row r="13" spans="1:8" x14ac:dyDescent="0.2">
      <c r="A13" s="619"/>
      <c r="B13" s="189" t="s">
        <v>309</v>
      </c>
      <c r="C13" s="189">
        <v>0</v>
      </c>
      <c r="D13" s="186">
        <v>20</v>
      </c>
      <c r="E13" s="253">
        <v>20</v>
      </c>
      <c r="F13" s="189">
        <v>41</v>
      </c>
      <c r="G13" s="186">
        <v>256</v>
      </c>
      <c r="H13" s="253">
        <v>215</v>
      </c>
    </row>
    <row r="14" spans="1:8" x14ac:dyDescent="0.2">
      <c r="A14" s="619"/>
      <c r="B14" s="189" t="s">
        <v>253</v>
      </c>
      <c r="C14" s="189">
        <v>86</v>
      </c>
      <c r="D14" s="189">
        <v>105</v>
      </c>
      <c r="E14" s="250">
        <v>19</v>
      </c>
      <c r="F14" s="189">
        <v>356</v>
      </c>
      <c r="G14" s="189">
        <v>1214</v>
      </c>
      <c r="H14" s="250">
        <v>858</v>
      </c>
    </row>
    <row r="15" spans="1:8" x14ac:dyDescent="0.2">
      <c r="A15" s="619"/>
      <c r="B15" s="189" t="s">
        <v>254</v>
      </c>
      <c r="C15" s="189">
        <v>16</v>
      </c>
      <c r="D15" s="186">
        <v>133</v>
      </c>
      <c r="E15" s="250">
        <v>117</v>
      </c>
      <c r="F15" s="189">
        <v>358</v>
      </c>
      <c r="G15" s="186">
        <v>2272</v>
      </c>
      <c r="H15" s="250">
        <v>1914</v>
      </c>
    </row>
    <row r="16" spans="1:8" x14ac:dyDescent="0.2">
      <c r="A16" s="619"/>
      <c r="B16" s="189" t="s">
        <v>255</v>
      </c>
      <c r="C16" s="189">
        <v>0</v>
      </c>
      <c r="D16" s="186">
        <v>39</v>
      </c>
      <c r="E16" s="250">
        <v>39</v>
      </c>
      <c r="F16" s="189">
        <v>339</v>
      </c>
      <c r="G16" s="186">
        <v>618</v>
      </c>
      <c r="H16" s="250">
        <v>279</v>
      </c>
    </row>
    <row r="17" spans="1:8" x14ac:dyDescent="0.2">
      <c r="A17" s="619"/>
      <c r="B17" s="189" t="s">
        <v>256</v>
      </c>
      <c r="C17" s="189">
        <v>25</v>
      </c>
      <c r="D17" s="186">
        <v>125</v>
      </c>
      <c r="E17" s="250">
        <v>100</v>
      </c>
      <c r="F17" s="189">
        <v>588</v>
      </c>
      <c r="G17" s="186">
        <v>1121</v>
      </c>
      <c r="H17" s="250">
        <v>533</v>
      </c>
    </row>
    <row r="18" spans="1:8" x14ac:dyDescent="0.2">
      <c r="A18" s="619"/>
      <c r="B18" s="189" t="s">
        <v>219</v>
      </c>
      <c r="C18" s="189">
        <v>165</v>
      </c>
      <c r="D18" s="186">
        <v>201</v>
      </c>
      <c r="E18" s="250">
        <v>36</v>
      </c>
      <c r="F18" s="189">
        <v>1480</v>
      </c>
      <c r="G18" s="186">
        <v>1703</v>
      </c>
      <c r="H18" s="250">
        <v>223</v>
      </c>
    </row>
    <row r="19" spans="1:8" x14ac:dyDescent="0.2">
      <c r="A19" s="619"/>
      <c r="B19" s="189" t="s">
        <v>257</v>
      </c>
      <c r="C19" s="189">
        <v>98</v>
      </c>
      <c r="D19" s="186">
        <v>93</v>
      </c>
      <c r="E19" s="250">
        <v>-5</v>
      </c>
      <c r="F19" s="189">
        <v>1942</v>
      </c>
      <c r="G19" s="186">
        <v>1623</v>
      </c>
      <c r="H19" s="250">
        <v>-319</v>
      </c>
    </row>
    <row r="20" spans="1:8" x14ac:dyDescent="0.2">
      <c r="A20" s="619"/>
      <c r="B20" s="189" t="s">
        <v>222</v>
      </c>
      <c r="C20" s="189">
        <v>9</v>
      </c>
      <c r="D20" s="186">
        <v>63</v>
      </c>
      <c r="E20" s="250">
        <v>54</v>
      </c>
      <c r="F20" s="189">
        <v>366</v>
      </c>
      <c r="G20" s="186">
        <v>1182</v>
      </c>
      <c r="H20" s="250">
        <v>816</v>
      </c>
    </row>
    <row r="21" spans="1:8" x14ac:dyDescent="0.2">
      <c r="A21" s="619"/>
      <c r="B21" s="189" t="s">
        <v>223</v>
      </c>
      <c r="C21" s="189">
        <v>61</v>
      </c>
      <c r="D21" s="186">
        <v>0</v>
      </c>
      <c r="E21" s="250">
        <v>-61</v>
      </c>
      <c r="F21" s="189">
        <v>594</v>
      </c>
      <c r="G21" s="186">
        <v>3</v>
      </c>
      <c r="H21" s="250">
        <v>-591</v>
      </c>
    </row>
    <row r="22" spans="1:8" x14ac:dyDescent="0.2">
      <c r="A22" s="619"/>
      <c r="B22" s="189" t="s">
        <v>258</v>
      </c>
      <c r="C22" s="189">
        <v>43</v>
      </c>
      <c r="D22" s="186">
        <v>0</v>
      </c>
      <c r="E22" s="250">
        <v>-43</v>
      </c>
      <c r="F22" s="189">
        <v>726</v>
      </c>
      <c r="G22" s="186">
        <v>105</v>
      </c>
      <c r="H22" s="250">
        <v>-621</v>
      </c>
    </row>
    <row r="23" spans="1:8" x14ac:dyDescent="0.2">
      <c r="A23" s="619"/>
      <c r="B23" s="189" t="s">
        <v>259</v>
      </c>
      <c r="C23" s="189">
        <v>0</v>
      </c>
      <c r="D23" s="186">
        <v>29</v>
      </c>
      <c r="E23" s="250">
        <v>29</v>
      </c>
      <c r="F23" s="189">
        <v>347</v>
      </c>
      <c r="G23" s="186">
        <v>379</v>
      </c>
      <c r="H23" s="250">
        <v>32</v>
      </c>
    </row>
    <row r="24" spans="1:8" x14ac:dyDescent="0.2">
      <c r="A24" s="619"/>
      <c r="B24" s="189" t="s">
        <v>260</v>
      </c>
      <c r="C24" s="189">
        <v>0</v>
      </c>
      <c r="D24" s="186">
        <v>0</v>
      </c>
      <c r="E24" s="250">
        <v>0</v>
      </c>
      <c r="F24" s="189">
        <v>21</v>
      </c>
      <c r="G24" s="186">
        <v>0</v>
      </c>
      <c r="H24" s="250">
        <v>-21</v>
      </c>
    </row>
    <row r="25" spans="1:8" x14ac:dyDescent="0.2">
      <c r="A25" s="619"/>
      <c r="B25" s="189" t="s">
        <v>261</v>
      </c>
      <c r="C25" s="189">
        <v>99</v>
      </c>
      <c r="D25" s="186">
        <v>193</v>
      </c>
      <c r="E25" s="250">
        <v>94</v>
      </c>
      <c r="F25" s="189">
        <v>1093</v>
      </c>
      <c r="G25" s="186">
        <v>2241</v>
      </c>
      <c r="H25" s="250">
        <v>1148</v>
      </c>
    </row>
    <row r="26" spans="1:8" x14ac:dyDescent="0.2">
      <c r="A26" s="191" t="s">
        <v>519</v>
      </c>
      <c r="B26" s="192"/>
      <c r="C26" s="192">
        <v>602</v>
      </c>
      <c r="D26" s="192">
        <v>1001</v>
      </c>
      <c r="E26" s="252">
        <v>399</v>
      </c>
      <c r="F26" s="192">
        <v>8251</v>
      </c>
      <c r="G26" s="192">
        <v>12717</v>
      </c>
      <c r="H26" s="252">
        <v>4466</v>
      </c>
    </row>
    <row r="27" spans="1:8" x14ac:dyDescent="0.2">
      <c r="A27" s="619"/>
      <c r="B27" s="189" t="s">
        <v>224</v>
      </c>
      <c r="C27" s="189">
        <v>65</v>
      </c>
      <c r="D27" s="186">
        <v>0</v>
      </c>
      <c r="E27" s="250">
        <v>-65</v>
      </c>
      <c r="F27" s="189">
        <v>1358</v>
      </c>
      <c r="G27" s="186">
        <v>89</v>
      </c>
      <c r="H27" s="250">
        <v>-1269</v>
      </c>
    </row>
    <row r="28" spans="1:8" x14ac:dyDescent="0.2">
      <c r="A28" s="620"/>
      <c r="B28" s="189" t="s">
        <v>262</v>
      </c>
      <c r="C28" s="189">
        <v>0</v>
      </c>
      <c r="D28" s="186">
        <v>0</v>
      </c>
      <c r="E28" s="250">
        <v>0</v>
      </c>
      <c r="F28" s="189">
        <v>244</v>
      </c>
      <c r="G28" s="186">
        <v>0</v>
      </c>
      <c r="H28" s="250">
        <v>-244</v>
      </c>
    </row>
    <row r="29" spans="1:8" x14ac:dyDescent="0.2">
      <c r="A29" s="620"/>
      <c r="B29" s="189" t="s">
        <v>263</v>
      </c>
      <c r="C29" s="189">
        <v>20</v>
      </c>
      <c r="D29" s="186">
        <v>11</v>
      </c>
      <c r="E29" s="250">
        <v>-9</v>
      </c>
      <c r="F29" s="189">
        <v>255</v>
      </c>
      <c r="G29" s="186">
        <v>14</v>
      </c>
      <c r="H29" s="250">
        <v>-241</v>
      </c>
    </row>
    <row r="30" spans="1:8" x14ac:dyDescent="0.2">
      <c r="A30" s="620"/>
      <c r="B30" s="189" t="s">
        <v>629</v>
      </c>
      <c r="C30" s="189">
        <v>11</v>
      </c>
      <c r="D30" s="189">
        <v>106</v>
      </c>
      <c r="E30" s="253">
        <v>95</v>
      </c>
      <c r="F30" s="186">
        <v>156</v>
      </c>
      <c r="G30" s="186">
        <v>915</v>
      </c>
      <c r="H30" s="253">
        <v>759</v>
      </c>
    </row>
    <row r="31" spans="1:8" x14ac:dyDescent="0.2">
      <c r="A31" s="191" t="s">
        <v>394</v>
      </c>
      <c r="B31" s="192"/>
      <c r="C31" s="192">
        <v>96</v>
      </c>
      <c r="D31" s="192">
        <v>117</v>
      </c>
      <c r="E31" s="252">
        <v>21</v>
      </c>
      <c r="F31" s="192">
        <v>2013</v>
      </c>
      <c r="G31" s="192">
        <v>1018</v>
      </c>
      <c r="H31" s="252">
        <v>-995</v>
      </c>
    </row>
    <row r="32" spans="1:8" x14ac:dyDescent="0.2">
      <c r="A32" s="620"/>
      <c r="B32" s="189" t="s">
        <v>228</v>
      </c>
      <c r="C32" s="189">
        <v>66</v>
      </c>
      <c r="D32" s="186">
        <v>32</v>
      </c>
      <c r="E32" s="250">
        <v>-34</v>
      </c>
      <c r="F32" s="189">
        <v>1170</v>
      </c>
      <c r="G32" s="186">
        <v>285</v>
      </c>
      <c r="H32" s="250">
        <v>-885</v>
      </c>
    </row>
    <row r="33" spans="1:8" x14ac:dyDescent="0.2">
      <c r="A33" s="620"/>
      <c r="B33" s="189" t="s">
        <v>234</v>
      </c>
      <c r="C33" s="189">
        <v>5</v>
      </c>
      <c r="D33" s="189">
        <v>30</v>
      </c>
      <c r="E33" s="253">
        <v>25</v>
      </c>
      <c r="F33" s="629">
        <v>176</v>
      </c>
      <c r="G33" s="189">
        <v>426</v>
      </c>
      <c r="H33" s="250">
        <v>250</v>
      </c>
    </row>
    <row r="34" spans="1:8" x14ac:dyDescent="0.2">
      <c r="A34" s="620"/>
      <c r="B34" s="189" t="s">
        <v>264</v>
      </c>
      <c r="C34" s="189">
        <v>0</v>
      </c>
      <c r="D34" s="189">
        <v>359</v>
      </c>
      <c r="E34" s="250">
        <v>359</v>
      </c>
      <c r="F34" s="189">
        <v>0</v>
      </c>
      <c r="G34" s="189">
        <v>2099</v>
      </c>
      <c r="H34" s="250">
        <v>2099</v>
      </c>
    </row>
    <row r="35" spans="1:8" x14ac:dyDescent="0.2">
      <c r="A35" s="620"/>
      <c r="B35" s="189" t="s">
        <v>236</v>
      </c>
      <c r="C35" s="189">
        <v>0</v>
      </c>
      <c r="D35" s="189">
        <v>53</v>
      </c>
      <c r="E35" s="253">
        <v>53</v>
      </c>
      <c r="F35" s="629">
        <v>0</v>
      </c>
      <c r="G35" s="189">
        <v>517</v>
      </c>
      <c r="H35" s="250">
        <v>517</v>
      </c>
    </row>
    <row r="36" spans="1:8" x14ac:dyDescent="0.2">
      <c r="A36" s="620"/>
      <c r="B36" s="189" t="s">
        <v>237</v>
      </c>
      <c r="C36" s="189">
        <v>78</v>
      </c>
      <c r="D36" s="189">
        <v>5</v>
      </c>
      <c r="E36" s="253">
        <v>-73</v>
      </c>
      <c r="F36" s="629">
        <v>276</v>
      </c>
      <c r="G36" s="189">
        <v>289</v>
      </c>
      <c r="H36" s="250">
        <v>13</v>
      </c>
    </row>
    <row r="37" spans="1:8" x14ac:dyDescent="0.2">
      <c r="A37" s="840" t="s">
        <v>520</v>
      </c>
      <c r="B37" s="192"/>
      <c r="C37" s="192">
        <v>149</v>
      </c>
      <c r="D37" s="192">
        <v>479</v>
      </c>
      <c r="E37" s="252">
        <v>330</v>
      </c>
      <c r="F37" s="192">
        <v>1622</v>
      </c>
      <c r="G37" s="192">
        <v>3616</v>
      </c>
      <c r="H37" s="252">
        <v>1994</v>
      </c>
    </row>
    <row r="38" spans="1:8" x14ac:dyDescent="0.2">
      <c r="A38" s="620"/>
      <c r="B38" s="189" t="s">
        <v>265</v>
      </c>
      <c r="C38" s="189">
        <v>17</v>
      </c>
      <c r="D38" s="189">
        <v>20</v>
      </c>
      <c r="E38" s="249">
        <v>3</v>
      </c>
      <c r="F38" s="629">
        <v>128</v>
      </c>
      <c r="G38" s="189">
        <v>69</v>
      </c>
      <c r="H38" s="250">
        <v>-59</v>
      </c>
    </row>
    <row r="39" spans="1:8" x14ac:dyDescent="0.2">
      <c r="A39" s="620"/>
      <c r="B39" s="189" t="s">
        <v>266</v>
      </c>
      <c r="C39" s="189">
        <v>0</v>
      </c>
      <c r="D39" s="189">
        <v>1</v>
      </c>
      <c r="E39" s="253">
        <v>1</v>
      </c>
      <c r="F39" s="629">
        <v>79</v>
      </c>
      <c r="G39" s="189">
        <v>3</v>
      </c>
      <c r="H39" s="250">
        <v>-76</v>
      </c>
    </row>
    <row r="40" spans="1:8" x14ac:dyDescent="0.2">
      <c r="A40" s="620"/>
      <c r="B40" s="189" t="s">
        <v>668</v>
      </c>
      <c r="C40" s="189">
        <v>0</v>
      </c>
      <c r="D40" s="189">
        <v>0</v>
      </c>
      <c r="E40" s="253">
        <v>0</v>
      </c>
      <c r="F40" s="189">
        <v>0</v>
      </c>
      <c r="G40" s="189">
        <v>35</v>
      </c>
      <c r="H40" s="253">
        <v>35</v>
      </c>
    </row>
    <row r="41" spans="1:8" x14ac:dyDescent="0.2">
      <c r="A41" s="620"/>
      <c r="B41" s="189" t="s">
        <v>267</v>
      </c>
      <c r="C41" s="189">
        <v>0</v>
      </c>
      <c r="D41" s="189">
        <v>23</v>
      </c>
      <c r="E41" s="253">
        <v>23</v>
      </c>
      <c r="F41" s="629">
        <v>63</v>
      </c>
      <c r="G41" s="189">
        <v>23</v>
      </c>
      <c r="H41" s="253">
        <v>-40</v>
      </c>
    </row>
    <row r="42" spans="1:8" x14ac:dyDescent="0.2">
      <c r="A42" s="620"/>
      <c r="B42" s="189" t="s">
        <v>268</v>
      </c>
      <c r="C42" s="189">
        <v>4</v>
      </c>
      <c r="D42" s="189">
        <v>9</v>
      </c>
      <c r="E42" s="253">
        <v>5</v>
      </c>
      <c r="F42" s="629">
        <v>512</v>
      </c>
      <c r="G42" s="189">
        <v>63</v>
      </c>
      <c r="H42" s="253">
        <v>-449</v>
      </c>
    </row>
    <row r="43" spans="1:8" x14ac:dyDescent="0.2">
      <c r="A43" s="203" t="s">
        <v>536</v>
      </c>
      <c r="B43" s="203"/>
      <c r="C43" s="192">
        <v>21</v>
      </c>
      <c r="D43" s="192">
        <v>53</v>
      </c>
      <c r="E43" s="803">
        <v>32</v>
      </c>
      <c r="F43" s="203">
        <v>782</v>
      </c>
      <c r="G43" s="203">
        <v>193</v>
      </c>
      <c r="H43" s="254">
        <v>-589</v>
      </c>
    </row>
    <row r="44" spans="1:8" x14ac:dyDescent="0.2">
      <c r="A44" s="841" t="s">
        <v>604</v>
      </c>
      <c r="B44" s="841"/>
      <c r="C44" s="762">
        <v>0</v>
      </c>
      <c r="D44" s="762">
        <v>4</v>
      </c>
      <c r="E44" s="762">
        <v>4</v>
      </c>
      <c r="F44" s="203">
        <v>11</v>
      </c>
      <c r="G44" s="762">
        <v>96</v>
      </c>
      <c r="H44" s="254">
        <v>85</v>
      </c>
    </row>
    <row r="45" spans="1:8" x14ac:dyDescent="0.2">
      <c r="A45" s="205" t="s">
        <v>119</v>
      </c>
      <c r="B45" s="205"/>
      <c r="C45" s="205">
        <v>1129</v>
      </c>
      <c r="D45" s="255">
        <v>1946</v>
      </c>
      <c r="E45" s="205">
        <v>817</v>
      </c>
      <c r="F45" s="205">
        <v>15669</v>
      </c>
      <c r="G45" s="255">
        <v>21568</v>
      </c>
      <c r="H45" s="205">
        <v>5899</v>
      </c>
    </row>
    <row r="46" spans="1:8" x14ac:dyDescent="0.2">
      <c r="A46" s="359" t="s">
        <v>521</v>
      </c>
      <c r="B46" s="210"/>
      <c r="C46" s="210">
        <v>141</v>
      </c>
      <c r="D46" s="839">
        <v>66</v>
      </c>
      <c r="E46" s="210">
        <v>-75</v>
      </c>
      <c r="F46" s="210">
        <v>2828</v>
      </c>
      <c r="G46" s="210">
        <v>857</v>
      </c>
      <c r="H46" s="210">
        <v>-1971</v>
      </c>
    </row>
    <row r="47" spans="1:8" x14ac:dyDescent="0.2">
      <c r="A47" s="359" t="s">
        <v>522</v>
      </c>
      <c r="B47" s="210"/>
      <c r="C47" s="210">
        <v>988</v>
      </c>
      <c r="D47" s="210">
        <v>1880</v>
      </c>
      <c r="E47" s="210">
        <v>892</v>
      </c>
      <c r="F47" s="210">
        <v>12841</v>
      </c>
      <c r="G47" s="210">
        <v>20711</v>
      </c>
      <c r="H47" s="210">
        <v>7870</v>
      </c>
    </row>
    <row r="48" spans="1:8" x14ac:dyDescent="0.2">
      <c r="A48" s="823" t="s">
        <v>523</v>
      </c>
      <c r="B48" s="214"/>
      <c r="C48" s="214">
        <v>720</v>
      </c>
      <c r="D48" s="214">
        <v>1019</v>
      </c>
      <c r="E48" s="214">
        <v>299</v>
      </c>
      <c r="F48" s="214">
        <v>9646</v>
      </c>
      <c r="G48" s="214">
        <v>11080</v>
      </c>
      <c r="H48" s="214">
        <v>1434</v>
      </c>
    </row>
    <row r="49" spans="1:8" x14ac:dyDescent="0.2">
      <c r="A49" s="823" t="s">
        <v>524</v>
      </c>
      <c r="B49" s="214"/>
      <c r="C49" s="214">
        <v>409</v>
      </c>
      <c r="D49" s="214">
        <v>927</v>
      </c>
      <c r="E49" s="214">
        <v>518</v>
      </c>
      <c r="F49" s="214">
        <v>6023</v>
      </c>
      <c r="G49" s="214">
        <v>10488</v>
      </c>
      <c r="H49" s="214">
        <v>4465</v>
      </c>
    </row>
    <row r="50" spans="1:8" x14ac:dyDescent="0.2">
      <c r="A50" s="824" t="s">
        <v>525</v>
      </c>
      <c r="B50" s="819"/>
      <c r="C50" s="819">
        <v>442</v>
      </c>
      <c r="D50" s="779">
        <v>851</v>
      </c>
      <c r="E50" s="821">
        <v>409</v>
      </c>
      <c r="F50" s="821">
        <v>6471</v>
      </c>
      <c r="G50" s="821">
        <v>10862</v>
      </c>
      <c r="H50" s="821">
        <v>4391</v>
      </c>
    </row>
    <row r="51" spans="1:8" ht="15" x14ac:dyDescent="0.25">
      <c r="A51" s="222" t="s">
        <v>240</v>
      </c>
      <c r="B51" s="218"/>
      <c r="C51" s="257"/>
      <c r="D51" s="219"/>
      <c r="E51" s="219"/>
      <c r="F51" s="220"/>
      <c r="G51" s="219"/>
      <c r="H51" s="248" t="s">
        <v>239</v>
      </c>
    </row>
    <row r="52" spans="1:8" ht="15" x14ac:dyDescent="0.25">
      <c r="B52" s="222"/>
      <c r="C52" s="223"/>
      <c r="D52" s="219"/>
      <c r="E52" s="219"/>
      <c r="F52" s="220"/>
      <c r="G52" s="219"/>
      <c r="H52" s="221"/>
    </row>
    <row r="54" spans="1:8" x14ac:dyDescent="0.2">
      <c r="C54" s="258"/>
      <c r="D54" s="258"/>
      <c r="E54" s="258"/>
      <c r="F54" s="258"/>
      <c r="G54" s="258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E10" sqref="E10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159</v>
      </c>
    </row>
    <row r="3" spans="1:8" x14ac:dyDescent="0.2">
      <c r="A3" s="63"/>
      <c r="B3" s="858">
        <f>INDICE!A3</f>
        <v>42339</v>
      </c>
      <c r="C3" s="859"/>
      <c r="D3" s="859" t="s">
        <v>120</v>
      </c>
      <c r="E3" s="859"/>
      <c r="F3" s="859" t="s">
        <v>121</v>
      </c>
      <c r="G3" s="859"/>
      <c r="H3" s="859"/>
    </row>
    <row r="4" spans="1:8" x14ac:dyDescent="0.2">
      <c r="A4" s="75"/>
      <c r="B4" s="72" t="s">
        <v>48</v>
      </c>
      <c r="C4" s="72" t="s">
        <v>526</v>
      </c>
      <c r="D4" s="72" t="s">
        <v>48</v>
      </c>
      <c r="E4" s="72" t="s">
        <v>526</v>
      </c>
      <c r="F4" s="72" t="s">
        <v>48</v>
      </c>
      <c r="G4" s="72" t="s">
        <v>526</v>
      </c>
      <c r="H4" s="73" t="s">
        <v>128</v>
      </c>
    </row>
    <row r="5" spans="1:8" x14ac:dyDescent="0.2">
      <c r="A5" s="236" t="s">
        <v>270</v>
      </c>
      <c r="B5" s="664">
        <v>0.66200000000000003</v>
      </c>
      <c r="C5" s="380">
        <v>-0.60060060060060061</v>
      </c>
      <c r="D5" s="537">
        <v>6.3390000000000004</v>
      </c>
      <c r="E5" s="380">
        <v>32.837384744341996</v>
      </c>
      <c r="F5" s="537">
        <v>6.3390000000000004</v>
      </c>
      <c r="G5" s="380">
        <v>32.837384744341996</v>
      </c>
      <c r="H5" s="665">
        <v>2.7294511682111287</v>
      </c>
    </row>
    <row r="6" spans="1:8" x14ac:dyDescent="0.2">
      <c r="A6" s="236" t="s">
        <v>271</v>
      </c>
      <c r="B6" s="538">
        <v>2.3570000000000002</v>
      </c>
      <c r="C6" s="267">
        <v>-8.7848297213622288</v>
      </c>
      <c r="D6" s="266">
        <v>29.355</v>
      </c>
      <c r="E6" s="267">
        <v>24.353977802253667</v>
      </c>
      <c r="F6" s="266">
        <v>29.355</v>
      </c>
      <c r="G6" s="267">
        <v>24.353977802253667</v>
      </c>
      <c r="H6" s="666">
        <v>12.639696962113531</v>
      </c>
    </row>
    <row r="7" spans="1:8" x14ac:dyDescent="0.2">
      <c r="A7" s="236" t="s">
        <v>272</v>
      </c>
      <c r="B7" s="538">
        <v>3.0859999999999999</v>
      </c>
      <c r="C7" s="267">
        <v>72.788353863381857</v>
      </c>
      <c r="D7" s="266">
        <v>38.841999999999999</v>
      </c>
      <c r="E7" s="267">
        <v>-18.383728015801307</v>
      </c>
      <c r="F7" s="266">
        <v>38.841999999999999</v>
      </c>
      <c r="G7" s="267">
        <v>-18.383728015801307</v>
      </c>
      <c r="H7" s="666">
        <v>16.724616229004045</v>
      </c>
    </row>
    <row r="8" spans="1:8" x14ac:dyDescent="0.2">
      <c r="A8" s="236" t="s">
        <v>273</v>
      </c>
      <c r="B8" s="538">
        <v>6.6829999999999998</v>
      </c>
      <c r="C8" s="267">
        <v>-23.500457875457876</v>
      </c>
      <c r="D8" s="266">
        <v>113.821</v>
      </c>
      <c r="E8" s="267">
        <v>-50.168555067159346</v>
      </c>
      <c r="F8" s="266">
        <v>113.821</v>
      </c>
      <c r="G8" s="267">
        <v>-50.168555067159346</v>
      </c>
      <c r="H8" s="666">
        <v>49.009127846183759</v>
      </c>
    </row>
    <row r="9" spans="1:8" x14ac:dyDescent="0.2">
      <c r="A9" s="236" t="s">
        <v>274</v>
      </c>
      <c r="B9" s="539">
        <v>0.21199999999999999</v>
      </c>
      <c r="C9" s="268">
        <v>0.12315789473684211</v>
      </c>
      <c r="D9" s="266">
        <v>41.841999999999999</v>
      </c>
      <c r="E9" s="267">
        <v>3962.3300970873784</v>
      </c>
      <c r="F9" s="266">
        <v>41.841999999999999</v>
      </c>
      <c r="G9" s="267">
        <v>3.9623300970873783</v>
      </c>
      <c r="H9" s="666">
        <v>18.01635838149393</v>
      </c>
    </row>
    <row r="10" spans="1:8" x14ac:dyDescent="0.2">
      <c r="A10" s="236" t="s">
        <v>632</v>
      </c>
      <c r="B10" s="539">
        <v>0.19700000000000001</v>
      </c>
      <c r="C10" s="268" t="s">
        <v>150</v>
      </c>
      <c r="D10" s="266">
        <v>2.0454919999999999</v>
      </c>
      <c r="E10" s="267" t="s">
        <v>150</v>
      </c>
      <c r="F10" s="266">
        <v>2.0454919999999999</v>
      </c>
      <c r="G10" s="267" t="s">
        <v>150</v>
      </c>
      <c r="H10" s="806">
        <v>0.88074941299361376</v>
      </c>
    </row>
    <row r="11" spans="1:8" x14ac:dyDescent="0.2">
      <c r="A11" s="244" t="s">
        <v>275</v>
      </c>
      <c r="B11" s="269">
        <v>13.196999999999999</v>
      </c>
      <c r="C11" s="270">
        <v>-4.8316146246484459</v>
      </c>
      <c r="D11" s="269">
        <v>232.24449199999998</v>
      </c>
      <c r="E11" s="270">
        <v>-23.95673633235215</v>
      </c>
      <c r="F11" s="269">
        <v>232.24449199999998</v>
      </c>
      <c r="G11" s="270">
        <v>-23.95673633235215</v>
      </c>
      <c r="H11" s="270">
        <v>100</v>
      </c>
    </row>
    <row r="12" spans="1:8" x14ac:dyDescent="0.2">
      <c r="A12" s="271" t="s">
        <v>276</v>
      </c>
      <c r="B12" s="272">
        <f>B11/'Consumo PP'!B11*100</f>
        <v>0.28075696724677346</v>
      </c>
      <c r="C12" s="273"/>
      <c r="D12" s="272">
        <f>D11/'Consumo PP'!D11*100</f>
        <v>0.42062412015194767</v>
      </c>
      <c r="E12" s="273"/>
      <c r="F12" s="272">
        <f>F11/'Consumo PP'!F11*100</f>
        <v>0.42062412015194767</v>
      </c>
      <c r="G12" s="274"/>
      <c r="H12" s="274"/>
    </row>
    <row r="13" spans="1:8" x14ac:dyDescent="0.2">
      <c r="A13" s="275" t="s">
        <v>561</v>
      </c>
      <c r="B13" s="67"/>
      <c r="C13" s="67"/>
      <c r="D13" s="67"/>
      <c r="E13" s="67"/>
      <c r="F13" s="67"/>
      <c r="G13" s="268"/>
      <c r="H13" s="71" t="s">
        <v>239</v>
      </c>
    </row>
    <row r="14" spans="1:8" x14ac:dyDescent="0.2">
      <c r="A14" s="275" t="s">
        <v>633</v>
      </c>
      <c r="B14" s="67"/>
      <c r="C14" s="67"/>
      <c r="D14" s="67"/>
      <c r="E14" s="67"/>
      <c r="F14" s="67"/>
      <c r="G14" s="268"/>
      <c r="H14" s="71"/>
    </row>
    <row r="15" spans="1:8" x14ac:dyDescent="0.2">
      <c r="A15" s="222" t="s">
        <v>654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76" priority="3" operator="between">
      <formula>0.00001</formula>
      <formula>0.499</formula>
    </cfRule>
  </conditionalFormatting>
  <conditionalFormatting sqref="F10">
    <cfRule type="cellIs" dxfId="75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G19" sqref="G19"/>
    </sheetView>
  </sheetViews>
  <sheetFormatPr baseColWidth="10" defaultRowHeight="14.25" x14ac:dyDescent="0.2"/>
  <sheetData>
    <row r="1" spans="1:7" x14ac:dyDescent="0.2">
      <c r="A1" s="6" t="s">
        <v>277</v>
      </c>
      <c r="B1" s="669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159</v>
      </c>
    </row>
    <row r="3" spans="1:7" x14ac:dyDescent="0.2">
      <c r="A3" s="63"/>
      <c r="B3" s="861">
        <f>INDICE!A3</f>
        <v>42339</v>
      </c>
      <c r="C3" s="861"/>
      <c r="D3" s="879" t="s">
        <v>120</v>
      </c>
      <c r="E3" s="879"/>
      <c r="F3" s="879" t="s">
        <v>121</v>
      </c>
      <c r="G3" s="879"/>
    </row>
    <row r="4" spans="1:7" x14ac:dyDescent="0.2">
      <c r="A4" s="75"/>
      <c r="B4" s="261"/>
      <c r="C4" s="72" t="s">
        <v>526</v>
      </c>
      <c r="D4" s="261"/>
      <c r="E4" s="72" t="s">
        <v>526</v>
      </c>
      <c r="F4" s="261"/>
      <c r="G4" s="72" t="s">
        <v>526</v>
      </c>
    </row>
    <row r="5" spans="1:7" ht="15" x14ac:dyDescent="0.25">
      <c r="A5" s="661" t="s">
        <v>119</v>
      </c>
      <c r="B5" s="667">
        <v>5739</v>
      </c>
      <c r="C5" s="662">
        <v>6.2581003517867062</v>
      </c>
      <c r="D5" s="663">
        <v>65663</v>
      </c>
      <c r="E5" s="662">
        <v>6.9308059341768855</v>
      </c>
      <c r="F5" s="668">
        <v>65663</v>
      </c>
      <c r="G5" s="662">
        <v>6.9308059341768855</v>
      </c>
    </row>
    <row r="6" spans="1:7" x14ac:dyDescent="0.2">
      <c r="A6" s="275"/>
      <c r="B6" s="1"/>
      <c r="C6" s="1"/>
      <c r="D6" s="1"/>
      <c r="E6" s="1"/>
      <c r="F6" s="1"/>
      <c r="G6" s="71" t="s">
        <v>239</v>
      </c>
    </row>
    <row r="7" spans="1:7" x14ac:dyDescent="0.2">
      <c r="A7" s="275" t="s">
        <v>561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278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159</v>
      </c>
    </row>
    <row r="3" spans="1:8" s="80" customFormat="1" x14ac:dyDescent="0.2">
      <c r="A3" s="79"/>
      <c r="B3" s="858">
        <f>INDICE!A3</f>
        <v>42339</v>
      </c>
      <c r="C3" s="859"/>
      <c r="D3" s="859" t="s">
        <v>120</v>
      </c>
      <c r="E3" s="859"/>
      <c r="F3" s="859" t="s">
        <v>121</v>
      </c>
      <c r="G3" s="859"/>
      <c r="H3" s="859"/>
    </row>
    <row r="4" spans="1:8" s="80" customFormat="1" x14ac:dyDescent="0.2">
      <c r="A4" s="81"/>
      <c r="B4" s="72" t="s">
        <v>48</v>
      </c>
      <c r="C4" s="72" t="s">
        <v>122</v>
      </c>
      <c r="D4" s="72" t="s">
        <v>48</v>
      </c>
      <c r="E4" s="72" t="s">
        <v>123</v>
      </c>
      <c r="F4" s="72" t="s">
        <v>48</v>
      </c>
      <c r="G4" s="73" t="s">
        <v>123</v>
      </c>
      <c r="H4" s="73" t="s">
        <v>128</v>
      </c>
    </row>
    <row r="5" spans="1:8" s="80" customFormat="1" x14ac:dyDescent="0.2">
      <c r="A5" s="82" t="s">
        <v>615</v>
      </c>
      <c r="B5" s="476">
        <v>150</v>
      </c>
      <c r="C5" s="84">
        <v>-2.5974025974025974</v>
      </c>
      <c r="D5" s="83">
        <v>1699</v>
      </c>
      <c r="E5" s="84">
        <v>7.941550190597205</v>
      </c>
      <c r="F5" s="83">
        <v>1699</v>
      </c>
      <c r="G5" s="84">
        <v>7.941550190597205</v>
      </c>
      <c r="H5" s="479">
        <v>2.6144494883434639</v>
      </c>
    </row>
    <row r="6" spans="1:8" s="80" customFormat="1" x14ac:dyDescent="0.2">
      <c r="A6" s="82" t="s">
        <v>49</v>
      </c>
      <c r="B6" s="477">
        <v>841</v>
      </c>
      <c r="C6" s="86">
        <v>18.284106891701828</v>
      </c>
      <c r="D6" s="85">
        <v>9106</v>
      </c>
      <c r="E6" s="86">
        <v>25.168384879725085</v>
      </c>
      <c r="F6" s="85">
        <v>9106</v>
      </c>
      <c r="G6" s="86">
        <v>25.168384879725085</v>
      </c>
      <c r="H6" s="480">
        <v>14.01246441486497</v>
      </c>
    </row>
    <row r="7" spans="1:8" s="80" customFormat="1" x14ac:dyDescent="0.2">
      <c r="A7" s="82" t="s">
        <v>50</v>
      </c>
      <c r="B7" s="477">
        <v>767</v>
      </c>
      <c r="C7" s="86">
        <v>-2.4173027989821882</v>
      </c>
      <c r="D7" s="85">
        <v>9511</v>
      </c>
      <c r="E7" s="86">
        <v>7.1661971830985909</v>
      </c>
      <c r="F7" s="85">
        <v>9511</v>
      </c>
      <c r="G7" s="86">
        <v>7.1661971830985909</v>
      </c>
      <c r="H7" s="480">
        <v>14.635685158113409</v>
      </c>
    </row>
    <row r="8" spans="1:8" s="80" customFormat="1" x14ac:dyDescent="0.2">
      <c r="A8" s="82" t="s">
        <v>129</v>
      </c>
      <c r="B8" s="477">
        <v>2367</v>
      </c>
      <c r="C8" s="86">
        <v>-2.5123558484349258</v>
      </c>
      <c r="D8" s="85">
        <v>27486</v>
      </c>
      <c r="E8" s="86">
        <v>0.3688150447325178</v>
      </c>
      <c r="F8" s="85">
        <v>27486</v>
      </c>
      <c r="G8" s="86">
        <v>0.3688150447325178</v>
      </c>
      <c r="H8" s="480">
        <v>42.29591444179426</v>
      </c>
    </row>
    <row r="9" spans="1:8" s="80" customFormat="1" x14ac:dyDescent="0.2">
      <c r="A9" s="82" t="s">
        <v>130</v>
      </c>
      <c r="B9" s="477">
        <v>389</v>
      </c>
      <c r="C9" s="86">
        <v>19.325153374233128</v>
      </c>
      <c r="D9" s="85">
        <v>3982</v>
      </c>
      <c r="E9" s="86">
        <v>-11.155734047300312</v>
      </c>
      <c r="F9" s="85">
        <v>3982</v>
      </c>
      <c r="G9" s="87">
        <v>-11.155734047300312</v>
      </c>
      <c r="H9" s="480">
        <v>6.1275679002846815</v>
      </c>
    </row>
    <row r="10" spans="1:8" s="80" customFormat="1" x14ac:dyDescent="0.2">
      <c r="A10" s="81" t="s">
        <v>131</v>
      </c>
      <c r="B10" s="478">
        <v>1136</v>
      </c>
      <c r="C10" s="89">
        <v>21.757770632368704</v>
      </c>
      <c r="D10" s="88">
        <v>13200</v>
      </c>
      <c r="E10" s="89">
        <v>20.328167730173199</v>
      </c>
      <c r="F10" s="88">
        <v>13200</v>
      </c>
      <c r="G10" s="89">
        <v>20.328167730173199</v>
      </c>
      <c r="H10" s="481">
        <v>20.312379779949218</v>
      </c>
    </row>
    <row r="11" spans="1:8" s="80" customFormat="1" x14ac:dyDescent="0.2">
      <c r="A11" s="90" t="s">
        <v>119</v>
      </c>
      <c r="B11" s="91">
        <v>5650</v>
      </c>
      <c r="C11" s="92">
        <v>5.8647180063706204</v>
      </c>
      <c r="D11" s="91">
        <v>64984</v>
      </c>
      <c r="E11" s="92">
        <v>7.3033800630768972</v>
      </c>
      <c r="F11" s="91">
        <v>64985</v>
      </c>
      <c r="G11" s="92">
        <v>7.3014877070158342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239</v>
      </c>
    </row>
    <row r="13" spans="1:8" s="80" customFormat="1" x14ac:dyDescent="0.2">
      <c r="A13" s="94" t="s">
        <v>133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562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654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E4" sqref="E4:E10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5" t="s">
        <v>279</v>
      </c>
      <c r="B1" s="225"/>
      <c r="C1" s="225"/>
      <c r="D1" s="225"/>
      <c r="E1" s="225"/>
      <c r="F1" s="226"/>
      <c r="G1" s="226"/>
    </row>
    <row r="2" spans="1:7" x14ac:dyDescent="0.2">
      <c r="A2" s="225"/>
      <c r="B2" s="225"/>
      <c r="C2" s="225"/>
      <c r="D2" s="225"/>
      <c r="E2" s="230" t="s">
        <v>159</v>
      </c>
      <c r="F2" s="226"/>
      <c r="G2" s="226"/>
    </row>
    <row r="3" spans="1:7" x14ac:dyDescent="0.2">
      <c r="A3" s="880">
        <f>INDICE!A3</f>
        <v>42339</v>
      </c>
      <c r="B3" s="880">
        <v>41671</v>
      </c>
      <c r="C3" s="881">
        <v>41671</v>
      </c>
      <c r="D3" s="880">
        <v>41671</v>
      </c>
      <c r="E3" s="880">
        <v>41671</v>
      </c>
      <c r="F3" s="226"/>
    </row>
    <row r="4" spans="1:7" ht="15" x14ac:dyDescent="0.25">
      <c r="A4" s="236" t="s">
        <v>30</v>
      </c>
      <c r="B4" s="237">
        <v>13.196999999999999</v>
      </c>
      <c r="C4" s="670"/>
      <c r="D4" s="367" t="s">
        <v>280</v>
      </c>
      <c r="E4" s="826">
        <v>5650</v>
      </c>
    </row>
    <row r="5" spans="1:7" x14ac:dyDescent="0.2">
      <c r="A5" s="236" t="s">
        <v>281</v>
      </c>
      <c r="B5" s="237">
        <v>5429</v>
      </c>
      <c r="C5" s="374"/>
      <c r="D5" s="236" t="s">
        <v>282</v>
      </c>
      <c r="E5" s="237">
        <v>-391</v>
      </c>
    </row>
    <row r="6" spans="1:7" x14ac:dyDescent="0.2">
      <c r="A6" s="236" t="s">
        <v>555</v>
      </c>
      <c r="B6" s="237">
        <v>-53</v>
      </c>
      <c r="C6" s="374"/>
      <c r="D6" s="236" t="s">
        <v>283</v>
      </c>
      <c r="E6" s="237">
        <v>168</v>
      </c>
    </row>
    <row r="7" spans="1:7" x14ac:dyDescent="0.2">
      <c r="A7" s="236" t="s">
        <v>556</v>
      </c>
      <c r="B7" s="237">
        <v>11.802999999999884</v>
      </c>
      <c r="C7" s="374"/>
      <c r="D7" s="236" t="s">
        <v>557</v>
      </c>
      <c r="E7" s="237">
        <v>1129</v>
      </c>
    </row>
    <row r="8" spans="1:7" x14ac:dyDescent="0.2">
      <c r="A8" s="236" t="s">
        <v>558</v>
      </c>
      <c r="B8" s="237">
        <v>338</v>
      </c>
      <c r="C8" s="374"/>
      <c r="D8" s="236" t="s">
        <v>559</v>
      </c>
      <c r="E8" s="237">
        <v>-1946</v>
      </c>
    </row>
    <row r="9" spans="1:7" ht="15" x14ac:dyDescent="0.25">
      <c r="A9" s="244" t="s">
        <v>59</v>
      </c>
      <c r="B9" s="683">
        <v>5739</v>
      </c>
      <c r="C9" s="374"/>
      <c r="D9" s="236" t="s">
        <v>285</v>
      </c>
      <c r="E9" s="237">
        <v>91</v>
      </c>
    </row>
    <row r="10" spans="1:7" ht="15" x14ac:dyDescent="0.25">
      <c r="A10" s="236" t="s">
        <v>284</v>
      </c>
      <c r="B10" s="237">
        <v>-89</v>
      </c>
      <c r="C10" s="374"/>
      <c r="D10" s="244" t="s">
        <v>560</v>
      </c>
      <c r="E10" s="683">
        <v>4701</v>
      </c>
    </row>
    <row r="11" spans="1:7" ht="15" x14ac:dyDescent="0.25">
      <c r="A11" s="244" t="s">
        <v>280</v>
      </c>
      <c r="B11" s="683">
        <v>5650</v>
      </c>
      <c r="C11" s="671"/>
      <c r="D11" s="321"/>
      <c r="E11" s="660" t="s">
        <v>132</v>
      </c>
      <c r="F11" s="236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31"/>
  <sheetViews>
    <sheetView workbookViewId="0">
      <selection activeCell="E14" sqref="E14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47" t="s">
        <v>564</v>
      </c>
      <c r="B1" s="847"/>
      <c r="C1" s="847"/>
      <c r="D1" s="847"/>
      <c r="E1" s="278"/>
      <c r="F1" s="278"/>
      <c r="G1" s="60"/>
      <c r="H1" s="60"/>
      <c r="I1" s="60"/>
      <c r="J1" s="60"/>
      <c r="K1" s="58"/>
      <c r="L1" s="58"/>
    </row>
    <row r="2" spans="1:12" ht="14.25" customHeight="1" x14ac:dyDescent="0.2">
      <c r="A2" s="847"/>
      <c r="B2" s="847"/>
      <c r="C2" s="847"/>
      <c r="D2" s="847"/>
      <c r="E2" s="278"/>
      <c r="F2" s="278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286</v>
      </c>
      <c r="F3" s="58"/>
    </row>
    <row r="4" spans="1:12" s="281" customFormat="1" ht="14.25" customHeight="1" x14ac:dyDescent="0.2">
      <c r="A4" s="279"/>
      <c r="B4" s="279"/>
      <c r="C4" s="280" t="s">
        <v>287</v>
      </c>
      <c r="D4" s="280" t="s">
        <v>563</v>
      </c>
      <c r="E4" s="65"/>
      <c r="F4" s="65"/>
    </row>
    <row r="5" spans="1:12" s="281" customFormat="1" ht="14.25" customHeight="1" x14ac:dyDescent="0.2">
      <c r="A5" s="849">
        <v>2009</v>
      </c>
      <c r="B5" s="285" t="s">
        <v>288</v>
      </c>
      <c r="C5" s="673">
        <v>13.5</v>
      </c>
      <c r="D5" s="286">
        <v>-1.8895348837209287</v>
      </c>
      <c r="E5" s="65"/>
      <c r="F5" s="65"/>
    </row>
    <row r="6" spans="1:12" ht="14.25" customHeight="1" x14ac:dyDescent="0.2">
      <c r="A6" s="882"/>
      <c r="B6" s="282" t="s">
        <v>289</v>
      </c>
      <c r="C6" s="672">
        <v>10.5</v>
      </c>
      <c r="D6" s="283">
        <v>-22.222222222222221</v>
      </c>
      <c r="F6" s="58"/>
    </row>
    <row r="7" spans="1:12" ht="14.25" customHeight="1" x14ac:dyDescent="0.2">
      <c r="A7" s="882"/>
      <c r="B7" s="282" t="s">
        <v>290</v>
      </c>
      <c r="C7" s="672">
        <v>10.48</v>
      </c>
      <c r="D7" s="283">
        <v>-0.19047619047618641</v>
      </c>
      <c r="E7" s="284"/>
      <c r="F7" s="58"/>
    </row>
    <row r="8" spans="1:12" ht="14.25" customHeight="1" x14ac:dyDescent="0.2">
      <c r="A8" s="882"/>
      <c r="B8" s="282" t="s">
        <v>291</v>
      </c>
      <c r="C8" s="672">
        <v>10.69</v>
      </c>
      <c r="D8" s="283">
        <v>2.0038167938931211</v>
      </c>
      <c r="E8" s="284"/>
      <c r="F8" s="58"/>
    </row>
    <row r="9" spans="1:12" s="281" customFormat="1" ht="14.25" customHeight="1" x14ac:dyDescent="0.2">
      <c r="A9" s="849">
        <v>2010</v>
      </c>
      <c r="B9" s="285" t="s">
        <v>288</v>
      </c>
      <c r="C9" s="673">
        <v>11.06</v>
      </c>
      <c r="D9" s="286">
        <v>3.4611786716557624</v>
      </c>
      <c r="E9" s="65"/>
      <c r="F9" s="65"/>
    </row>
    <row r="10" spans="1:12" ht="14.25" customHeight="1" x14ac:dyDescent="0.2">
      <c r="A10" s="882"/>
      <c r="B10" s="282" t="s">
        <v>289</v>
      </c>
      <c r="C10" s="672">
        <v>11.68</v>
      </c>
      <c r="D10" s="283">
        <v>5.6057866184448395</v>
      </c>
      <c r="F10" s="58"/>
    </row>
    <row r="11" spans="1:12" ht="14.25" customHeight="1" x14ac:dyDescent="0.2">
      <c r="A11" s="882"/>
      <c r="B11" s="282" t="s">
        <v>290</v>
      </c>
      <c r="C11" s="672">
        <v>12.45</v>
      </c>
      <c r="D11" s="283">
        <v>6.5924657534246531</v>
      </c>
      <c r="E11" s="284"/>
      <c r="F11" s="58"/>
    </row>
    <row r="12" spans="1:12" ht="14.25" customHeight="1" x14ac:dyDescent="0.2">
      <c r="A12" s="850"/>
      <c r="B12" s="287" t="s">
        <v>291</v>
      </c>
      <c r="C12" s="674">
        <v>12.79</v>
      </c>
      <c r="D12" s="288">
        <v>2.7309236947791153</v>
      </c>
      <c r="E12" s="284"/>
      <c r="F12" s="58"/>
    </row>
    <row r="13" spans="1:12" s="281" customFormat="1" ht="14.25" customHeight="1" x14ac:dyDescent="0.2">
      <c r="A13" s="882">
        <v>2011</v>
      </c>
      <c r="B13" s="282" t="s">
        <v>288</v>
      </c>
      <c r="C13" s="672">
        <v>13.19</v>
      </c>
      <c r="D13" s="283">
        <v>3.1274433150899172</v>
      </c>
      <c r="E13" s="65"/>
      <c r="F13" s="65"/>
    </row>
    <row r="14" spans="1:12" ht="14.25" customHeight="1" x14ac:dyDescent="0.2">
      <c r="A14" s="882"/>
      <c r="B14" s="282" t="s">
        <v>289</v>
      </c>
      <c r="C14" s="672">
        <v>14</v>
      </c>
      <c r="D14" s="283">
        <v>6.141015921152392</v>
      </c>
      <c r="F14" s="58"/>
    </row>
    <row r="15" spans="1:12" ht="14.25" customHeight="1" x14ac:dyDescent="0.2">
      <c r="A15" s="882"/>
      <c r="B15" s="282" t="s">
        <v>290</v>
      </c>
      <c r="C15" s="672">
        <v>14.8</v>
      </c>
      <c r="D15" s="283">
        <v>5.7142857142857197</v>
      </c>
      <c r="E15" s="284"/>
      <c r="F15" s="58"/>
    </row>
    <row r="16" spans="1:12" ht="14.25" customHeight="1" x14ac:dyDescent="0.2">
      <c r="A16" s="850"/>
      <c r="B16" s="287" t="s">
        <v>291</v>
      </c>
      <c r="C16" s="674">
        <v>15.09</v>
      </c>
      <c r="D16" s="288">
        <v>1.9594594594594537</v>
      </c>
      <c r="E16" s="284"/>
      <c r="F16" s="58"/>
    </row>
    <row r="17" spans="1:6" s="281" customFormat="1" ht="14.25" customHeight="1" x14ac:dyDescent="0.2">
      <c r="A17" s="882">
        <v>2012</v>
      </c>
      <c r="B17" s="282" t="s">
        <v>292</v>
      </c>
      <c r="C17" s="672">
        <v>15.53</v>
      </c>
      <c r="D17" s="283">
        <v>2.9158383035122566</v>
      </c>
      <c r="E17" s="65"/>
      <c r="F17" s="65"/>
    </row>
    <row r="18" spans="1:6" ht="14.25" customHeight="1" x14ac:dyDescent="0.2">
      <c r="A18" s="882"/>
      <c r="B18" s="282" t="s">
        <v>290</v>
      </c>
      <c r="C18" s="672">
        <v>16.45</v>
      </c>
      <c r="D18" s="283">
        <v>5.9240180296200897</v>
      </c>
      <c r="F18" s="58"/>
    </row>
    <row r="19" spans="1:6" ht="14.25" customHeight="1" x14ac:dyDescent="0.2">
      <c r="A19" s="882"/>
      <c r="B19" s="282" t="s">
        <v>293</v>
      </c>
      <c r="C19" s="672">
        <v>16.87</v>
      </c>
      <c r="D19" s="283">
        <v>2.5531914893617129</v>
      </c>
      <c r="E19" s="284"/>
      <c r="F19" s="58"/>
    </row>
    <row r="20" spans="1:6" ht="14.25" customHeight="1" x14ac:dyDescent="0.2">
      <c r="A20" s="850"/>
      <c r="B20" s="287" t="s">
        <v>291</v>
      </c>
      <c r="C20" s="674">
        <v>16.100000000000001</v>
      </c>
      <c r="D20" s="288">
        <v>-4.5643153526970925</v>
      </c>
      <c r="E20" s="284"/>
      <c r="F20" s="58"/>
    </row>
    <row r="21" spans="1:6" ht="14.25" customHeight="1" x14ac:dyDescent="0.2">
      <c r="A21" s="849">
        <v>2013</v>
      </c>
      <c r="B21" s="285" t="s">
        <v>288</v>
      </c>
      <c r="C21" s="673">
        <v>16.32</v>
      </c>
      <c r="D21" s="286">
        <v>1.3664596273291854</v>
      </c>
      <c r="E21" s="284"/>
      <c r="F21" s="58"/>
    </row>
    <row r="22" spans="1:6" ht="14.25" customHeight="1" x14ac:dyDescent="0.2">
      <c r="A22" s="882"/>
      <c r="B22" s="282" t="s">
        <v>294</v>
      </c>
      <c r="C22" s="672">
        <v>17.13</v>
      </c>
      <c r="D22" s="283">
        <v>4.9632352941176388</v>
      </c>
      <c r="E22" s="284"/>
      <c r="F22" s="58"/>
    </row>
    <row r="23" spans="1:6" ht="14.25" customHeight="1" x14ac:dyDescent="0.2">
      <c r="A23" s="850"/>
      <c r="B23" s="287" t="s">
        <v>295</v>
      </c>
      <c r="C23" s="674">
        <v>17.5</v>
      </c>
      <c r="D23" s="288">
        <v>2.1599532983070695</v>
      </c>
      <c r="F23" s="58"/>
    </row>
    <row r="24" spans="1:6" ht="14.25" customHeight="1" x14ac:dyDescent="0.2">
      <c r="A24" s="849">
        <v>2015</v>
      </c>
      <c r="B24" s="285" t="s">
        <v>640</v>
      </c>
      <c r="C24" s="673">
        <v>15.81</v>
      </c>
      <c r="D24" s="286">
        <v>-9.66</v>
      </c>
      <c r="F24" s="58"/>
    </row>
    <row r="25" spans="1:6" ht="14.25" customHeight="1" x14ac:dyDescent="0.2">
      <c r="A25" s="882"/>
      <c r="B25" s="282" t="s">
        <v>644</v>
      </c>
      <c r="C25" s="672">
        <v>14.12</v>
      </c>
      <c r="D25" s="283">
        <v>-10.69</v>
      </c>
      <c r="F25" s="58"/>
    </row>
    <row r="26" spans="1:6" ht="14.25" customHeight="1" x14ac:dyDescent="0.2">
      <c r="A26" s="882"/>
      <c r="B26" s="282" t="s">
        <v>652</v>
      </c>
      <c r="C26" s="672">
        <v>13.42</v>
      </c>
      <c r="D26" s="283">
        <v>-4.96</v>
      </c>
    </row>
    <row r="27" spans="1:6" ht="14.25" customHeight="1" x14ac:dyDescent="0.2">
      <c r="A27" s="882"/>
      <c r="B27" s="282" t="s">
        <v>667</v>
      </c>
      <c r="C27" s="672">
        <v>12.76</v>
      </c>
      <c r="D27" s="283">
        <v>-4.9180327868852469</v>
      </c>
    </row>
    <row r="28" spans="1:6" ht="14.25" customHeight="1" x14ac:dyDescent="0.2">
      <c r="A28" s="850"/>
      <c r="B28" s="287" t="s">
        <v>671</v>
      </c>
      <c r="C28" s="674">
        <v>12.68</v>
      </c>
      <c r="D28" s="288">
        <v>-0.62695924764890343</v>
      </c>
    </row>
    <row r="29" spans="1:6" ht="14.25" customHeight="1" x14ac:dyDescent="0.2">
      <c r="A29" s="275"/>
      <c r="D29" s="71" t="s">
        <v>297</v>
      </c>
    </row>
    <row r="30" spans="1:6" ht="14.25" customHeight="1" x14ac:dyDescent="0.2">
      <c r="A30" s="275" t="s">
        <v>296</v>
      </c>
    </row>
    <row r="31" spans="1:6" ht="14.25" customHeight="1" x14ac:dyDescent="0.2">
      <c r="A31" s="275"/>
    </row>
  </sheetData>
  <mergeCells count="7">
    <mergeCell ref="A24:A28"/>
    <mergeCell ref="A21:A23"/>
    <mergeCell ref="A1:D2"/>
    <mergeCell ref="A5:A8"/>
    <mergeCell ref="A9:A12"/>
    <mergeCell ref="A13:A16"/>
    <mergeCell ref="A17:A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/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49" t="s">
        <v>646</v>
      </c>
      <c r="C3" s="851" t="s">
        <v>490</v>
      </c>
      <c r="D3" s="849" t="s">
        <v>610</v>
      </c>
      <c r="E3" s="851" t="s">
        <v>490</v>
      </c>
      <c r="F3" s="853" t="s">
        <v>111</v>
      </c>
      <c r="G3" s="853"/>
    </row>
    <row r="4" spans="1:7" ht="14.45" customHeight="1" x14ac:dyDescent="0.25">
      <c r="A4" s="64"/>
      <c r="B4" s="850"/>
      <c r="C4" s="852"/>
      <c r="D4" s="850"/>
      <c r="E4" s="852"/>
      <c r="F4" s="462">
        <v>2014</v>
      </c>
      <c r="G4" s="462">
        <v>2013</v>
      </c>
    </row>
    <row r="5" spans="1:7" x14ac:dyDescent="0.2">
      <c r="A5" s="65" t="s">
        <v>112</v>
      </c>
      <c r="B5" s="266">
        <v>11975.110065789622</v>
      </c>
      <c r="C5" s="267">
        <v>10.113043660139244</v>
      </c>
      <c r="D5" s="266">
        <v>11396.81732916</v>
      </c>
      <c r="E5" s="267">
        <v>9.4621336849910733</v>
      </c>
      <c r="F5" s="773">
        <v>13.166960597027218</v>
      </c>
      <c r="G5" s="773">
        <v>15.464818533595858</v>
      </c>
    </row>
    <row r="6" spans="1:7" x14ac:dyDescent="0.2">
      <c r="A6" s="65" t="s">
        <v>113</v>
      </c>
      <c r="B6" s="266">
        <v>50740.304559999997</v>
      </c>
      <c r="C6" s="267">
        <v>42.850455029217031</v>
      </c>
      <c r="D6" s="266">
        <v>51317.6751678</v>
      </c>
      <c r="E6" s="267">
        <v>42.606167039132451</v>
      </c>
      <c r="F6" s="773">
        <v>0.61252095882177338</v>
      </c>
      <c r="G6" s="773">
        <v>0.73061219623459694</v>
      </c>
    </row>
    <row r="7" spans="1:7" x14ac:dyDescent="0.2">
      <c r="A7" s="65" t="s">
        <v>114</v>
      </c>
      <c r="B7" s="266">
        <v>23663.594664</v>
      </c>
      <c r="C7" s="267">
        <v>19.984030599980144</v>
      </c>
      <c r="D7" s="266">
        <v>26077.468643999997</v>
      </c>
      <c r="E7" s="267">
        <v>21.650649242605471</v>
      </c>
      <c r="F7" s="773">
        <v>8.8007541946628728E-2</v>
      </c>
      <c r="G7" s="773">
        <v>0.19104022970980514</v>
      </c>
    </row>
    <row r="8" spans="1:7" x14ac:dyDescent="0.2">
      <c r="A8" s="65" t="s">
        <v>115</v>
      </c>
      <c r="B8" s="266">
        <v>14932.588630303027</v>
      </c>
      <c r="C8" s="267">
        <v>12.610649918664924</v>
      </c>
      <c r="D8" s="266">
        <v>14784.442424242423</v>
      </c>
      <c r="E8" s="267">
        <v>12.274687453163388</v>
      </c>
      <c r="F8" s="773">
        <v>100</v>
      </c>
      <c r="G8" s="773">
        <v>100</v>
      </c>
    </row>
    <row r="9" spans="1:7" x14ac:dyDescent="0.2">
      <c r="A9" s="65" t="s">
        <v>116</v>
      </c>
      <c r="B9" s="266">
        <v>17274.618443135863</v>
      </c>
      <c r="C9" s="267">
        <v>14.588506457803502</v>
      </c>
      <c r="D9" s="266">
        <v>17304.626457999999</v>
      </c>
      <c r="E9" s="267">
        <v>14.367053905083333</v>
      </c>
      <c r="F9" s="773">
        <v>100</v>
      </c>
      <c r="G9" s="773">
        <v>100</v>
      </c>
    </row>
    <row r="10" spans="1:7" x14ac:dyDescent="0.2">
      <c r="A10" s="65" t="s">
        <v>117</v>
      </c>
      <c r="B10" s="266">
        <v>119.22180346348519</v>
      </c>
      <c r="C10" s="267">
        <v>0.10068344232686298</v>
      </c>
      <c r="D10" s="266">
        <v>146.1456</v>
      </c>
      <c r="E10" s="267">
        <v>0.12133643672036938</v>
      </c>
      <c r="F10" s="773" t="s">
        <v>647</v>
      </c>
      <c r="G10" s="773" t="s">
        <v>648</v>
      </c>
    </row>
    <row r="11" spans="1:7" x14ac:dyDescent="0.2">
      <c r="A11" s="65" t="s">
        <v>118</v>
      </c>
      <c r="B11" s="266">
        <v>-292.916</v>
      </c>
      <c r="C11" s="267">
        <v>-0.24736910813170204</v>
      </c>
      <c r="D11" s="266">
        <v>-580.58600000000001</v>
      </c>
      <c r="E11" s="267">
        <v>-0.48202776169609196</v>
      </c>
      <c r="F11" s="774"/>
      <c r="G11" s="774"/>
    </row>
    <row r="12" spans="1:7" x14ac:dyDescent="0.2">
      <c r="A12" s="68" t="s">
        <v>119</v>
      </c>
      <c r="B12" s="775">
        <v>118412.522166692</v>
      </c>
      <c r="C12" s="776">
        <v>100</v>
      </c>
      <c r="D12" s="775">
        <v>120446.58962320242</v>
      </c>
      <c r="E12" s="776">
        <v>100</v>
      </c>
      <c r="F12" s="776">
        <v>28.395029099457979</v>
      </c>
      <c r="G12" s="776">
        <v>28.579026901539933</v>
      </c>
    </row>
    <row r="13" spans="1:7" x14ac:dyDescent="0.2">
      <c r="A13" s="65"/>
      <c r="B13" s="65"/>
      <c r="C13" s="65"/>
      <c r="D13" s="65"/>
      <c r="E13" s="65"/>
      <c r="F13" s="65"/>
      <c r="G13" s="71" t="s">
        <v>611</v>
      </c>
    </row>
    <row r="14" spans="1:7" x14ac:dyDescent="0.2">
      <c r="A14" s="777" t="s">
        <v>612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565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0" t="s">
        <v>298</v>
      </c>
    </row>
    <row r="3" spans="1:6" x14ac:dyDescent="0.2">
      <c r="A3" s="63"/>
      <c r="B3" s="861" t="s">
        <v>299</v>
      </c>
      <c r="C3" s="861"/>
      <c r="D3" s="861"/>
      <c r="E3" s="260" t="s">
        <v>300</v>
      </c>
      <c r="F3" s="260"/>
    </row>
    <row r="4" spans="1:6" x14ac:dyDescent="0.2">
      <c r="A4" s="75"/>
      <c r="B4" s="291" t="s">
        <v>672</v>
      </c>
      <c r="C4" s="292" t="s">
        <v>669</v>
      </c>
      <c r="D4" s="291" t="s">
        <v>673</v>
      </c>
      <c r="E4" s="262" t="s">
        <v>301</v>
      </c>
      <c r="F4" s="261" t="s">
        <v>302</v>
      </c>
    </row>
    <row r="5" spans="1:6" x14ac:dyDescent="0.2">
      <c r="A5" s="675" t="s">
        <v>567</v>
      </c>
      <c r="B5" s="293">
        <v>114.24777628928571</v>
      </c>
      <c r="C5" s="293">
        <v>116.54345088666669</v>
      </c>
      <c r="D5" s="293">
        <v>120.149819354839</v>
      </c>
      <c r="E5" s="293">
        <v>-1.9698014602411433</v>
      </c>
      <c r="F5" s="293">
        <v>-4.9122363206579251</v>
      </c>
    </row>
    <row r="6" spans="1:6" x14ac:dyDescent="0.2">
      <c r="A6" s="75" t="s">
        <v>566</v>
      </c>
      <c r="B6" s="272">
        <v>99.487374514285705</v>
      </c>
      <c r="C6" s="288">
        <v>105.91520406666667</v>
      </c>
      <c r="D6" s="272">
        <v>114.91684516129</v>
      </c>
      <c r="E6" s="272">
        <v>-6.0688449869152628</v>
      </c>
      <c r="F6" s="272">
        <v>-13.426639606533286</v>
      </c>
    </row>
    <row r="7" spans="1:6" x14ac:dyDescent="0.2">
      <c r="A7" s="1"/>
      <c r="B7" s="1"/>
      <c r="C7" s="1"/>
      <c r="D7" s="1"/>
      <c r="E7" s="1"/>
      <c r="F7" s="71" t="s">
        <v>297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topLeftCell="A2" workbookViewId="0">
      <selection activeCell="B4" sqref="B4:E34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47" t="s">
        <v>303</v>
      </c>
      <c r="B1" s="847"/>
      <c r="C1" s="847"/>
      <c r="D1" s="58"/>
      <c r="E1" s="58"/>
    </row>
    <row r="2" spans="1:38" x14ac:dyDescent="0.2">
      <c r="A2" s="848"/>
      <c r="B2" s="847"/>
      <c r="C2" s="847"/>
      <c r="D2" s="8"/>
      <c r="E2" s="62" t="s">
        <v>298</v>
      </c>
    </row>
    <row r="3" spans="1:38" x14ac:dyDescent="0.2">
      <c r="A3" s="64"/>
      <c r="B3" s="295" t="s">
        <v>304</v>
      </c>
      <c r="C3" s="295" t="s">
        <v>305</v>
      </c>
      <c r="D3" s="295" t="s">
        <v>306</v>
      </c>
      <c r="E3" s="295" t="s">
        <v>307</v>
      </c>
    </row>
    <row r="4" spans="1:38" x14ac:dyDescent="0.2">
      <c r="A4" s="296" t="s">
        <v>308</v>
      </c>
      <c r="B4" s="297">
        <v>114.24777628928571</v>
      </c>
      <c r="C4" s="298">
        <v>19.828126463429751</v>
      </c>
      <c r="D4" s="298">
        <v>46.169994811983486</v>
      </c>
      <c r="E4" s="298">
        <v>48.24965501387247</v>
      </c>
      <c r="F4" s="436"/>
      <c r="G4" s="436"/>
      <c r="H4" s="436"/>
      <c r="M4" s="438"/>
      <c r="N4" s="438"/>
      <c r="O4" s="438"/>
      <c r="P4" s="438"/>
      <c r="Q4" s="438"/>
      <c r="R4" s="438"/>
      <c r="S4" s="438"/>
      <c r="T4" s="438"/>
      <c r="U4" s="438"/>
      <c r="V4" s="438"/>
      <c r="W4" s="438"/>
      <c r="X4" s="438"/>
      <c r="Y4" s="438"/>
      <c r="Z4" s="438"/>
      <c r="AA4" s="438"/>
      <c r="AB4" s="438"/>
      <c r="AC4" s="438"/>
      <c r="AD4" s="438"/>
      <c r="AE4" s="438"/>
      <c r="AF4" s="438"/>
      <c r="AG4" s="438"/>
      <c r="AH4" s="438"/>
      <c r="AI4" s="438"/>
      <c r="AJ4" s="438"/>
      <c r="AK4" s="438"/>
      <c r="AL4" s="438"/>
    </row>
    <row r="5" spans="1:38" x14ac:dyDescent="0.2">
      <c r="A5" s="299" t="s">
        <v>309</v>
      </c>
      <c r="B5" s="300">
        <v>131.465</v>
      </c>
      <c r="C5" s="294">
        <v>20.990210084033617</v>
      </c>
      <c r="D5" s="294">
        <v>65.449889915966381</v>
      </c>
      <c r="E5" s="294">
        <v>45.024900000000009</v>
      </c>
      <c r="F5" s="436"/>
      <c r="G5" s="436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37"/>
      <c r="AH5" s="437"/>
      <c r="AI5" s="437"/>
      <c r="AJ5" s="437"/>
      <c r="AK5" s="437"/>
      <c r="AL5" s="437"/>
    </row>
    <row r="6" spans="1:38" x14ac:dyDescent="0.2">
      <c r="A6" s="299" t="s">
        <v>310</v>
      </c>
      <c r="B6" s="300">
        <v>112.53</v>
      </c>
      <c r="C6" s="294">
        <v>18.755000000000003</v>
      </c>
      <c r="D6" s="294">
        <v>49.336000000000006</v>
      </c>
      <c r="E6" s="294">
        <v>44.439</v>
      </c>
      <c r="F6" s="436"/>
      <c r="G6" s="436"/>
      <c r="M6" s="437"/>
      <c r="N6" s="437"/>
      <c r="O6" s="437"/>
      <c r="P6" s="437"/>
      <c r="Q6" s="437"/>
      <c r="R6" s="437"/>
      <c r="S6" s="437"/>
      <c r="T6" s="437"/>
      <c r="U6" s="437"/>
      <c r="V6" s="437"/>
      <c r="W6" s="437"/>
      <c r="X6" s="437"/>
      <c r="Y6" s="437"/>
      <c r="Z6" s="437"/>
      <c r="AA6" s="437"/>
      <c r="AB6" s="437"/>
      <c r="AC6" s="437"/>
      <c r="AD6" s="437"/>
      <c r="AE6" s="437"/>
      <c r="AF6" s="437"/>
      <c r="AG6" s="437"/>
      <c r="AH6" s="437"/>
      <c r="AI6" s="437"/>
      <c r="AJ6" s="437"/>
      <c r="AK6" s="437"/>
      <c r="AL6" s="437"/>
    </row>
    <row r="7" spans="1:38" x14ac:dyDescent="0.2">
      <c r="A7" s="299" t="s">
        <v>253</v>
      </c>
      <c r="B7" s="300">
        <v>128.93099999999998</v>
      </c>
      <c r="C7" s="294">
        <v>22.376454545454543</v>
      </c>
      <c r="D7" s="294">
        <v>60.723245454545442</v>
      </c>
      <c r="E7" s="294">
        <v>45.831299999999999</v>
      </c>
      <c r="F7" s="436"/>
      <c r="G7" s="436"/>
      <c r="N7" s="437"/>
      <c r="O7" s="437"/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437"/>
      <c r="AH7" s="437"/>
      <c r="AI7" s="437"/>
      <c r="AJ7" s="437"/>
      <c r="AK7" s="437"/>
      <c r="AL7" s="437"/>
    </row>
    <row r="8" spans="1:38" x14ac:dyDescent="0.2">
      <c r="A8" s="299" t="s">
        <v>311</v>
      </c>
      <c r="B8" s="300">
        <v>103.69973923714083</v>
      </c>
      <c r="C8" s="294">
        <v>17.283289872856809</v>
      </c>
      <c r="D8" s="294">
        <v>36.302250570951372</v>
      </c>
      <c r="E8" s="294">
        <v>50.114198793332648</v>
      </c>
      <c r="F8" s="436"/>
      <c r="G8" s="436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437"/>
      <c r="AC8" s="437"/>
      <c r="AD8" s="437"/>
      <c r="AE8" s="437"/>
      <c r="AF8" s="437"/>
      <c r="AG8" s="437"/>
      <c r="AH8" s="437"/>
      <c r="AI8" s="437"/>
      <c r="AJ8" s="437"/>
      <c r="AK8" s="437"/>
      <c r="AL8" s="437"/>
    </row>
    <row r="9" spans="1:38" x14ac:dyDescent="0.2">
      <c r="A9" s="299" t="s">
        <v>312</v>
      </c>
      <c r="B9" s="300">
        <v>108.10984603879885</v>
      </c>
      <c r="C9" s="294">
        <v>18.762865841444427</v>
      </c>
      <c r="D9" s="294">
        <v>47.511390875244089</v>
      </c>
      <c r="E9" s="294">
        <v>41.835589322110337</v>
      </c>
      <c r="F9" s="436"/>
      <c r="G9" s="436"/>
    </row>
    <row r="10" spans="1:38" x14ac:dyDescent="0.2">
      <c r="A10" s="299" t="s">
        <v>313</v>
      </c>
      <c r="B10" s="300">
        <v>116.75285</v>
      </c>
      <c r="C10" s="294">
        <v>18.641211344537815</v>
      </c>
      <c r="D10" s="294">
        <v>48.969538655462181</v>
      </c>
      <c r="E10" s="294">
        <v>49.142099999999999</v>
      </c>
      <c r="F10" s="436"/>
      <c r="G10" s="436"/>
    </row>
    <row r="11" spans="1:38" x14ac:dyDescent="0.2">
      <c r="A11" s="299" t="s">
        <v>314</v>
      </c>
      <c r="B11" s="300">
        <v>119.67622678391641</v>
      </c>
      <c r="C11" s="294">
        <v>23.93524535678328</v>
      </c>
      <c r="D11" s="294">
        <v>50.558307430625277</v>
      </c>
      <c r="E11" s="294">
        <v>45.182673996507837</v>
      </c>
      <c r="F11" s="436"/>
      <c r="G11" s="436"/>
    </row>
    <row r="12" spans="1:38" x14ac:dyDescent="0.2">
      <c r="A12" s="299" t="s">
        <v>315</v>
      </c>
      <c r="B12" s="300">
        <v>141.67549917611348</v>
      </c>
      <c r="C12" s="294">
        <v>28.335099835222696</v>
      </c>
      <c r="D12" s="294">
        <v>61.227375724477199</v>
      </c>
      <c r="E12" s="294">
        <v>52.113023616413578</v>
      </c>
      <c r="F12" s="436"/>
      <c r="G12" s="436"/>
    </row>
    <row r="13" spans="1:38" x14ac:dyDescent="0.2">
      <c r="A13" s="299" t="s">
        <v>316</v>
      </c>
      <c r="B13" s="300">
        <v>122.38499999999999</v>
      </c>
      <c r="C13" s="294">
        <v>20.397500000000001</v>
      </c>
      <c r="D13" s="294">
        <v>57.016999999999989</v>
      </c>
      <c r="E13" s="294">
        <v>44.970500000000001</v>
      </c>
      <c r="F13" s="436"/>
      <c r="G13" s="436"/>
    </row>
    <row r="14" spans="1:38" x14ac:dyDescent="0.2">
      <c r="A14" s="299" t="s">
        <v>317</v>
      </c>
      <c r="B14" s="300">
        <v>121.35499999999999</v>
      </c>
      <c r="C14" s="294">
        <v>21.883688524590163</v>
      </c>
      <c r="D14" s="294">
        <v>56.036211475409836</v>
      </c>
      <c r="E14" s="294">
        <v>43.435099999999991</v>
      </c>
      <c r="F14" s="436"/>
      <c r="G14" s="436"/>
    </row>
    <row r="15" spans="1:38" x14ac:dyDescent="0.2">
      <c r="A15" s="299" t="s">
        <v>218</v>
      </c>
      <c r="B15" s="300">
        <v>103.76500000000001</v>
      </c>
      <c r="C15" s="294">
        <v>17.294166666666669</v>
      </c>
      <c r="D15" s="294">
        <v>42.276883333333338</v>
      </c>
      <c r="E15" s="294">
        <v>44.193950000000008</v>
      </c>
      <c r="F15" s="436"/>
      <c r="G15" s="436"/>
    </row>
    <row r="16" spans="1:38" x14ac:dyDescent="0.2">
      <c r="A16" s="299" t="s">
        <v>318</v>
      </c>
      <c r="B16" s="301">
        <v>139.9</v>
      </c>
      <c r="C16" s="283">
        <v>27.07741935483871</v>
      </c>
      <c r="D16" s="283">
        <v>65.278030645161294</v>
      </c>
      <c r="E16" s="283">
        <v>47.544550000000001</v>
      </c>
      <c r="F16" s="436"/>
      <c r="G16" s="436"/>
    </row>
    <row r="17" spans="1:13" x14ac:dyDescent="0.2">
      <c r="A17" s="299" t="s">
        <v>254</v>
      </c>
      <c r="B17" s="300">
        <v>128.19920000000002</v>
      </c>
      <c r="C17" s="294">
        <v>21.36653333333334</v>
      </c>
      <c r="D17" s="294">
        <v>63.050216666666685</v>
      </c>
      <c r="E17" s="294">
        <v>43.782449999999997</v>
      </c>
      <c r="F17" s="436"/>
      <c r="G17" s="436"/>
    </row>
    <row r="18" spans="1:13" x14ac:dyDescent="0.2">
      <c r="A18" s="299" t="s">
        <v>255</v>
      </c>
      <c r="B18" s="300">
        <v>140.22999999999999</v>
      </c>
      <c r="C18" s="294">
        <v>26.221869918699184</v>
      </c>
      <c r="D18" s="294">
        <v>67.968630081300802</v>
      </c>
      <c r="E18" s="294">
        <v>46.039499999999997</v>
      </c>
      <c r="F18" s="436"/>
      <c r="G18" s="436"/>
    </row>
    <row r="19" spans="1:13" x14ac:dyDescent="0.2">
      <c r="A19" s="58" t="s">
        <v>256</v>
      </c>
      <c r="B19" s="300">
        <v>147.935</v>
      </c>
      <c r="C19" s="294">
        <v>25.674669421487604</v>
      </c>
      <c r="D19" s="294">
        <v>77.407030578512391</v>
      </c>
      <c r="E19" s="294">
        <v>44.853300000000004</v>
      </c>
      <c r="F19" s="436"/>
      <c r="G19" s="436"/>
    </row>
    <row r="20" spans="1:13" x14ac:dyDescent="0.2">
      <c r="A20" s="58" t="s">
        <v>319</v>
      </c>
      <c r="B20" s="300">
        <v>107.14457494549556</v>
      </c>
      <c r="C20" s="294">
        <v>22.778767901798272</v>
      </c>
      <c r="D20" s="294">
        <v>38.74455355525167</v>
      </c>
      <c r="E20" s="294">
        <v>45.621253488445625</v>
      </c>
      <c r="F20" s="436"/>
      <c r="G20" s="436"/>
    </row>
    <row r="21" spans="1:13" x14ac:dyDescent="0.2">
      <c r="A21" s="58" t="s">
        <v>320</v>
      </c>
      <c r="B21" s="300">
        <v>129.9</v>
      </c>
      <c r="C21" s="294">
        <v>24.290243902439027</v>
      </c>
      <c r="D21" s="294">
        <v>60.771756097560981</v>
      </c>
      <c r="E21" s="294">
        <v>44.837999999999994</v>
      </c>
      <c r="F21" s="436"/>
      <c r="G21" s="436"/>
    </row>
    <row r="22" spans="1:13" x14ac:dyDescent="0.2">
      <c r="A22" s="58" t="s">
        <v>219</v>
      </c>
      <c r="B22" s="300">
        <v>145.62010000000001</v>
      </c>
      <c r="C22" s="294">
        <v>26.259362295081971</v>
      </c>
      <c r="D22" s="294">
        <v>72.840187704918037</v>
      </c>
      <c r="E22" s="294">
        <v>46.52055</v>
      </c>
      <c r="F22" s="436"/>
      <c r="G22" s="436"/>
    </row>
    <row r="23" spans="1:13" x14ac:dyDescent="0.2">
      <c r="A23" s="302" t="s">
        <v>321</v>
      </c>
      <c r="B23" s="303">
        <v>106.35030000000002</v>
      </c>
      <c r="C23" s="304">
        <v>18.457490082644629</v>
      </c>
      <c r="D23" s="304">
        <v>41.990209917355386</v>
      </c>
      <c r="E23" s="304">
        <v>45.9026</v>
      </c>
      <c r="F23" s="436"/>
      <c r="G23" s="436"/>
    </row>
    <row r="24" spans="1:13" x14ac:dyDescent="0.2">
      <c r="A24" s="302" t="s">
        <v>322</v>
      </c>
      <c r="B24" s="303">
        <v>105.77265</v>
      </c>
      <c r="C24" s="304">
        <v>18.357236776859505</v>
      </c>
      <c r="D24" s="304">
        <v>43.442863223140492</v>
      </c>
      <c r="E24" s="304">
        <v>43.972549999999998</v>
      </c>
      <c r="F24" s="436"/>
      <c r="G24" s="436"/>
    </row>
    <row r="25" spans="1:13" x14ac:dyDescent="0.2">
      <c r="A25" s="282" t="s">
        <v>323</v>
      </c>
      <c r="B25" s="303">
        <v>111.40670000000003</v>
      </c>
      <c r="C25" s="304">
        <v>16.187298290598299</v>
      </c>
      <c r="D25" s="304">
        <v>46.209051709401727</v>
      </c>
      <c r="E25" s="304">
        <v>49.010350000000003</v>
      </c>
      <c r="F25" s="436"/>
      <c r="G25" s="436"/>
    </row>
    <row r="26" spans="1:13" x14ac:dyDescent="0.2">
      <c r="A26" s="282" t="s">
        <v>324</v>
      </c>
      <c r="B26" s="303">
        <v>135</v>
      </c>
      <c r="C26" s="304">
        <v>20.593220338983052</v>
      </c>
      <c r="D26" s="304">
        <v>51.937779661016954</v>
      </c>
      <c r="E26" s="304">
        <v>62.468999999999994</v>
      </c>
      <c r="F26" s="436"/>
      <c r="G26" s="436"/>
    </row>
    <row r="27" spans="1:13" x14ac:dyDescent="0.2">
      <c r="A27" s="282" t="s">
        <v>325</v>
      </c>
      <c r="B27" s="303">
        <v>100.46783567238944</v>
      </c>
      <c r="C27" s="304">
        <v>18.786668459064693</v>
      </c>
      <c r="D27" s="304">
        <v>38.652805097613935</v>
      </c>
      <c r="E27" s="304">
        <v>43.028362115710813</v>
      </c>
      <c r="F27" s="436"/>
      <c r="G27" s="436"/>
    </row>
    <row r="28" spans="1:13" x14ac:dyDescent="0.2">
      <c r="A28" s="58" t="s">
        <v>257</v>
      </c>
      <c r="B28" s="300">
        <v>135.95750000000001</v>
      </c>
      <c r="C28" s="294">
        <v>25.422947154471547</v>
      </c>
      <c r="D28" s="294">
        <v>61.751002845528475</v>
      </c>
      <c r="E28" s="294">
        <v>48.783549999999998</v>
      </c>
      <c r="F28" s="436"/>
      <c r="G28" s="436"/>
    </row>
    <row r="29" spans="1:13" x14ac:dyDescent="0.2">
      <c r="A29" s="282" t="s">
        <v>222</v>
      </c>
      <c r="B29" s="303">
        <v>147.72526115553143</v>
      </c>
      <c r="C29" s="304">
        <v>24.62087685925524</v>
      </c>
      <c r="D29" s="304">
        <v>80.864709312460832</v>
      </c>
      <c r="E29" s="304">
        <v>42.239674983815348</v>
      </c>
      <c r="F29" s="436"/>
      <c r="G29" s="436"/>
    </row>
    <row r="30" spans="1:13" x14ac:dyDescent="0.2">
      <c r="A30" s="58" t="s">
        <v>326</v>
      </c>
      <c r="B30" s="300">
        <v>112.48310091691576</v>
      </c>
      <c r="C30" s="294">
        <v>21.770922758112725</v>
      </c>
      <c r="D30" s="294">
        <v>45.385370084373484</v>
      </c>
      <c r="E30" s="294">
        <v>45.326808074429557</v>
      </c>
      <c r="F30" s="436"/>
      <c r="G30" s="436"/>
    </row>
    <row r="31" spans="1:13" x14ac:dyDescent="0.2">
      <c r="A31" s="305" t="s">
        <v>258</v>
      </c>
      <c r="B31" s="306">
        <v>133.73870174376512</v>
      </c>
      <c r="C31" s="272">
        <v>26.747740348753023</v>
      </c>
      <c r="D31" s="272">
        <v>60.765142063818018</v>
      </c>
      <c r="E31" s="272">
        <v>46.225819331194074</v>
      </c>
      <c r="F31" s="436"/>
      <c r="G31" s="436"/>
    </row>
    <row r="32" spans="1:13" x14ac:dyDescent="0.2">
      <c r="A32" s="307" t="s">
        <v>327</v>
      </c>
      <c r="B32" s="308">
        <v>132.24504069298459</v>
      </c>
      <c r="C32" s="308">
        <v>23.040341671094229</v>
      </c>
      <c r="D32" s="308">
        <v>64.101159967306202</v>
      </c>
      <c r="E32" s="308">
        <v>45.103539054584161</v>
      </c>
      <c r="F32" s="436"/>
      <c r="G32" s="436"/>
      <c r="M32" s="437"/>
    </row>
    <row r="33" spans="1:13" x14ac:dyDescent="0.2">
      <c r="A33" s="309" t="s">
        <v>328</v>
      </c>
      <c r="B33" s="310">
        <v>132.78918906631867</v>
      </c>
      <c r="C33" s="310">
        <v>22.705907607028887</v>
      </c>
      <c r="D33" s="310">
        <v>64.24310211601653</v>
      </c>
      <c r="E33" s="310">
        <v>45.840179343273249</v>
      </c>
      <c r="F33" s="436"/>
      <c r="G33" s="436"/>
      <c r="M33" s="437"/>
    </row>
    <row r="34" spans="1:13" x14ac:dyDescent="0.2">
      <c r="A34" s="309" t="s">
        <v>329</v>
      </c>
      <c r="B34" s="311">
        <v>18.54141277703296</v>
      </c>
      <c r="C34" s="311">
        <v>2.8777811435991367</v>
      </c>
      <c r="D34" s="311">
        <v>18.073107304033044</v>
      </c>
      <c r="E34" s="311">
        <v>-2.4094756705992211</v>
      </c>
      <c r="F34" s="436"/>
      <c r="G34" s="436"/>
    </row>
    <row r="35" spans="1:13" x14ac:dyDescent="0.2">
      <c r="A35" s="94"/>
      <c r="B35" s="65"/>
      <c r="C35" s="58"/>
      <c r="D35" s="8"/>
      <c r="E35" s="71" t="s">
        <v>297</v>
      </c>
    </row>
    <row r="36" spans="1:13" x14ac:dyDescent="0.2">
      <c r="B36" s="436"/>
      <c r="C36" s="436"/>
      <c r="D36" s="436"/>
      <c r="E36" s="436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B4" sqref="B4:E34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47" t="s">
        <v>330</v>
      </c>
      <c r="B1" s="847"/>
      <c r="C1" s="847"/>
      <c r="D1" s="58"/>
      <c r="E1" s="58"/>
    </row>
    <row r="2" spans="1:36" x14ac:dyDescent="0.2">
      <c r="A2" s="848"/>
      <c r="B2" s="847"/>
      <c r="C2" s="847"/>
      <c r="D2" s="8"/>
      <c r="E2" s="62" t="s">
        <v>298</v>
      </c>
    </row>
    <row r="3" spans="1:36" x14ac:dyDescent="0.2">
      <c r="A3" s="64"/>
      <c r="B3" s="295" t="s">
        <v>304</v>
      </c>
      <c r="C3" s="295" t="s">
        <v>305</v>
      </c>
      <c r="D3" s="295" t="s">
        <v>306</v>
      </c>
      <c r="E3" s="295" t="s">
        <v>307</v>
      </c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  <c r="AE3" s="440"/>
      <c r="AF3" s="440"/>
      <c r="AG3" s="440"/>
      <c r="AH3" s="440"/>
      <c r="AI3" s="440"/>
      <c r="AJ3" s="440"/>
    </row>
    <row r="4" spans="1:36" x14ac:dyDescent="0.2">
      <c r="A4" s="296" t="s">
        <v>308</v>
      </c>
      <c r="B4" s="297">
        <v>99.487374514285705</v>
      </c>
      <c r="C4" s="298">
        <v>17.266403841322312</v>
      </c>
      <c r="D4" s="298">
        <v>36.764093955519456</v>
      </c>
      <c r="E4" s="298">
        <v>45.45687671744394</v>
      </c>
      <c r="F4" s="436"/>
      <c r="G4" s="436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439"/>
      <c r="AE4" s="439"/>
      <c r="AF4" s="439"/>
      <c r="AG4" s="439"/>
      <c r="AH4" s="439"/>
      <c r="AI4" s="439"/>
      <c r="AJ4" s="439"/>
    </row>
    <row r="5" spans="1:36" x14ac:dyDescent="0.2">
      <c r="A5" s="299" t="s">
        <v>309</v>
      </c>
      <c r="B5" s="300">
        <v>109.11500000000001</v>
      </c>
      <c r="C5" s="294">
        <v>17.421722689075633</v>
      </c>
      <c r="D5" s="294">
        <v>47.040077310924374</v>
      </c>
      <c r="E5" s="294">
        <v>44.653199999999998</v>
      </c>
      <c r="G5" s="436"/>
      <c r="H5" s="441"/>
      <c r="I5" s="441"/>
      <c r="J5" s="441"/>
      <c r="K5" s="441"/>
      <c r="L5" s="439"/>
      <c r="M5" s="439"/>
      <c r="N5" s="439"/>
      <c r="O5" s="439"/>
      <c r="P5" s="439"/>
      <c r="Q5" s="439"/>
      <c r="R5" s="439"/>
      <c r="S5" s="439"/>
      <c r="T5" s="439"/>
      <c r="U5" s="439"/>
      <c r="V5" s="439"/>
      <c r="W5" s="439"/>
      <c r="X5" s="439"/>
      <c r="Y5" s="439"/>
      <c r="Z5" s="439"/>
      <c r="AA5" s="439"/>
      <c r="AB5" s="439"/>
      <c r="AC5" s="439"/>
      <c r="AD5" s="439"/>
      <c r="AE5" s="439"/>
      <c r="AF5" s="439"/>
      <c r="AG5" s="439"/>
      <c r="AH5" s="439"/>
      <c r="AI5" s="439"/>
      <c r="AJ5" s="439"/>
    </row>
    <row r="6" spans="1:36" x14ac:dyDescent="0.2">
      <c r="A6" s="299" t="s">
        <v>310</v>
      </c>
      <c r="B6" s="300">
        <v>104.23499999999999</v>
      </c>
      <c r="C6" s="294">
        <v>17.372499999999999</v>
      </c>
      <c r="D6" s="294">
        <v>40.963899999999981</v>
      </c>
      <c r="E6" s="294">
        <v>45.898600000000002</v>
      </c>
      <c r="G6" s="436"/>
      <c r="L6" s="442"/>
      <c r="M6" s="442"/>
      <c r="N6" s="442"/>
      <c r="O6" s="442"/>
      <c r="P6" s="442"/>
      <c r="Q6" s="442"/>
      <c r="R6" s="442"/>
      <c r="S6" s="442"/>
      <c r="T6" s="442"/>
      <c r="U6" s="442"/>
      <c r="V6" s="442"/>
      <c r="W6" s="442"/>
      <c r="X6" s="442"/>
      <c r="Y6" s="442"/>
      <c r="Z6" s="442"/>
      <c r="AA6" s="442"/>
      <c r="AB6" s="442"/>
      <c r="AC6" s="442"/>
      <c r="AD6" s="442"/>
      <c r="AE6" s="442"/>
      <c r="AF6" s="442"/>
      <c r="AG6" s="442"/>
      <c r="AH6" s="442"/>
      <c r="AI6" s="442"/>
      <c r="AJ6" s="442"/>
    </row>
    <row r="7" spans="1:36" x14ac:dyDescent="0.2">
      <c r="A7" s="299" t="s">
        <v>253</v>
      </c>
      <c r="B7" s="300">
        <v>107.49299999999998</v>
      </c>
      <c r="C7" s="294">
        <v>18.655809917355366</v>
      </c>
      <c r="D7" s="294">
        <v>45.227890082644606</v>
      </c>
      <c r="E7" s="294">
        <v>43.609300000000005</v>
      </c>
      <c r="G7" s="436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</row>
    <row r="8" spans="1:36" x14ac:dyDescent="0.2">
      <c r="A8" s="299" t="s">
        <v>311</v>
      </c>
      <c r="B8" s="300">
        <v>105.69068923202784</v>
      </c>
      <c r="C8" s="294">
        <v>17.615114872004643</v>
      </c>
      <c r="D8" s="294">
        <v>32.978862017247863</v>
      </c>
      <c r="E8" s="294">
        <v>55.096712342775334</v>
      </c>
      <c r="G8" s="436"/>
    </row>
    <row r="9" spans="1:36" x14ac:dyDescent="0.2">
      <c r="A9" s="299" t="s">
        <v>312</v>
      </c>
      <c r="B9" s="300">
        <v>108.66192105961099</v>
      </c>
      <c r="C9" s="294">
        <v>18.858680514477939</v>
      </c>
      <c r="D9" s="294">
        <v>40.517893188392321</v>
      </c>
      <c r="E9" s="294">
        <v>49.285347356740729</v>
      </c>
      <c r="G9" s="436"/>
    </row>
    <row r="10" spans="1:36" x14ac:dyDescent="0.2">
      <c r="A10" s="299" t="s">
        <v>313</v>
      </c>
      <c r="B10" s="300">
        <v>117.245</v>
      </c>
      <c r="C10" s="294">
        <v>18.719789915966388</v>
      </c>
      <c r="D10" s="294">
        <v>46.070210084033619</v>
      </c>
      <c r="E10" s="294">
        <v>52.454999999999998</v>
      </c>
      <c r="G10" s="436"/>
    </row>
    <row r="11" spans="1:36" x14ac:dyDescent="0.2">
      <c r="A11" s="299" t="s">
        <v>314</v>
      </c>
      <c r="B11" s="300">
        <v>109.91237006579699</v>
      </c>
      <c r="C11" s="294">
        <v>21.982474013159397</v>
      </c>
      <c r="D11" s="294">
        <v>40.07990174552161</v>
      </c>
      <c r="E11" s="294">
        <v>47.849994307115985</v>
      </c>
      <c r="G11" s="436"/>
    </row>
    <row r="12" spans="1:36" x14ac:dyDescent="0.2">
      <c r="A12" s="299" t="s">
        <v>315</v>
      </c>
      <c r="B12" s="300">
        <v>118.51419261300035</v>
      </c>
      <c r="C12" s="294">
        <v>23.702838522600068</v>
      </c>
      <c r="D12" s="294">
        <v>41.912873005788178</v>
      </c>
      <c r="E12" s="294">
        <v>52.898481084612101</v>
      </c>
      <c r="G12" s="436"/>
    </row>
    <row r="13" spans="1:36" x14ac:dyDescent="0.2">
      <c r="A13" s="299" t="s">
        <v>316</v>
      </c>
      <c r="B13" s="300">
        <v>107.42</v>
      </c>
      <c r="C13" s="294">
        <v>17.903333333333336</v>
      </c>
      <c r="D13" s="294">
        <v>40.60466666666666</v>
      </c>
      <c r="E13" s="294">
        <v>48.912000000000006</v>
      </c>
      <c r="G13" s="436"/>
    </row>
    <row r="14" spans="1:36" x14ac:dyDescent="0.2">
      <c r="A14" s="299" t="s">
        <v>317</v>
      </c>
      <c r="B14" s="300">
        <v>111.05</v>
      </c>
      <c r="C14" s="294">
        <v>20.025409836065574</v>
      </c>
      <c r="D14" s="294">
        <v>47.628890163934429</v>
      </c>
      <c r="E14" s="294">
        <v>43.395699999999998</v>
      </c>
      <c r="G14" s="436"/>
    </row>
    <row r="15" spans="1:36" x14ac:dyDescent="0.2">
      <c r="A15" s="299" t="s">
        <v>218</v>
      </c>
      <c r="B15" s="300">
        <v>104.38</v>
      </c>
      <c r="C15" s="294">
        <v>17.396666666666668</v>
      </c>
      <c r="D15" s="294">
        <v>39.291883333333324</v>
      </c>
      <c r="E15" s="294">
        <v>47.691450000000003</v>
      </c>
      <c r="G15" s="436"/>
    </row>
    <row r="16" spans="1:36" x14ac:dyDescent="0.2">
      <c r="A16" s="299" t="s">
        <v>318</v>
      </c>
      <c r="B16" s="301">
        <v>124.23499999999999</v>
      </c>
      <c r="C16" s="283">
        <v>24.045483870967736</v>
      </c>
      <c r="D16" s="283">
        <v>49.847266129032256</v>
      </c>
      <c r="E16" s="283">
        <v>50.342249999999993</v>
      </c>
      <c r="G16" s="436"/>
    </row>
    <row r="17" spans="1:11" x14ac:dyDescent="0.2">
      <c r="A17" s="299" t="s">
        <v>254</v>
      </c>
      <c r="B17" s="300">
        <v>107.32580000000003</v>
      </c>
      <c r="C17" s="294">
        <v>17.887633333333341</v>
      </c>
      <c r="D17" s="294">
        <v>48.070266666666683</v>
      </c>
      <c r="E17" s="294">
        <v>41.367899999999999</v>
      </c>
      <c r="G17" s="436"/>
    </row>
    <row r="18" spans="1:11" x14ac:dyDescent="0.2">
      <c r="A18" s="299" t="s">
        <v>255</v>
      </c>
      <c r="B18" s="300">
        <v>110.505</v>
      </c>
      <c r="C18" s="294">
        <v>20.663536585365854</v>
      </c>
      <c r="D18" s="294">
        <v>33.877963414634145</v>
      </c>
      <c r="E18" s="294">
        <v>55.963499999999996</v>
      </c>
      <c r="G18" s="436"/>
    </row>
    <row r="19" spans="1:11" x14ac:dyDescent="0.2">
      <c r="A19" s="58" t="s">
        <v>256</v>
      </c>
      <c r="B19" s="300">
        <v>115.60999999999999</v>
      </c>
      <c r="C19" s="294">
        <v>20.064545454545453</v>
      </c>
      <c r="D19" s="294">
        <v>49.006054545454532</v>
      </c>
      <c r="E19" s="294">
        <v>46.539399999999993</v>
      </c>
      <c r="G19" s="436"/>
    </row>
    <row r="20" spans="1:11" x14ac:dyDescent="0.2">
      <c r="A20" s="58" t="s">
        <v>319</v>
      </c>
      <c r="B20" s="300">
        <v>107.31741532338201</v>
      </c>
      <c r="C20" s="294">
        <v>22.815513493947357</v>
      </c>
      <c r="D20" s="294">
        <v>35.637017110825759</v>
      </c>
      <c r="E20" s="294">
        <v>48.864884718608891</v>
      </c>
      <c r="G20" s="436"/>
    </row>
    <row r="21" spans="1:11" x14ac:dyDescent="0.2">
      <c r="A21" s="58" t="s">
        <v>320</v>
      </c>
      <c r="B21" s="300">
        <v>119.9</v>
      </c>
      <c r="C21" s="294">
        <v>22.420325203252034</v>
      </c>
      <c r="D21" s="294">
        <v>49.899674796747973</v>
      </c>
      <c r="E21" s="294">
        <v>47.58</v>
      </c>
      <c r="G21" s="436"/>
    </row>
    <row r="22" spans="1:11" x14ac:dyDescent="0.2">
      <c r="A22" s="58" t="s">
        <v>219</v>
      </c>
      <c r="B22" s="300">
        <v>132.7268</v>
      </c>
      <c r="C22" s="294">
        <v>23.934340983606557</v>
      </c>
      <c r="D22" s="294">
        <v>61.740009016393444</v>
      </c>
      <c r="E22" s="294">
        <v>47.05245</v>
      </c>
      <c r="G22" s="436"/>
    </row>
    <row r="23" spans="1:11" x14ac:dyDescent="0.2">
      <c r="A23" s="302" t="s">
        <v>321</v>
      </c>
      <c r="B23" s="303">
        <v>99.154799999999994</v>
      </c>
      <c r="C23" s="304">
        <v>17.208684297520662</v>
      </c>
      <c r="D23" s="304">
        <v>34.244115702479334</v>
      </c>
      <c r="E23" s="304">
        <v>47.701999999999998</v>
      </c>
      <c r="G23" s="436"/>
    </row>
    <row r="24" spans="1:11" x14ac:dyDescent="0.2">
      <c r="A24" s="302" t="s">
        <v>322</v>
      </c>
      <c r="B24" s="303">
        <v>97.22945</v>
      </c>
      <c r="C24" s="304">
        <v>16.874532644628097</v>
      </c>
      <c r="D24" s="304">
        <v>33.016717355371895</v>
      </c>
      <c r="E24" s="304">
        <v>47.338200000000008</v>
      </c>
      <c r="G24" s="436"/>
    </row>
    <row r="25" spans="1:11" x14ac:dyDescent="0.2">
      <c r="A25" s="282" t="s">
        <v>323</v>
      </c>
      <c r="B25" s="303">
        <v>94.4191</v>
      </c>
      <c r="C25" s="304">
        <v>13.719014529914531</v>
      </c>
      <c r="D25" s="304">
        <v>33.500085470085466</v>
      </c>
      <c r="E25" s="304">
        <v>47.2</v>
      </c>
      <c r="G25" s="436"/>
    </row>
    <row r="26" spans="1:11" x14ac:dyDescent="0.2">
      <c r="A26" s="282" t="s">
        <v>324</v>
      </c>
      <c r="B26" s="303">
        <v>126</v>
      </c>
      <c r="C26" s="304">
        <v>19.220338983050848</v>
      </c>
      <c r="D26" s="304">
        <v>44.239661016949157</v>
      </c>
      <c r="E26" s="304">
        <v>62.54</v>
      </c>
      <c r="G26" s="436"/>
    </row>
    <row r="27" spans="1:11" x14ac:dyDescent="0.2">
      <c r="A27" s="282" t="s">
        <v>325</v>
      </c>
      <c r="B27" s="303">
        <v>98.506897099262432</v>
      </c>
      <c r="C27" s="304">
        <v>18.419988888479971</v>
      </c>
      <c r="D27" s="304">
        <v>33.782214724487773</v>
      </c>
      <c r="E27" s="304">
        <v>46.304693486294688</v>
      </c>
      <c r="G27" s="436"/>
    </row>
    <row r="28" spans="1:11" x14ac:dyDescent="0.2">
      <c r="A28" s="58" t="s">
        <v>257</v>
      </c>
      <c r="B28" s="300">
        <v>112.22999999999999</v>
      </c>
      <c r="C28" s="294">
        <v>20.986097560975608</v>
      </c>
      <c r="D28" s="294">
        <v>40.200902439024382</v>
      </c>
      <c r="E28" s="294">
        <v>51.042999999999999</v>
      </c>
      <c r="G28" s="436"/>
    </row>
    <row r="29" spans="1:11" x14ac:dyDescent="0.2">
      <c r="A29" s="282" t="s">
        <v>222</v>
      </c>
      <c r="B29" s="303">
        <v>152.53265879661598</v>
      </c>
      <c r="C29" s="304">
        <v>25.422109799435997</v>
      </c>
      <c r="D29" s="304">
        <v>80.864175090351182</v>
      </c>
      <c r="E29" s="304">
        <v>46.246373906828794</v>
      </c>
      <c r="G29" s="436"/>
    </row>
    <row r="30" spans="1:11" x14ac:dyDescent="0.2">
      <c r="A30" s="58" t="s">
        <v>326</v>
      </c>
      <c r="B30" s="300">
        <v>110.95841781852138</v>
      </c>
      <c r="C30" s="294">
        <v>21.475822803584784</v>
      </c>
      <c r="D30" s="294">
        <v>42.301134809391407</v>
      </c>
      <c r="E30" s="294">
        <v>47.181460205545193</v>
      </c>
      <c r="G30" s="436"/>
    </row>
    <row r="31" spans="1:11" x14ac:dyDescent="0.2">
      <c r="A31" s="305" t="s">
        <v>258</v>
      </c>
      <c r="B31" s="306">
        <v>129.26980240059237</v>
      </c>
      <c r="C31" s="272">
        <v>25.853960480118474</v>
      </c>
      <c r="D31" s="272">
        <v>52.314146284782566</v>
      </c>
      <c r="E31" s="272">
        <v>51.101695635691321</v>
      </c>
      <c r="G31" s="436"/>
    </row>
    <row r="32" spans="1:11" x14ac:dyDescent="0.2">
      <c r="A32" s="307" t="s">
        <v>327</v>
      </c>
      <c r="B32" s="308">
        <v>115.40047232479344</v>
      </c>
      <c r="C32" s="308">
        <v>19.976863828076961</v>
      </c>
      <c r="D32" s="308">
        <v>49.322617675521201</v>
      </c>
      <c r="E32" s="308">
        <v>46.100990821195282</v>
      </c>
      <c r="G32" s="436"/>
      <c r="H32" s="442"/>
      <c r="I32" s="442"/>
      <c r="J32" s="442"/>
      <c r="K32" s="442"/>
    </row>
    <row r="33" spans="1:11" x14ac:dyDescent="0.2">
      <c r="A33" s="309" t="s">
        <v>328</v>
      </c>
      <c r="B33" s="310">
        <v>111.43388913866868</v>
      </c>
      <c r="C33" s="310">
        <v>18.967655979033562</v>
      </c>
      <c r="D33" s="310">
        <v>46.934060747107509</v>
      </c>
      <c r="E33" s="310">
        <v>45.532172412527608</v>
      </c>
      <c r="G33" s="436"/>
      <c r="H33" s="439"/>
      <c r="I33" s="439"/>
      <c r="J33" s="439"/>
      <c r="K33" s="439"/>
    </row>
    <row r="34" spans="1:11" x14ac:dyDescent="0.2">
      <c r="A34" s="309" t="s">
        <v>329</v>
      </c>
      <c r="B34" s="311">
        <v>11.946514624382971</v>
      </c>
      <c r="C34" s="311">
        <v>1.7012521377112506</v>
      </c>
      <c r="D34" s="311">
        <v>10.169966791588053</v>
      </c>
      <c r="E34" s="311">
        <v>7.5295695083667624E-2</v>
      </c>
      <c r="G34" s="436"/>
    </row>
    <row r="35" spans="1:11" x14ac:dyDescent="0.2">
      <c r="A35" s="94"/>
      <c r="B35" s="65"/>
      <c r="C35" s="58"/>
      <c r="D35" s="8"/>
      <c r="E35" s="71" t="s">
        <v>297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topLeftCell="A5" workbookViewId="0">
      <selection activeCell="B5" sqref="B5:C35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47" t="s">
        <v>35</v>
      </c>
      <c r="B1" s="847"/>
      <c r="C1" s="847"/>
    </row>
    <row r="2" spans="1:4" x14ac:dyDescent="0.2">
      <c r="A2" s="847"/>
      <c r="B2" s="847"/>
      <c r="C2" s="847"/>
    </row>
    <row r="3" spans="1:4" x14ac:dyDescent="0.2">
      <c r="A3" s="61"/>
      <c r="B3" s="8"/>
      <c r="C3" s="62" t="s">
        <v>298</v>
      </c>
    </row>
    <row r="4" spans="1:4" x14ac:dyDescent="0.2">
      <c r="A4" s="64"/>
      <c r="B4" s="295" t="s">
        <v>304</v>
      </c>
      <c r="C4" s="295" t="s">
        <v>307</v>
      </c>
    </row>
    <row r="5" spans="1:4" x14ac:dyDescent="0.2">
      <c r="A5" s="296" t="s">
        <v>308</v>
      </c>
      <c r="B5" s="763">
        <v>59.541033333333338</v>
      </c>
      <c r="C5" s="764">
        <v>40.139466666666671</v>
      </c>
    </row>
    <row r="6" spans="1:4" x14ac:dyDescent="0.2">
      <c r="A6" s="299" t="s">
        <v>309</v>
      </c>
      <c r="B6" s="765">
        <v>54.917733333333331</v>
      </c>
      <c r="C6" s="766">
        <v>39.809699999999999</v>
      </c>
    </row>
    <row r="7" spans="1:4" x14ac:dyDescent="0.2">
      <c r="A7" s="299" t="s">
        <v>310</v>
      </c>
      <c r="B7" s="765">
        <v>62.684066666666673</v>
      </c>
      <c r="C7" s="766">
        <v>40.954566666666665</v>
      </c>
    </row>
    <row r="8" spans="1:4" x14ac:dyDescent="0.2">
      <c r="A8" s="299" t="s">
        <v>253</v>
      </c>
      <c r="B8" s="765">
        <v>48.019666666666666</v>
      </c>
      <c r="C8" s="766">
        <v>37.770966666666666</v>
      </c>
    </row>
    <row r="9" spans="1:4" x14ac:dyDescent="0.2">
      <c r="A9" s="299" t="s">
        <v>311</v>
      </c>
      <c r="B9" s="765">
        <v>58.899682994171187</v>
      </c>
      <c r="C9" s="766">
        <v>46.441353921668892</v>
      </c>
    </row>
    <row r="10" spans="1:4" x14ac:dyDescent="0.2">
      <c r="A10" s="299" t="s">
        <v>312</v>
      </c>
      <c r="B10" s="765">
        <v>60.37826809047526</v>
      </c>
      <c r="C10" s="766">
        <v>40.818191288104863</v>
      </c>
    </row>
    <row r="11" spans="1:4" x14ac:dyDescent="0.2">
      <c r="A11" s="299" t="s">
        <v>314</v>
      </c>
      <c r="B11" s="765">
        <v>76.844000000000008</v>
      </c>
      <c r="C11" s="766">
        <v>50.580133333333336</v>
      </c>
      <c r="D11" s="294"/>
    </row>
    <row r="12" spans="1:4" x14ac:dyDescent="0.2">
      <c r="A12" s="299" t="s">
        <v>313</v>
      </c>
      <c r="B12" s="765">
        <v>58.130409147465784</v>
      </c>
      <c r="C12" s="766">
        <v>41.861579489041453</v>
      </c>
    </row>
    <row r="13" spans="1:4" x14ac:dyDescent="0.2">
      <c r="A13" s="299" t="s">
        <v>315</v>
      </c>
      <c r="B13" s="765">
        <v>120.47796614025351</v>
      </c>
      <c r="C13" s="766">
        <v>62.407984247643768</v>
      </c>
    </row>
    <row r="14" spans="1:4" x14ac:dyDescent="0.2">
      <c r="A14" s="299" t="s">
        <v>316</v>
      </c>
      <c r="B14" s="767">
        <v>0</v>
      </c>
      <c r="C14" s="768">
        <v>0</v>
      </c>
    </row>
    <row r="15" spans="1:4" x14ac:dyDescent="0.2">
      <c r="A15" s="299" t="s">
        <v>317</v>
      </c>
      <c r="B15" s="765">
        <v>84.226666666666659</v>
      </c>
      <c r="C15" s="766">
        <v>40.380533333333332</v>
      </c>
    </row>
    <row r="16" spans="1:4" x14ac:dyDescent="0.2">
      <c r="A16" s="299" t="s">
        <v>218</v>
      </c>
      <c r="B16" s="765">
        <v>73.88666666666667</v>
      </c>
      <c r="C16" s="766">
        <v>50.107266666666668</v>
      </c>
    </row>
    <row r="17" spans="1:3" x14ac:dyDescent="0.2">
      <c r="A17" s="299" t="s">
        <v>318</v>
      </c>
      <c r="B17" s="765">
        <v>77.22</v>
      </c>
      <c r="C17" s="766">
        <v>42.90976666666667</v>
      </c>
    </row>
    <row r="18" spans="1:3" x14ac:dyDescent="0.2">
      <c r="A18" s="299" t="s">
        <v>254</v>
      </c>
      <c r="B18" s="765">
        <v>63.516933333333341</v>
      </c>
      <c r="C18" s="766">
        <v>45.035633333333337</v>
      </c>
    </row>
    <row r="19" spans="1:3" x14ac:dyDescent="0.2">
      <c r="A19" s="299" t="s">
        <v>255</v>
      </c>
      <c r="B19" s="767">
        <v>84.65</v>
      </c>
      <c r="C19" s="768">
        <v>44.342100000000002</v>
      </c>
    </row>
    <row r="20" spans="1:3" x14ac:dyDescent="0.2">
      <c r="A20" s="299" t="s">
        <v>256</v>
      </c>
      <c r="B20" s="765">
        <v>106.33</v>
      </c>
      <c r="C20" s="766">
        <v>37.236166666666676</v>
      </c>
    </row>
    <row r="21" spans="1:3" x14ac:dyDescent="0.2">
      <c r="A21" s="299" t="s">
        <v>319</v>
      </c>
      <c r="B21" s="765">
        <v>109.60581419725636</v>
      </c>
      <c r="C21" s="766">
        <v>49.624225302651482</v>
      </c>
    </row>
    <row r="22" spans="1:3" x14ac:dyDescent="0.2">
      <c r="A22" s="299" t="s">
        <v>320</v>
      </c>
      <c r="B22" s="765">
        <v>60.029033333333324</v>
      </c>
      <c r="C22" s="766">
        <v>40.253700000000002</v>
      </c>
    </row>
    <row r="23" spans="1:3" x14ac:dyDescent="0.2">
      <c r="A23" s="299" t="s">
        <v>219</v>
      </c>
      <c r="B23" s="765">
        <v>113.26606666666666</v>
      </c>
      <c r="C23" s="766">
        <v>51.17583333333333</v>
      </c>
    </row>
    <row r="24" spans="1:3" x14ac:dyDescent="0.2">
      <c r="A24" s="299" t="s">
        <v>321</v>
      </c>
      <c r="B24" s="765">
        <v>66.707566666666679</v>
      </c>
      <c r="C24" s="766">
        <v>48.268766666666664</v>
      </c>
    </row>
    <row r="25" spans="1:3" x14ac:dyDescent="0.2">
      <c r="A25" s="299" t="s">
        <v>322</v>
      </c>
      <c r="B25" s="765">
        <v>49.483799999999995</v>
      </c>
      <c r="C25" s="766">
        <v>38.711033333333333</v>
      </c>
    </row>
    <row r="26" spans="1:3" x14ac:dyDescent="0.2">
      <c r="A26" s="299" t="s">
        <v>323</v>
      </c>
      <c r="B26" s="765">
        <v>46.513300000000001</v>
      </c>
      <c r="C26" s="766">
        <v>39.767666666666663</v>
      </c>
    </row>
    <row r="27" spans="1:3" x14ac:dyDescent="0.2">
      <c r="A27" s="299" t="s">
        <v>324</v>
      </c>
      <c r="B27" s="765">
        <v>103.33333333333333</v>
      </c>
      <c r="C27" s="766">
        <v>66.688233333333329</v>
      </c>
    </row>
    <row r="28" spans="1:3" x14ac:dyDescent="0.2">
      <c r="A28" s="299" t="s">
        <v>325</v>
      </c>
      <c r="B28" s="765">
        <v>60.312112944054164</v>
      </c>
      <c r="C28" s="766">
        <v>43.504679851335254</v>
      </c>
    </row>
    <row r="29" spans="1:3" x14ac:dyDescent="0.2">
      <c r="A29" s="299" t="s">
        <v>257</v>
      </c>
      <c r="B29" s="765">
        <v>101.28666666666666</v>
      </c>
      <c r="C29" s="766">
        <v>46.944933333333331</v>
      </c>
    </row>
    <row r="30" spans="1:3" x14ac:dyDescent="0.2">
      <c r="A30" s="299" t="s">
        <v>222</v>
      </c>
      <c r="B30" s="765">
        <v>55.436732964047096</v>
      </c>
      <c r="C30" s="766">
        <v>36.806967801792595</v>
      </c>
    </row>
    <row r="31" spans="1:3" x14ac:dyDescent="0.2">
      <c r="A31" s="299" t="s">
        <v>326</v>
      </c>
      <c r="B31" s="765">
        <v>102.22158545842032</v>
      </c>
      <c r="C31" s="766">
        <v>38.843753813006039</v>
      </c>
    </row>
    <row r="32" spans="1:3" x14ac:dyDescent="0.2">
      <c r="A32" s="299" t="s">
        <v>258</v>
      </c>
      <c r="B32" s="765">
        <v>103.36996982180551</v>
      </c>
      <c r="C32" s="766">
        <v>39.316592194992467</v>
      </c>
    </row>
    <row r="33" spans="1:3" x14ac:dyDescent="0.2">
      <c r="A33" s="307" t="s">
        <v>327</v>
      </c>
      <c r="B33" s="769">
        <v>62.059261580057651</v>
      </c>
      <c r="C33" s="769">
        <v>41.501878849242509</v>
      </c>
    </row>
    <row r="34" spans="1:3" x14ac:dyDescent="0.2">
      <c r="A34" s="309" t="s">
        <v>328</v>
      </c>
      <c r="B34" s="770">
        <v>60.958418624215973</v>
      </c>
      <c r="C34" s="770">
        <v>41.305090469471466</v>
      </c>
    </row>
    <row r="35" spans="1:3" x14ac:dyDescent="0.2">
      <c r="A35" s="309" t="s">
        <v>329</v>
      </c>
      <c r="B35" s="829">
        <v>1.4173852908826348</v>
      </c>
      <c r="C35" s="771">
        <v>1.1656238028047952</v>
      </c>
    </row>
    <row r="36" spans="1:3" x14ac:dyDescent="0.2">
      <c r="A36" s="94"/>
      <c r="B36" s="8"/>
      <c r="C36" s="71" t="s">
        <v>616</v>
      </c>
    </row>
    <row r="37" spans="1:3" x14ac:dyDescent="0.2">
      <c r="A37" s="94" t="s">
        <v>568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B3" sqref="B3:M7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5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 t="s">
        <v>331</v>
      </c>
    </row>
    <row r="3" spans="1:13" x14ac:dyDescent="0.2">
      <c r="A3" s="227"/>
      <c r="B3" s="745">
        <v>2015</v>
      </c>
      <c r="C3" s="745" t="s">
        <v>607</v>
      </c>
      <c r="D3" s="745" t="s">
        <v>607</v>
      </c>
      <c r="E3" s="745" t="s">
        <v>607</v>
      </c>
      <c r="F3" s="745" t="s">
        <v>607</v>
      </c>
      <c r="G3" s="745" t="s">
        <v>607</v>
      </c>
      <c r="H3" s="745" t="s">
        <v>607</v>
      </c>
      <c r="I3" s="745" t="s">
        <v>607</v>
      </c>
      <c r="J3" s="745" t="s">
        <v>607</v>
      </c>
      <c r="K3" s="745" t="s">
        <v>607</v>
      </c>
      <c r="L3" s="745" t="s">
        <v>607</v>
      </c>
      <c r="M3" s="745" t="s">
        <v>607</v>
      </c>
    </row>
    <row r="4" spans="1:13" x14ac:dyDescent="0.2">
      <c r="A4" s="312"/>
      <c r="B4" s="676">
        <v>42005</v>
      </c>
      <c r="C4" s="676">
        <v>42036</v>
      </c>
      <c r="D4" s="676">
        <v>42064</v>
      </c>
      <c r="E4" s="676">
        <v>42095</v>
      </c>
      <c r="F4" s="676">
        <v>42125</v>
      </c>
      <c r="G4" s="676">
        <v>42156</v>
      </c>
      <c r="H4" s="676">
        <v>42186</v>
      </c>
      <c r="I4" s="676">
        <v>42217</v>
      </c>
      <c r="J4" s="676">
        <v>42248</v>
      </c>
      <c r="K4" s="676">
        <v>42278</v>
      </c>
      <c r="L4" s="676">
        <v>42309</v>
      </c>
      <c r="M4" s="676">
        <v>42339</v>
      </c>
    </row>
    <row r="5" spans="1:13" x14ac:dyDescent="0.2">
      <c r="A5" s="313" t="s">
        <v>332</v>
      </c>
      <c r="B5" s="314">
        <v>48.188571428571429</v>
      </c>
      <c r="C5" s="315">
        <v>58.224999999999987</v>
      </c>
      <c r="D5" s="315">
        <v>55.924999999999997</v>
      </c>
      <c r="E5" s="315">
        <v>59.638999999999989</v>
      </c>
      <c r="F5" s="315">
        <v>63.966315789473668</v>
      </c>
      <c r="G5" s="315">
        <v>61.639545454545448</v>
      </c>
      <c r="H5" s="315">
        <v>56.350869565217387</v>
      </c>
      <c r="I5" s="315">
        <v>46.628999999999998</v>
      </c>
      <c r="J5" s="315">
        <v>47.480454545454542</v>
      </c>
      <c r="K5" s="315">
        <v>48.440681818181822</v>
      </c>
      <c r="L5" s="315">
        <v>44.260000000000005</v>
      </c>
      <c r="M5" s="315">
        <v>38.006666666666668</v>
      </c>
    </row>
    <row r="6" spans="1:13" x14ac:dyDescent="0.2">
      <c r="A6" s="316" t="s">
        <v>333</v>
      </c>
      <c r="B6" s="314">
        <v>47.184999999999995</v>
      </c>
      <c r="C6" s="315">
        <v>50.584210526315793</v>
      </c>
      <c r="D6" s="315">
        <v>47.823636363636361</v>
      </c>
      <c r="E6" s="315">
        <v>54.452857142857134</v>
      </c>
      <c r="F6" s="315">
        <v>59.265000000000001</v>
      </c>
      <c r="G6" s="315">
        <v>59.819545454545441</v>
      </c>
      <c r="H6" s="315">
        <v>50.900909090909089</v>
      </c>
      <c r="I6" s="315">
        <v>42.867619047619051</v>
      </c>
      <c r="J6" s="315">
        <v>45.479523809523805</v>
      </c>
      <c r="K6" s="315">
        <v>46.223636363636359</v>
      </c>
      <c r="L6" s="315">
        <v>42.443499999999993</v>
      </c>
      <c r="M6" s="315">
        <v>37.188636363636363</v>
      </c>
    </row>
    <row r="7" spans="1:13" x14ac:dyDescent="0.2">
      <c r="A7" s="317" t="s">
        <v>334</v>
      </c>
      <c r="B7" s="318">
        <v>1.1621333333333337</v>
      </c>
      <c r="C7" s="319">
        <v>1.1349649999999998</v>
      </c>
      <c r="D7" s="319">
        <v>1.0837681818181819</v>
      </c>
      <c r="E7" s="319">
        <v>1.0779300000000001</v>
      </c>
      <c r="F7" s="319">
        <v>1.1149550000000001</v>
      </c>
      <c r="G7" s="319">
        <v>1.1213227272727273</v>
      </c>
      <c r="H7" s="319">
        <v>1.0995782608695652</v>
      </c>
      <c r="I7" s="319">
        <v>1.113904761904762</v>
      </c>
      <c r="J7" s="319">
        <v>1.1221181818181818</v>
      </c>
      <c r="K7" s="319">
        <v>1.1235090909090908</v>
      </c>
      <c r="L7" s="319">
        <v>1.0735999999999999</v>
      </c>
      <c r="M7" s="319">
        <v>1.0877181818181816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8" t="s">
        <v>335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P15" sqref="P15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5" t="s">
        <v>21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3" x14ac:dyDescent="0.2">
      <c r="A2" s="228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30" t="s">
        <v>331</v>
      </c>
    </row>
    <row r="3" spans="1:13" x14ac:dyDescent="0.2">
      <c r="A3" s="320"/>
      <c r="B3" s="745">
        <v>2015</v>
      </c>
      <c r="C3" s="745" t="s">
        <v>607</v>
      </c>
      <c r="D3" s="745" t="s">
        <v>607</v>
      </c>
      <c r="E3" s="745" t="s">
        <v>607</v>
      </c>
      <c r="F3" s="745" t="s">
        <v>607</v>
      </c>
      <c r="G3" s="745" t="s">
        <v>607</v>
      </c>
      <c r="H3" s="745" t="s">
        <v>607</v>
      </c>
      <c r="I3" s="745" t="s">
        <v>607</v>
      </c>
      <c r="J3" s="745" t="s">
        <v>607</v>
      </c>
      <c r="K3" s="745" t="s">
        <v>607</v>
      </c>
      <c r="L3" s="745" t="s">
        <v>607</v>
      </c>
      <c r="M3" s="745" t="s">
        <v>607</v>
      </c>
    </row>
    <row r="4" spans="1:13" x14ac:dyDescent="0.2">
      <c r="A4" s="321"/>
      <c r="B4" s="676">
        <v>42005</v>
      </c>
      <c r="C4" s="676">
        <v>42036</v>
      </c>
      <c r="D4" s="676">
        <v>42064</v>
      </c>
      <c r="E4" s="676">
        <v>42095</v>
      </c>
      <c r="F4" s="676">
        <v>42125</v>
      </c>
      <c r="G4" s="676">
        <v>42156</v>
      </c>
      <c r="H4" s="676">
        <v>42186</v>
      </c>
      <c r="I4" s="676">
        <v>42217</v>
      </c>
      <c r="J4" s="676">
        <v>42248</v>
      </c>
      <c r="K4" s="676">
        <v>42278</v>
      </c>
      <c r="L4" s="676">
        <v>42309</v>
      </c>
      <c r="M4" s="676">
        <v>42339</v>
      </c>
    </row>
    <row r="5" spans="1:13" x14ac:dyDescent="0.2">
      <c r="A5" s="831" t="s">
        <v>336</v>
      </c>
      <c r="B5" s="832"/>
      <c r="C5" s="832"/>
      <c r="D5" s="832"/>
      <c r="E5" s="832"/>
      <c r="F5" s="832"/>
      <c r="G5" s="832"/>
      <c r="H5" s="832"/>
      <c r="I5" s="832"/>
      <c r="J5" s="832"/>
      <c r="K5" s="832"/>
      <c r="L5" s="832"/>
      <c r="M5" s="832"/>
    </row>
    <row r="6" spans="1:13" x14ac:dyDescent="0.2">
      <c r="A6" s="322" t="s">
        <v>337</v>
      </c>
      <c r="B6" s="238">
        <v>47.063636363636355</v>
      </c>
      <c r="C6" s="238">
        <v>53.628</v>
      </c>
      <c r="D6" s="238">
        <v>53.267727272727264</v>
      </c>
      <c r="E6" s="238">
        <v>56.695454545454531</v>
      </c>
      <c r="F6" s="238">
        <v>61.786666666666669</v>
      </c>
      <c r="G6" s="238">
        <v>61.071818181818188</v>
      </c>
      <c r="H6" s="238">
        <v>54.290434782608706</v>
      </c>
      <c r="I6" s="238">
        <v>45.379999999999995</v>
      </c>
      <c r="J6" s="238">
        <v>45.685454545454547</v>
      </c>
      <c r="K6" s="238">
        <v>45.870909090909095</v>
      </c>
      <c r="L6" s="238">
        <v>42.905238095238097</v>
      </c>
      <c r="M6" s="238">
        <v>34.506521739130442</v>
      </c>
    </row>
    <row r="7" spans="1:13" x14ac:dyDescent="0.2">
      <c r="A7" s="322" t="s">
        <v>338</v>
      </c>
      <c r="B7" s="238">
        <v>46.382272727272728</v>
      </c>
      <c r="C7" s="238">
        <v>55.920500000000018</v>
      </c>
      <c r="D7" s="238">
        <v>54.386818181818178</v>
      </c>
      <c r="E7" s="238">
        <v>58.307272727272725</v>
      </c>
      <c r="F7" s="238">
        <v>63.27</v>
      </c>
      <c r="G7" s="238">
        <v>61.695909090909097</v>
      </c>
      <c r="H7" s="238">
        <v>56.039565217391299</v>
      </c>
      <c r="I7" s="238">
        <v>47.965238095238092</v>
      </c>
      <c r="J7" s="238">
        <v>45.090454545454548</v>
      </c>
      <c r="K7" s="238">
        <v>45.959545454545449</v>
      </c>
      <c r="L7" s="238">
        <v>41.719047619047629</v>
      </c>
      <c r="M7" s="238">
        <v>34.265000000000001</v>
      </c>
    </row>
    <row r="8" spans="1:13" x14ac:dyDescent="0.2">
      <c r="A8" s="322" t="s">
        <v>339</v>
      </c>
      <c r="B8" s="238">
        <v>46.772272727272728</v>
      </c>
      <c r="C8" s="238">
        <v>53.555500000000009</v>
      </c>
      <c r="D8" s="238">
        <v>53.220454545454544</v>
      </c>
      <c r="E8" s="238">
        <v>56.693181818181806</v>
      </c>
      <c r="F8" s="238">
        <v>61.833333333333336</v>
      </c>
      <c r="G8" s="238">
        <v>61.121363636363633</v>
      </c>
      <c r="H8" s="238">
        <v>54.340869565217396</v>
      </c>
      <c r="I8" s="238">
        <v>45.382857142857141</v>
      </c>
      <c r="J8" s="238">
        <v>45.732727272727267</v>
      </c>
      <c r="K8" s="238">
        <v>45.87227272727273</v>
      </c>
      <c r="L8" s="238">
        <v>42.861904761904768</v>
      </c>
      <c r="M8" s="238">
        <v>34.497391304347822</v>
      </c>
    </row>
    <row r="9" spans="1:13" x14ac:dyDescent="0.2">
      <c r="A9" s="322" t="s">
        <v>340</v>
      </c>
      <c r="B9" s="238">
        <v>45.17227272727272</v>
      </c>
      <c r="C9" s="238">
        <v>52.050500000000014</v>
      </c>
      <c r="D9" s="238">
        <v>51.81136363636363</v>
      </c>
      <c r="E9" s="238">
        <v>55.006818181818183</v>
      </c>
      <c r="F9" s="238">
        <v>60.323809523809523</v>
      </c>
      <c r="G9" s="238">
        <v>59.573636363636368</v>
      </c>
      <c r="H9" s="238">
        <v>52.69521739130434</v>
      </c>
      <c r="I9" s="238">
        <v>43.82809523809523</v>
      </c>
      <c r="J9" s="238">
        <v>44.325909090909086</v>
      </c>
      <c r="K9" s="238">
        <v>44.281363636363643</v>
      </c>
      <c r="L9" s="238">
        <v>41.261904761904766</v>
      </c>
      <c r="M9" s="238">
        <v>32.849565217391316</v>
      </c>
    </row>
    <row r="10" spans="1:13" x14ac:dyDescent="0.2">
      <c r="A10" s="325" t="s">
        <v>342</v>
      </c>
      <c r="B10" s="323">
        <v>43.70809523809524</v>
      </c>
      <c r="C10" s="323">
        <v>54.095500000000015</v>
      </c>
      <c r="D10" s="323">
        <v>51.885454545454543</v>
      </c>
      <c r="E10" s="323">
        <v>55.205500000000008</v>
      </c>
      <c r="F10" s="323">
        <v>59.75210526315788</v>
      </c>
      <c r="G10" s="323">
        <v>57.209545454545449</v>
      </c>
      <c r="H10" s="323">
        <v>52.311304347826088</v>
      </c>
      <c r="I10" s="323">
        <v>41.635000000000005</v>
      </c>
      <c r="J10" s="323">
        <v>42.609545454545461</v>
      </c>
      <c r="K10" s="323">
        <v>43.879999999999995</v>
      </c>
      <c r="L10" s="323">
        <v>39.336666666666673</v>
      </c>
      <c r="M10" s="323">
        <v>32.949523809523811</v>
      </c>
    </row>
    <row r="11" spans="1:13" x14ac:dyDescent="0.2">
      <c r="A11" s="831" t="s">
        <v>341</v>
      </c>
      <c r="B11" s="830"/>
      <c r="C11" s="830"/>
      <c r="D11" s="830"/>
      <c r="E11" s="830"/>
      <c r="F11" s="830"/>
      <c r="G11" s="830"/>
      <c r="H11" s="830"/>
      <c r="I11" s="830"/>
      <c r="J11" s="830"/>
      <c r="K11" s="830"/>
      <c r="L11" s="830"/>
      <c r="M11" s="830"/>
    </row>
    <row r="12" spans="1:13" x14ac:dyDescent="0.2">
      <c r="A12" s="322" t="s">
        <v>343</v>
      </c>
      <c r="B12" s="238">
        <v>47.88428571428571</v>
      </c>
      <c r="C12" s="238">
        <v>58.505499999999998</v>
      </c>
      <c r="D12" s="238">
        <v>56.060454545454554</v>
      </c>
      <c r="E12" s="238">
        <v>59.525500000000001</v>
      </c>
      <c r="F12" s="238">
        <v>63.886315789473677</v>
      </c>
      <c r="G12" s="238">
        <v>61.377727272727277</v>
      </c>
      <c r="H12" s="238">
        <v>56.461304347826101</v>
      </c>
      <c r="I12" s="238">
        <v>46.364999999999988</v>
      </c>
      <c r="J12" s="238">
        <v>48.282272727272726</v>
      </c>
      <c r="K12" s="238">
        <v>49.136818181818192</v>
      </c>
      <c r="L12" s="238">
        <v>44.50809523809523</v>
      </c>
      <c r="M12" s="238">
        <v>38.299523809523805</v>
      </c>
    </row>
    <row r="13" spans="1:13" x14ac:dyDescent="0.2">
      <c r="A13" s="322" t="s">
        <v>344</v>
      </c>
      <c r="B13" s="238">
        <v>47.094545454545475</v>
      </c>
      <c r="C13" s="238">
        <v>56.640000000000008</v>
      </c>
      <c r="D13" s="238">
        <v>54.679545454545469</v>
      </c>
      <c r="E13" s="238">
        <v>58.094999999999999</v>
      </c>
      <c r="F13" s="238">
        <v>62.794761904761899</v>
      </c>
      <c r="G13" s="238">
        <v>60.599545454545449</v>
      </c>
      <c r="H13" s="238">
        <v>55.305217391304346</v>
      </c>
      <c r="I13" s="238">
        <v>45.589523809523804</v>
      </c>
      <c r="J13" s="238">
        <v>46.617272727272727</v>
      </c>
      <c r="K13" s="238">
        <v>47.407727272727271</v>
      </c>
      <c r="L13" s="238">
        <v>43.2</v>
      </c>
      <c r="M13" s="238">
        <v>36.878695652173917</v>
      </c>
    </row>
    <row r="14" spans="1:13" x14ac:dyDescent="0.2">
      <c r="A14" s="322" t="s">
        <v>345</v>
      </c>
      <c r="B14" s="238">
        <v>48.210476190476193</v>
      </c>
      <c r="C14" s="238">
        <v>59.23299999999999</v>
      </c>
      <c r="D14" s="238">
        <v>57.451363636363631</v>
      </c>
      <c r="E14" s="238">
        <v>60.757000000000005</v>
      </c>
      <c r="F14" s="238">
        <v>64.736315789473693</v>
      </c>
      <c r="G14" s="238">
        <v>62.010909090909081</v>
      </c>
      <c r="H14" s="238">
        <v>57.352608695652187</v>
      </c>
      <c r="I14" s="238">
        <v>47.371499999999997</v>
      </c>
      <c r="J14" s="238">
        <v>48.622727272727268</v>
      </c>
      <c r="K14" s="238">
        <v>49.234090909090902</v>
      </c>
      <c r="L14" s="238">
        <v>44.529523809523802</v>
      </c>
      <c r="M14" s="238">
        <v>38.215714285714284</v>
      </c>
    </row>
    <row r="15" spans="1:13" x14ac:dyDescent="0.2">
      <c r="A15" s="831" t="s">
        <v>223</v>
      </c>
      <c r="B15" s="830"/>
      <c r="C15" s="830"/>
      <c r="D15" s="830"/>
      <c r="E15" s="830"/>
      <c r="F15" s="830"/>
      <c r="G15" s="830"/>
      <c r="H15" s="830"/>
      <c r="I15" s="830"/>
      <c r="J15" s="830"/>
      <c r="K15" s="830"/>
      <c r="L15" s="830"/>
      <c r="M15" s="830"/>
    </row>
    <row r="16" spans="1:13" x14ac:dyDescent="0.2">
      <c r="A16" s="322" t="s">
        <v>346</v>
      </c>
      <c r="B16" s="238">
        <v>46.341428571428587</v>
      </c>
      <c r="C16" s="238">
        <v>57.863</v>
      </c>
      <c r="D16" s="238">
        <v>54.642272727272719</v>
      </c>
      <c r="E16" s="238">
        <v>59.129499999999993</v>
      </c>
      <c r="F16" s="238">
        <v>63.373684210526314</v>
      </c>
      <c r="G16" s="238">
        <v>61.410454545454542</v>
      </c>
      <c r="H16" s="238">
        <v>55.896086956521728</v>
      </c>
      <c r="I16" s="238">
        <v>45.582499999999996</v>
      </c>
      <c r="J16" s="238">
        <v>47.011818181818178</v>
      </c>
      <c r="K16" s="238">
        <v>47.343636363636371</v>
      </c>
      <c r="L16" s="238">
        <v>42.396190476190469</v>
      </c>
      <c r="M16" s="238">
        <v>36.780476190476193</v>
      </c>
    </row>
    <row r="17" spans="1:13" x14ac:dyDescent="0.2">
      <c r="A17" s="831" t="s">
        <v>347</v>
      </c>
      <c r="B17" s="833"/>
      <c r="C17" s="833"/>
      <c r="D17" s="833"/>
      <c r="E17" s="833"/>
      <c r="F17" s="833"/>
      <c r="G17" s="833"/>
      <c r="H17" s="833"/>
      <c r="I17" s="833"/>
      <c r="J17" s="833"/>
      <c r="K17" s="833"/>
      <c r="L17" s="833"/>
      <c r="M17" s="833"/>
    </row>
    <row r="18" spans="1:13" x14ac:dyDescent="0.2">
      <c r="A18" s="322" t="s">
        <v>348</v>
      </c>
      <c r="B18" s="238">
        <v>47.184999999999995</v>
      </c>
      <c r="C18" s="238">
        <v>50.584210526315793</v>
      </c>
      <c r="D18" s="238">
        <v>47.823636363636361</v>
      </c>
      <c r="E18" s="238">
        <v>54.452857142857134</v>
      </c>
      <c r="F18" s="238">
        <v>59.265000000000001</v>
      </c>
      <c r="G18" s="238">
        <v>59.819545454545441</v>
      </c>
      <c r="H18" s="238">
        <v>50.900909090909089</v>
      </c>
      <c r="I18" s="238">
        <v>42.867619047619051</v>
      </c>
      <c r="J18" s="238">
        <v>45.479523809523805</v>
      </c>
      <c r="K18" s="238">
        <v>46.223636363636359</v>
      </c>
      <c r="L18" s="238">
        <v>42.443499999999993</v>
      </c>
      <c r="M18" s="238">
        <v>37.188636363636363</v>
      </c>
    </row>
    <row r="19" spans="1:13" x14ac:dyDescent="0.2">
      <c r="A19" s="325" t="s">
        <v>349</v>
      </c>
      <c r="B19" s="323">
        <v>35.203181818181811</v>
      </c>
      <c r="C19" s="323">
        <v>45.082000000000001</v>
      </c>
      <c r="D19" s="323">
        <v>43.201818181818183</v>
      </c>
      <c r="E19" s="323">
        <v>47.036363636363632</v>
      </c>
      <c r="F19" s="323">
        <v>51.764285714285712</v>
      </c>
      <c r="G19" s="323">
        <v>51.044545454545464</v>
      </c>
      <c r="H19" s="323">
        <v>45.123478260869568</v>
      </c>
      <c r="I19" s="323">
        <v>34.859047619047622</v>
      </c>
      <c r="J19" s="323">
        <v>34.787727272727267</v>
      </c>
      <c r="K19" s="323">
        <v>35.280909090909091</v>
      </c>
      <c r="L19" s="323">
        <v>31.323333333333331</v>
      </c>
      <c r="M19" s="323">
        <v>24.633043478260866</v>
      </c>
    </row>
    <row r="20" spans="1:13" x14ac:dyDescent="0.2">
      <c r="A20" s="831" t="s">
        <v>350</v>
      </c>
      <c r="B20" s="833"/>
      <c r="C20" s="833"/>
      <c r="D20" s="833"/>
      <c r="E20" s="833"/>
      <c r="F20" s="833"/>
      <c r="G20" s="833"/>
      <c r="H20" s="833"/>
      <c r="I20" s="833"/>
      <c r="J20" s="833"/>
      <c r="K20" s="833"/>
      <c r="L20" s="833"/>
      <c r="M20" s="833"/>
    </row>
    <row r="21" spans="1:13" x14ac:dyDescent="0.2">
      <c r="A21" s="322" t="s">
        <v>351</v>
      </c>
      <c r="B21" s="238">
        <v>47.90857142857142</v>
      </c>
      <c r="C21" s="238">
        <v>58.817999999999998</v>
      </c>
      <c r="D21" s="238">
        <v>56.805909090909104</v>
      </c>
      <c r="E21" s="238">
        <v>59.599499999999999</v>
      </c>
      <c r="F21" s="238">
        <v>63.69263157894737</v>
      </c>
      <c r="G21" s="238">
        <v>61.043181818181822</v>
      </c>
      <c r="H21" s="238">
        <v>56.834347826086969</v>
      </c>
      <c r="I21" s="238">
        <v>46.807500000000012</v>
      </c>
      <c r="J21" s="238">
        <v>47.912727272727267</v>
      </c>
      <c r="K21" s="238">
        <v>48.87318181818182</v>
      </c>
      <c r="L21" s="238">
        <v>44.170476190476187</v>
      </c>
      <c r="M21" s="238">
        <v>38.417619047619056</v>
      </c>
    </row>
    <row r="22" spans="1:13" x14ac:dyDescent="0.2">
      <c r="A22" s="322" t="s">
        <v>352</v>
      </c>
      <c r="B22" s="247">
        <v>47.241904761904756</v>
      </c>
      <c r="C22" s="247">
        <v>57.903499999999987</v>
      </c>
      <c r="D22" s="247">
        <v>55.563181818181803</v>
      </c>
      <c r="E22" s="247">
        <v>59.227999999999987</v>
      </c>
      <c r="F22" s="247">
        <v>63.244736842105269</v>
      </c>
      <c r="G22" s="247">
        <v>60.485000000000014</v>
      </c>
      <c r="H22" s="247">
        <v>56.636956521739123</v>
      </c>
      <c r="I22" s="247">
        <v>46.010000000000005</v>
      </c>
      <c r="J22" s="247">
        <v>47.496818181818192</v>
      </c>
      <c r="K22" s="247">
        <v>48.384999999999998</v>
      </c>
      <c r="L22" s="247">
        <v>43.430952380952377</v>
      </c>
      <c r="M22" s="247">
        <v>38.072857142857139</v>
      </c>
    </row>
    <row r="23" spans="1:13" x14ac:dyDescent="0.2">
      <c r="A23" s="325" t="s">
        <v>353</v>
      </c>
      <c r="B23" s="323">
        <v>47.458095238095247</v>
      </c>
      <c r="C23" s="323">
        <v>57.957999999999991</v>
      </c>
      <c r="D23" s="323">
        <v>56.299090909090914</v>
      </c>
      <c r="E23" s="323">
        <v>59.452999999999996</v>
      </c>
      <c r="F23" s="323">
        <v>63.715263157894718</v>
      </c>
      <c r="G23" s="323">
        <v>60.534545454545452</v>
      </c>
      <c r="H23" s="323">
        <v>56.480000000000011</v>
      </c>
      <c r="I23" s="323">
        <v>46.330000000000005</v>
      </c>
      <c r="J23" s="323">
        <v>47.424999999999997</v>
      </c>
      <c r="K23" s="323">
        <v>48.363181818181822</v>
      </c>
      <c r="L23" s="323">
        <v>43.6752380952381</v>
      </c>
      <c r="M23" s="323">
        <v>38.076190476190483</v>
      </c>
    </row>
    <row r="24" spans="1:13" s="259" customFormat="1" ht="15" x14ac:dyDescent="0.25">
      <c r="A24" s="677" t="s">
        <v>354</v>
      </c>
      <c r="B24" s="678">
        <v>44.990909090909092</v>
      </c>
      <c r="C24" s="678">
        <v>54.061999999999991</v>
      </c>
      <c r="D24" s="678">
        <v>52.474090909090904</v>
      </c>
      <c r="E24" s="678">
        <v>57.083181818181835</v>
      </c>
      <c r="F24" s="678">
        <v>62.084285714285727</v>
      </c>
      <c r="G24" s="678">
        <v>60.135909090909102</v>
      </c>
      <c r="H24" s="678">
        <v>54.141739130434779</v>
      </c>
      <c r="I24" s="678">
        <v>45.460952380952385</v>
      </c>
      <c r="J24" s="678">
        <v>44.82</v>
      </c>
      <c r="K24" s="678">
        <v>45.022272727272728</v>
      </c>
      <c r="L24" s="678">
        <v>40.493333333333325</v>
      </c>
      <c r="M24" s="678">
        <v>33.637727272727268</v>
      </c>
    </row>
    <row r="25" spans="1:13" x14ac:dyDescent="0.2">
      <c r="A25" s="326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48" t="s">
        <v>335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C3" sqref="C3:N12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7"/>
    <col min="16" max="16384" width="10.5" style="13"/>
  </cols>
  <sheetData>
    <row r="1" spans="1:15" ht="13.7" customHeight="1" x14ac:dyDescent="0.2">
      <c r="A1" s="225" t="s">
        <v>22</v>
      </c>
      <c r="B1" s="225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5" ht="13.7" customHeight="1" x14ac:dyDescent="0.2">
      <c r="A2" s="225"/>
      <c r="B2" s="225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30" t="s">
        <v>355</v>
      </c>
    </row>
    <row r="3" spans="1:15" ht="13.7" customHeight="1" x14ac:dyDescent="0.2">
      <c r="B3" s="236"/>
      <c r="C3" s="745">
        <v>2015</v>
      </c>
      <c r="D3" s="745" t="s">
        <v>607</v>
      </c>
      <c r="E3" s="745" t="s">
        <v>607</v>
      </c>
      <c r="F3" s="745" t="s">
        <v>607</v>
      </c>
      <c r="G3" s="745" t="s">
        <v>607</v>
      </c>
      <c r="H3" s="745" t="s">
        <v>607</v>
      </c>
      <c r="I3" s="745" t="s">
        <v>607</v>
      </c>
      <c r="J3" s="745" t="s">
        <v>607</v>
      </c>
      <c r="K3" s="745" t="s">
        <v>607</v>
      </c>
      <c r="L3" s="745" t="s">
        <v>607</v>
      </c>
      <c r="M3" s="745" t="s">
        <v>607</v>
      </c>
      <c r="N3" s="745" t="s">
        <v>607</v>
      </c>
    </row>
    <row r="4" spans="1:15" ht="13.7" customHeight="1" x14ac:dyDescent="0.2">
      <c r="B4" s="236"/>
      <c r="C4" s="676">
        <v>42005</v>
      </c>
      <c r="D4" s="676">
        <v>42036</v>
      </c>
      <c r="E4" s="676">
        <v>42064</v>
      </c>
      <c r="F4" s="676">
        <v>42095</v>
      </c>
      <c r="G4" s="676">
        <v>42125</v>
      </c>
      <c r="H4" s="676">
        <v>42156</v>
      </c>
      <c r="I4" s="676">
        <v>42186</v>
      </c>
      <c r="J4" s="676">
        <v>42217</v>
      </c>
      <c r="K4" s="676">
        <v>42248</v>
      </c>
      <c r="L4" s="676">
        <v>42278</v>
      </c>
      <c r="M4" s="676">
        <v>42309</v>
      </c>
      <c r="N4" s="676">
        <v>42339</v>
      </c>
    </row>
    <row r="5" spans="1:15" ht="13.7" customHeight="1" x14ac:dyDescent="0.2">
      <c r="A5" s="883" t="s">
        <v>569</v>
      </c>
      <c r="B5" s="327" t="s">
        <v>356</v>
      </c>
      <c r="C5" s="751">
        <v>465.41666666666669</v>
      </c>
      <c r="D5" s="752">
        <v>560.91250000000002</v>
      </c>
      <c r="E5" s="752">
        <v>595.5</v>
      </c>
      <c r="F5" s="752">
        <v>614.32500000000005</v>
      </c>
      <c r="G5" s="752">
        <v>659.03947368421052</v>
      </c>
      <c r="H5" s="752">
        <v>681.01136363636363</v>
      </c>
      <c r="I5" s="752">
        <v>661.72826086956525</v>
      </c>
      <c r="J5" s="752">
        <v>523.70238095238096</v>
      </c>
      <c r="K5" s="752">
        <v>503.76136363636363</v>
      </c>
      <c r="L5" s="752">
        <v>473.29545454545456</v>
      </c>
      <c r="M5" s="752">
        <v>469.8095238095238</v>
      </c>
      <c r="N5" s="752">
        <v>427.48809523809524</v>
      </c>
    </row>
    <row r="6" spans="1:15" ht="13.7" customHeight="1" x14ac:dyDescent="0.2">
      <c r="A6" s="884"/>
      <c r="B6" s="328" t="s">
        <v>357</v>
      </c>
      <c r="C6" s="753">
        <v>457.42857142857144</v>
      </c>
      <c r="D6" s="754">
        <v>548.42499999999995</v>
      </c>
      <c r="E6" s="754">
        <v>588.86363636363637</v>
      </c>
      <c r="F6" s="754">
        <v>613.83749999999998</v>
      </c>
      <c r="G6" s="754">
        <v>653.42105263157896</v>
      </c>
      <c r="H6" s="754">
        <v>681.4545454545455</v>
      </c>
      <c r="I6" s="754">
        <v>676.53260869565213</v>
      </c>
      <c r="J6" s="754">
        <v>572.79999999999995</v>
      </c>
      <c r="K6" s="754">
        <v>514.5</v>
      </c>
      <c r="L6" s="754">
        <v>465.45454545454544</v>
      </c>
      <c r="M6" s="754">
        <v>467.86904761904759</v>
      </c>
      <c r="N6" s="754">
        <v>417.67857142857144</v>
      </c>
    </row>
    <row r="7" spans="1:15" ht="13.7" customHeight="1" x14ac:dyDescent="0.2">
      <c r="A7" s="885" t="s">
        <v>623</v>
      </c>
      <c r="B7" s="327" t="s">
        <v>356</v>
      </c>
      <c r="C7" s="755">
        <v>496.84523809523807</v>
      </c>
      <c r="D7" s="756">
        <v>579.21249999999998</v>
      </c>
      <c r="E7" s="756">
        <v>542.5</v>
      </c>
      <c r="F7" s="756">
        <v>553.9375</v>
      </c>
      <c r="G7" s="756">
        <v>596.77631578947364</v>
      </c>
      <c r="H7" s="756">
        <v>578.15909090909088</v>
      </c>
      <c r="I7" s="756">
        <v>507.98913043478262</v>
      </c>
      <c r="J7" s="756">
        <v>456.57499999999999</v>
      </c>
      <c r="K7" s="756">
        <v>463.44318181818181</v>
      </c>
      <c r="L7" s="756">
        <v>454.11363636363637</v>
      </c>
      <c r="M7" s="756">
        <v>432.71428571428572</v>
      </c>
      <c r="N7" s="756">
        <v>360.39285714285717</v>
      </c>
    </row>
    <row r="8" spans="1:15" ht="13.7" customHeight="1" x14ac:dyDescent="0.2">
      <c r="A8" s="886"/>
      <c r="B8" s="328" t="s">
        <v>357</v>
      </c>
      <c r="C8" s="753">
        <v>518.73809523809518</v>
      </c>
      <c r="D8" s="754">
        <v>593.04999999999995</v>
      </c>
      <c r="E8" s="754">
        <v>554.72727272727275</v>
      </c>
      <c r="F8" s="754">
        <v>574.76250000000005</v>
      </c>
      <c r="G8" s="754">
        <v>608.51315789473688</v>
      </c>
      <c r="H8" s="754">
        <v>593.9545454545455</v>
      </c>
      <c r="I8" s="754">
        <v>524.21739130434787</v>
      </c>
      <c r="J8" s="754">
        <v>465.78750000000002</v>
      </c>
      <c r="K8" s="754">
        <v>474.70454545454544</v>
      </c>
      <c r="L8" s="754">
        <v>462.28409090909093</v>
      </c>
      <c r="M8" s="754">
        <v>441.76190476190476</v>
      </c>
      <c r="N8" s="754">
        <v>368.08333333333331</v>
      </c>
    </row>
    <row r="9" spans="1:15" ht="13.7" customHeight="1" x14ac:dyDescent="0.2">
      <c r="A9" s="885" t="s">
        <v>570</v>
      </c>
      <c r="B9" s="327" t="s">
        <v>356</v>
      </c>
      <c r="C9" s="751">
        <v>469.71428571428572</v>
      </c>
      <c r="D9" s="752">
        <v>557.71249999999998</v>
      </c>
      <c r="E9" s="752">
        <v>533.5</v>
      </c>
      <c r="F9" s="752">
        <v>554.42499999999995</v>
      </c>
      <c r="G9" s="752">
        <v>598.84210526315792</v>
      </c>
      <c r="H9" s="752">
        <v>573.39772727272725</v>
      </c>
      <c r="I9" s="752">
        <v>512.195652173913</v>
      </c>
      <c r="J9" s="752">
        <v>463.65476190476193</v>
      </c>
      <c r="K9" s="752">
        <v>466.89772727272725</v>
      </c>
      <c r="L9" s="752">
        <v>448.40909090909093</v>
      </c>
      <c r="M9" s="752">
        <v>427.9404761904762</v>
      </c>
      <c r="N9" s="752">
        <v>341.47619047619048</v>
      </c>
    </row>
    <row r="10" spans="1:15" ht="13.7" customHeight="1" x14ac:dyDescent="0.2">
      <c r="A10" s="886"/>
      <c r="B10" s="328" t="s">
        <v>357</v>
      </c>
      <c r="C10" s="753">
        <v>500.3633333333334</v>
      </c>
      <c r="D10" s="754">
        <v>585.29999999999995</v>
      </c>
      <c r="E10" s="754">
        <v>555.60818181818183</v>
      </c>
      <c r="F10" s="754">
        <v>571.65699999999993</v>
      </c>
      <c r="G10" s="754">
        <v>608.50789473684199</v>
      </c>
      <c r="H10" s="754">
        <v>590.11545454545444</v>
      </c>
      <c r="I10" s="754">
        <v>526.88043478260875</v>
      </c>
      <c r="J10" s="754">
        <v>467.35</v>
      </c>
      <c r="K10" s="754">
        <v>475.34090909090907</v>
      </c>
      <c r="L10" s="754">
        <v>462.45454545454544</v>
      </c>
      <c r="M10" s="754">
        <v>440.64333333333332</v>
      </c>
      <c r="N10" s="754">
        <v>352.90476190476193</v>
      </c>
    </row>
    <row r="11" spans="1:15" ht="13.7" customHeight="1" x14ac:dyDescent="0.2">
      <c r="A11" s="883" t="s">
        <v>358</v>
      </c>
      <c r="B11" s="327" t="s">
        <v>356</v>
      </c>
      <c r="C11" s="751">
        <v>261.9404761904762</v>
      </c>
      <c r="D11" s="752">
        <v>292.6875</v>
      </c>
      <c r="E11" s="752">
        <v>312.65909090909093</v>
      </c>
      <c r="F11" s="752">
        <v>327.125</v>
      </c>
      <c r="G11" s="752">
        <v>349.63157894736844</v>
      </c>
      <c r="H11" s="752">
        <v>334.47727272727275</v>
      </c>
      <c r="I11" s="752">
        <v>291.39695652173913</v>
      </c>
      <c r="J11" s="752">
        <v>234.0952380952381</v>
      </c>
      <c r="K11" s="752">
        <v>219.47772727272729</v>
      </c>
      <c r="L11" s="752">
        <v>233.22727272727272</v>
      </c>
      <c r="M11" s="752">
        <v>212.45238095238096</v>
      </c>
      <c r="N11" s="752">
        <v>169.26190476190476</v>
      </c>
    </row>
    <row r="12" spans="1:15" ht="13.7" customHeight="1" x14ac:dyDescent="0.2">
      <c r="A12" s="884"/>
      <c r="B12" s="328" t="s">
        <v>357</v>
      </c>
      <c r="C12" s="753">
        <v>253.78571428571428</v>
      </c>
      <c r="D12" s="754">
        <v>283.38749999999999</v>
      </c>
      <c r="E12" s="754">
        <v>304.84090909090907</v>
      </c>
      <c r="F12" s="754">
        <v>320.83749999999998</v>
      </c>
      <c r="G12" s="754">
        <v>343.11842105263156</v>
      </c>
      <c r="H12" s="754">
        <v>326.92045454545456</v>
      </c>
      <c r="I12" s="754">
        <v>283.3478260869565</v>
      </c>
      <c r="J12" s="754">
        <v>225.1875</v>
      </c>
      <c r="K12" s="754">
        <v>211.95454545454547</v>
      </c>
      <c r="L12" s="754">
        <v>225.35227272727272</v>
      </c>
      <c r="M12" s="754">
        <v>206.22619047619048</v>
      </c>
      <c r="N12" s="754">
        <v>158.35714285714286</v>
      </c>
    </row>
    <row r="13" spans="1:15" ht="13.7" customHeight="1" x14ac:dyDescent="0.2">
      <c r="B13" s="326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48" t="s">
        <v>335</v>
      </c>
    </row>
    <row r="14" spans="1:15" ht="13.7" customHeight="1" x14ac:dyDescent="0.2">
      <c r="A14" s="326"/>
      <c r="N14" s="227"/>
      <c r="O14" s="13"/>
    </row>
    <row r="15" spans="1:15" ht="13.7" customHeight="1" x14ac:dyDescent="0.2">
      <c r="A15" s="326"/>
      <c r="N15" s="227"/>
      <c r="O15" s="13"/>
    </row>
    <row r="18" spans="13:15" ht="13.7" customHeight="1" x14ac:dyDescent="0.2">
      <c r="N18" s="227"/>
      <c r="O18" s="13"/>
    </row>
    <row r="19" spans="13:15" ht="13.7" customHeight="1" x14ac:dyDescent="0.2">
      <c r="M19" s="227"/>
      <c r="O19" s="13"/>
    </row>
    <row r="20" spans="13:15" ht="13.7" customHeight="1" x14ac:dyDescent="0.2">
      <c r="M20" s="227"/>
      <c r="O20" s="13"/>
    </row>
    <row r="21" spans="13:15" ht="13.7" customHeight="1" x14ac:dyDescent="0.2">
      <c r="M21" s="227"/>
      <c r="O21" s="13"/>
    </row>
    <row r="22" spans="13:15" ht="13.7" customHeight="1" x14ac:dyDescent="0.2">
      <c r="M22" s="227"/>
      <c r="O22" s="13"/>
    </row>
    <row r="23" spans="13:15" ht="13.7" customHeight="1" x14ac:dyDescent="0.2">
      <c r="M23" s="227"/>
      <c r="O23" s="13"/>
    </row>
    <row r="24" spans="13:15" ht="13.7" customHeight="1" x14ac:dyDescent="0.2">
      <c r="M24" s="227"/>
      <c r="O24" s="13"/>
    </row>
    <row r="25" spans="13:15" ht="13.7" customHeight="1" x14ac:dyDescent="0.2">
      <c r="M25" s="227"/>
      <c r="O25" s="13"/>
    </row>
    <row r="26" spans="13:15" ht="13.7" customHeight="1" x14ac:dyDescent="0.2">
      <c r="M26" s="227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B5" sqref="B5:H9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359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547</v>
      </c>
    </row>
    <row r="3" spans="1:8" x14ac:dyDescent="0.2">
      <c r="A3" s="63"/>
      <c r="B3" s="861">
        <f>INDICE!A3</f>
        <v>42339</v>
      </c>
      <c r="C3" s="879">
        <v>41671</v>
      </c>
      <c r="D3" s="879" t="s">
        <v>120</v>
      </c>
      <c r="E3" s="879"/>
      <c r="F3" s="879" t="s">
        <v>121</v>
      </c>
      <c r="G3" s="879"/>
      <c r="H3" s="879"/>
    </row>
    <row r="4" spans="1:8" ht="25.5" x14ac:dyDescent="0.2">
      <c r="A4" s="75"/>
      <c r="B4" s="261" t="s">
        <v>55</v>
      </c>
      <c r="C4" s="262" t="s">
        <v>526</v>
      </c>
      <c r="D4" s="261" t="s">
        <v>55</v>
      </c>
      <c r="E4" s="262" t="s">
        <v>526</v>
      </c>
      <c r="F4" s="261" t="s">
        <v>55</v>
      </c>
      <c r="G4" s="263" t="s">
        <v>526</v>
      </c>
      <c r="H4" s="262" t="s">
        <v>110</v>
      </c>
    </row>
    <row r="5" spans="1:8" x14ac:dyDescent="0.2">
      <c r="A5" s="65" t="s">
        <v>360</v>
      </c>
      <c r="B5" s="265">
        <v>23913.361000000001</v>
      </c>
      <c r="C5" s="264">
        <v>-2.9390479573631509</v>
      </c>
      <c r="D5" s="265">
        <v>243536.19200000001</v>
      </c>
      <c r="E5" s="264">
        <v>1.7530055783821896</v>
      </c>
      <c r="F5" s="265">
        <v>243536.19200000001</v>
      </c>
      <c r="G5" s="264">
        <v>1.7530055783821896</v>
      </c>
      <c r="H5" s="264">
        <v>77.543944595988052</v>
      </c>
    </row>
    <row r="6" spans="1:8" x14ac:dyDescent="0.2">
      <c r="A6" s="65" t="s">
        <v>361</v>
      </c>
      <c r="B6" s="66">
        <v>6098.0339999999997</v>
      </c>
      <c r="C6" s="267">
        <v>22.594197776429478</v>
      </c>
      <c r="D6" s="66">
        <v>61082.834999999999</v>
      </c>
      <c r="E6" s="67">
        <v>18.775471226810836</v>
      </c>
      <c r="F6" s="66">
        <v>61082.834999999999</v>
      </c>
      <c r="G6" s="67">
        <v>18.775471226810836</v>
      </c>
      <c r="H6" s="67">
        <v>19.449281579494677</v>
      </c>
    </row>
    <row r="7" spans="1:8" x14ac:dyDescent="0.2">
      <c r="A7" s="65" t="s">
        <v>362</v>
      </c>
      <c r="B7" s="266">
        <v>783.78300000000002</v>
      </c>
      <c r="C7" s="267">
        <v>-13.925900870972807</v>
      </c>
      <c r="D7" s="266">
        <v>9443.1389999999992</v>
      </c>
      <c r="E7" s="267">
        <v>-13.734801497957639</v>
      </c>
      <c r="F7" s="266">
        <v>9443.1389999999992</v>
      </c>
      <c r="G7" s="267">
        <v>-13.734801497957639</v>
      </c>
      <c r="H7" s="267">
        <v>3.0067738245172766</v>
      </c>
    </row>
    <row r="8" spans="1:8" x14ac:dyDescent="0.2">
      <c r="A8" s="332" t="s">
        <v>197</v>
      </c>
      <c r="B8" s="333">
        <v>30795.178</v>
      </c>
      <c r="C8" s="334">
        <v>0.89428944243605346</v>
      </c>
      <c r="D8" s="333">
        <v>314062.16600000003</v>
      </c>
      <c r="E8" s="334">
        <v>4.0925610946219475</v>
      </c>
      <c r="F8" s="333">
        <v>314062.16600000003</v>
      </c>
      <c r="G8" s="334">
        <v>4.0925610946219475</v>
      </c>
      <c r="H8" s="335">
        <v>100</v>
      </c>
    </row>
    <row r="9" spans="1:8" x14ac:dyDescent="0.2">
      <c r="A9" s="336" t="s">
        <v>597</v>
      </c>
      <c r="B9" s="622">
        <v>7869.8689999999997</v>
      </c>
      <c r="C9" s="273">
        <v>-7.0329942678448827</v>
      </c>
      <c r="D9" s="622">
        <v>93267.817999999999</v>
      </c>
      <c r="E9" s="273">
        <v>-7.1553502729723437</v>
      </c>
      <c r="F9" s="622">
        <v>93267.817999999999</v>
      </c>
      <c r="G9" s="274">
        <v>-7.1553502729723437</v>
      </c>
      <c r="H9" s="274">
        <v>29.697247264097388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239</v>
      </c>
    </row>
    <row r="11" spans="1:8" x14ac:dyDescent="0.2">
      <c r="A11" s="275" t="s">
        <v>561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598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96" t="s">
        <v>654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B5" sqref="B5:H9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363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547</v>
      </c>
    </row>
    <row r="3" spans="1:8" ht="14.1" customHeight="1" x14ac:dyDescent="0.2">
      <c r="A3" s="63"/>
      <c r="B3" s="861">
        <f>INDICE!A3</f>
        <v>42339</v>
      </c>
      <c r="C3" s="861">
        <v>41671</v>
      </c>
      <c r="D3" s="879" t="s">
        <v>120</v>
      </c>
      <c r="E3" s="879"/>
      <c r="F3" s="879" t="s">
        <v>121</v>
      </c>
      <c r="G3" s="879"/>
      <c r="H3" s="260"/>
    </row>
    <row r="4" spans="1:8" ht="25.5" x14ac:dyDescent="0.2">
      <c r="A4" s="75"/>
      <c r="B4" s="261" t="s">
        <v>55</v>
      </c>
      <c r="C4" s="262" t="s">
        <v>526</v>
      </c>
      <c r="D4" s="261" t="s">
        <v>55</v>
      </c>
      <c r="E4" s="262" t="s">
        <v>526</v>
      </c>
      <c r="F4" s="261" t="s">
        <v>55</v>
      </c>
      <c r="G4" s="263" t="s">
        <v>526</v>
      </c>
      <c r="H4" s="262" t="s">
        <v>110</v>
      </c>
    </row>
    <row r="5" spans="1:8" x14ac:dyDescent="0.2">
      <c r="A5" s="65" t="s">
        <v>574</v>
      </c>
      <c r="B5" s="265">
        <v>11481.387000000001</v>
      </c>
      <c r="C5" s="264">
        <v>16.662041731311611</v>
      </c>
      <c r="D5" s="265">
        <v>119742.493</v>
      </c>
      <c r="E5" s="264">
        <v>8.4615198649786354</v>
      </c>
      <c r="F5" s="265">
        <v>119742.493</v>
      </c>
      <c r="G5" s="264">
        <v>8.4615198649786354</v>
      </c>
      <c r="H5" s="264">
        <v>38.127003492677943</v>
      </c>
    </row>
    <row r="6" spans="1:8" x14ac:dyDescent="0.2">
      <c r="A6" s="65" t="s">
        <v>573</v>
      </c>
      <c r="B6" s="66">
        <v>9544.6550000000007</v>
      </c>
      <c r="C6" s="267">
        <v>-2.2252573837708756</v>
      </c>
      <c r="D6" s="66">
        <v>117252.81</v>
      </c>
      <c r="E6" s="67">
        <v>-1.7353605517263435</v>
      </c>
      <c r="F6" s="66">
        <v>117252.81</v>
      </c>
      <c r="G6" s="67">
        <v>-1.7353605517263435</v>
      </c>
      <c r="H6" s="67">
        <v>37.334267764045158</v>
      </c>
    </row>
    <row r="7" spans="1:8" x14ac:dyDescent="0.2">
      <c r="A7" s="65" t="s">
        <v>572</v>
      </c>
      <c r="B7" s="266">
        <v>8985.3529999999992</v>
      </c>
      <c r="C7" s="267">
        <v>-10.219811436037901</v>
      </c>
      <c r="D7" s="266">
        <v>67623.724000000002</v>
      </c>
      <c r="E7" s="267">
        <v>10.779959197148685</v>
      </c>
      <c r="F7" s="266">
        <v>67623.724000000002</v>
      </c>
      <c r="G7" s="267">
        <v>10.779959197148685</v>
      </c>
      <c r="H7" s="267">
        <v>21.53195491875962</v>
      </c>
    </row>
    <row r="8" spans="1:8" x14ac:dyDescent="0.2">
      <c r="A8" s="679" t="s">
        <v>364</v>
      </c>
      <c r="B8" s="266">
        <v>783.78300000000002</v>
      </c>
      <c r="C8" s="267">
        <v>-13.925900870972807</v>
      </c>
      <c r="D8" s="266">
        <v>9443.1389999999992</v>
      </c>
      <c r="E8" s="267">
        <v>-13.734801497957639</v>
      </c>
      <c r="F8" s="266">
        <v>9443.1389999999992</v>
      </c>
      <c r="G8" s="267">
        <v>-13.734801497957639</v>
      </c>
      <c r="H8" s="267">
        <v>3.0067738245172766</v>
      </c>
    </row>
    <row r="9" spans="1:8" x14ac:dyDescent="0.2">
      <c r="A9" s="332" t="s">
        <v>197</v>
      </c>
      <c r="B9" s="333">
        <v>30795.178</v>
      </c>
      <c r="C9" s="334">
        <v>0.89428944243605346</v>
      </c>
      <c r="D9" s="333">
        <v>314062.16600000003</v>
      </c>
      <c r="E9" s="334">
        <v>4.0925610946219475</v>
      </c>
      <c r="F9" s="333">
        <v>314062.16600000003</v>
      </c>
      <c r="G9" s="334">
        <v>4.0925610946219475</v>
      </c>
      <c r="H9" s="335">
        <v>100</v>
      </c>
    </row>
    <row r="10" spans="1:8" x14ac:dyDescent="0.2">
      <c r="A10" s="275"/>
      <c r="B10" s="65"/>
      <c r="C10" s="65"/>
      <c r="D10" s="65"/>
      <c r="E10" s="65"/>
      <c r="F10" s="65"/>
      <c r="G10" s="134"/>
      <c r="H10" s="71" t="s">
        <v>239</v>
      </c>
    </row>
    <row r="11" spans="1:8" x14ac:dyDescent="0.2">
      <c r="A11" s="275" t="s">
        <v>561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571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96" t="s">
        <v>654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363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B5" sqref="B5:D16"/>
    </sheetView>
  </sheetViews>
  <sheetFormatPr baseColWidth="10" defaultRowHeight="14.25" x14ac:dyDescent="0.2"/>
  <sheetData>
    <row r="1" spans="1:4" x14ac:dyDescent="0.2">
      <c r="A1" s="225" t="s">
        <v>575</v>
      </c>
      <c r="B1" s="225"/>
      <c r="C1" s="225"/>
      <c r="D1" s="225"/>
    </row>
    <row r="2" spans="1:4" x14ac:dyDescent="0.2">
      <c r="A2" s="228"/>
      <c r="B2" s="228"/>
      <c r="C2" s="228"/>
      <c r="D2" s="228"/>
    </row>
    <row r="3" spans="1:4" x14ac:dyDescent="0.2">
      <c r="A3" s="231"/>
      <c r="B3" s="887">
        <v>2013</v>
      </c>
      <c r="C3" s="887">
        <v>2014</v>
      </c>
      <c r="D3" s="887">
        <v>2015</v>
      </c>
    </row>
    <row r="4" spans="1:4" x14ac:dyDescent="0.2">
      <c r="A4" s="236"/>
      <c r="B4" s="888"/>
      <c r="C4" s="888"/>
      <c r="D4" s="888"/>
    </row>
    <row r="5" spans="1:4" x14ac:dyDescent="0.2">
      <c r="A5" s="276" t="s">
        <v>365</v>
      </c>
      <c r="B5" s="324">
        <v>-4.0535722731549946</v>
      </c>
      <c r="C5" s="324">
        <v>-8.2394935801996159</v>
      </c>
      <c r="D5" s="324">
        <v>-8.1685754056064521</v>
      </c>
    </row>
    <row r="6" spans="1:4" x14ac:dyDescent="0.2">
      <c r="A6" s="236" t="s">
        <v>135</v>
      </c>
      <c r="B6" s="238">
        <v>-7.088077792977046</v>
      </c>
      <c r="C6" s="238">
        <v>-7.4942658642633511</v>
      </c>
      <c r="D6" s="238">
        <v>-6.2453634939536071</v>
      </c>
    </row>
    <row r="7" spans="1:4" x14ac:dyDescent="0.2">
      <c r="A7" s="236" t="s">
        <v>136</v>
      </c>
      <c r="B7" s="238">
        <v>-6.83287887708196</v>
      </c>
      <c r="C7" s="238">
        <v>-8.2500247118808669</v>
      </c>
      <c r="D7" s="238">
        <v>-4.5803991044252017</v>
      </c>
    </row>
    <row r="8" spans="1:4" x14ac:dyDescent="0.2">
      <c r="A8" s="236" t="s">
        <v>137</v>
      </c>
      <c r="B8" s="238">
        <v>-7.5798540360641251</v>
      </c>
      <c r="C8" s="238">
        <v>-9.0307175485983393</v>
      </c>
      <c r="D8" s="238">
        <v>-2.9005275618871891</v>
      </c>
    </row>
    <row r="9" spans="1:4" x14ac:dyDescent="0.2">
      <c r="A9" s="236" t="s">
        <v>138</v>
      </c>
      <c r="B9" s="238">
        <v>-7.2617509097959223</v>
      </c>
      <c r="C9" s="238">
        <v>-9.8574438251813863</v>
      </c>
      <c r="D9" s="238">
        <v>-1.621106888942591</v>
      </c>
    </row>
    <row r="10" spans="1:4" x14ac:dyDescent="0.2">
      <c r="A10" s="236" t="s">
        <v>139</v>
      </c>
      <c r="B10" s="238">
        <v>-7.0759216342685134</v>
      </c>
      <c r="C10" s="238">
        <v>-9.1764300709172826</v>
      </c>
      <c r="D10" s="238">
        <v>-1.5451610499725346</v>
      </c>
    </row>
    <row r="11" spans="1:4" x14ac:dyDescent="0.2">
      <c r="A11" s="236" t="s">
        <v>140</v>
      </c>
      <c r="B11" s="238">
        <v>-7.242658414706785</v>
      </c>
      <c r="C11" s="238">
        <v>-9.1767303244743808</v>
      </c>
      <c r="D11" s="238">
        <v>-4.6939140697134049E-2</v>
      </c>
    </row>
    <row r="12" spans="1:4" x14ac:dyDescent="0.2">
      <c r="A12" s="236" t="s">
        <v>141</v>
      </c>
      <c r="B12" s="238">
        <v>-7.5759015210375411</v>
      </c>
      <c r="C12" s="238">
        <v>-8.3602371983943442</v>
      </c>
      <c r="D12" s="238">
        <v>-1.0579690770195414E-2</v>
      </c>
    </row>
    <row r="13" spans="1:4" x14ac:dyDescent="0.2">
      <c r="A13" s="236" t="s">
        <v>142</v>
      </c>
      <c r="B13" s="238">
        <v>-7.0274744528575654</v>
      </c>
      <c r="C13" s="238">
        <v>-7.9763426192536206</v>
      </c>
      <c r="D13" s="238">
        <v>-0.57193709860070341</v>
      </c>
    </row>
    <row r="14" spans="1:4" x14ac:dyDescent="0.2">
      <c r="A14" s="236" t="s">
        <v>143</v>
      </c>
      <c r="B14" s="238">
        <v>-7.9041639707250591</v>
      </c>
      <c r="C14" s="238">
        <v>-7.9787077817949967</v>
      </c>
      <c r="D14" s="238">
        <v>0.53136670415536347</v>
      </c>
    </row>
    <row r="15" spans="1:4" x14ac:dyDescent="0.2">
      <c r="A15" s="236" t="s">
        <v>144</v>
      </c>
      <c r="B15" s="238">
        <v>-8.5881033603635313</v>
      </c>
      <c r="C15" s="238">
        <v>-8.3718978827383701</v>
      </c>
      <c r="D15" s="238">
        <v>2.3075058184259847</v>
      </c>
    </row>
    <row r="16" spans="1:4" x14ac:dyDescent="0.2">
      <c r="A16" s="321" t="s">
        <v>145</v>
      </c>
      <c r="B16" s="323">
        <v>-8.1495570115831768</v>
      </c>
      <c r="C16" s="323">
        <v>-10.090744468096512</v>
      </c>
      <c r="D16" s="323">
        <v>4.0925610946219475</v>
      </c>
    </row>
    <row r="17" spans="4:4" x14ac:dyDescent="0.2">
      <c r="D17" s="71" t="s">
        <v>239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/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54" t="s">
        <v>646</v>
      </c>
      <c r="C3" s="851" t="s">
        <v>490</v>
      </c>
      <c r="D3" s="854" t="s">
        <v>610</v>
      </c>
      <c r="E3" s="851" t="s">
        <v>490</v>
      </c>
      <c r="F3" s="856" t="s">
        <v>649</v>
      </c>
    </row>
    <row r="4" spans="1:6" x14ac:dyDescent="0.2">
      <c r="A4" s="75"/>
      <c r="B4" s="855"/>
      <c r="C4" s="852"/>
      <c r="D4" s="855"/>
      <c r="E4" s="852"/>
      <c r="F4" s="857"/>
    </row>
    <row r="5" spans="1:6" x14ac:dyDescent="0.2">
      <c r="A5" s="65" t="s">
        <v>112</v>
      </c>
      <c r="B5" s="66">
        <v>1546.4727156385634</v>
      </c>
      <c r="C5" s="67">
        <v>1.8515080101634531</v>
      </c>
      <c r="D5" s="66">
        <v>1752.4124273999998</v>
      </c>
      <c r="E5" s="67">
        <v>2.041126078787062</v>
      </c>
      <c r="F5" s="67">
        <v>-11.751783344003265</v>
      </c>
    </row>
    <row r="6" spans="1:6" x14ac:dyDescent="0.2">
      <c r="A6" s="65" t="s">
        <v>124</v>
      </c>
      <c r="B6" s="66">
        <v>42413.3226488199</v>
      </c>
      <c r="C6" s="67">
        <v>50.779173682033786</v>
      </c>
      <c r="D6" s="66">
        <v>43602.659159999996</v>
      </c>
      <c r="E6" s="67">
        <v>50.786289417031774</v>
      </c>
      <c r="F6" s="67">
        <v>-2.7276696744935314</v>
      </c>
    </row>
    <row r="7" spans="1:6" x14ac:dyDescent="0.2">
      <c r="A7" s="65" t="s">
        <v>125</v>
      </c>
      <c r="B7" s="66">
        <v>14695.020641340096</v>
      </c>
      <c r="C7" s="67">
        <v>17.593552186094584</v>
      </c>
      <c r="D7" s="66">
        <v>15254.333855999999</v>
      </c>
      <c r="E7" s="67">
        <v>17.767517600980241</v>
      </c>
      <c r="F7" s="67">
        <v>-3.6665856401189787</v>
      </c>
    </row>
    <row r="8" spans="1:6" x14ac:dyDescent="0.2">
      <c r="A8" s="65" t="s">
        <v>126</v>
      </c>
      <c r="B8" s="66">
        <v>19576.005946571258</v>
      </c>
      <c r="C8" s="67">
        <v>23.437291489567521</v>
      </c>
      <c r="D8" s="66">
        <v>19952.774000000001</v>
      </c>
      <c r="E8" s="67">
        <v>23.240035689525747</v>
      </c>
      <c r="F8" s="67">
        <v>-1.8882991078270259</v>
      </c>
    </row>
    <row r="9" spans="1:6" x14ac:dyDescent="0.2">
      <c r="A9" s="65" t="s">
        <v>127</v>
      </c>
      <c r="B9" s="66">
        <v>5294.2131622251727</v>
      </c>
      <c r="C9" s="67">
        <v>6.3384746321406489</v>
      </c>
      <c r="D9" s="66">
        <v>5292.9985200000001</v>
      </c>
      <c r="E9" s="67">
        <v>6.1650312136751992</v>
      </c>
      <c r="F9" s="67">
        <v>2.2948093043725446E-2</v>
      </c>
    </row>
    <row r="10" spans="1:6" x14ac:dyDescent="0.2">
      <c r="A10" s="68" t="s">
        <v>119</v>
      </c>
      <c r="B10" s="69">
        <v>83525.035114594997</v>
      </c>
      <c r="C10" s="70">
        <v>100</v>
      </c>
      <c r="D10" s="69">
        <v>85855.177963399983</v>
      </c>
      <c r="E10" s="70">
        <v>100</v>
      </c>
      <c r="F10" s="70">
        <v>-2.7140388082339362</v>
      </c>
    </row>
    <row r="11" spans="1:6" x14ac:dyDescent="0.2">
      <c r="A11" s="58"/>
      <c r="B11" s="65"/>
      <c r="C11" s="65"/>
      <c r="D11" s="65"/>
      <c r="E11" s="65"/>
      <c r="F11" s="71" t="s">
        <v>611</v>
      </c>
    </row>
    <row r="12" spans="1:6" x14ac:dyDescent="0.2">
      <c r="A12" s="397"/>
      <c r="B12" s="397"/>
      <c r="C12" s="397"/>
      <c r="D12" s="397"/>
      <c r="E12" s="397"/>
      <c r="F12" s="397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G14" sqref="G14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89" t="s">
        <v>577</v>
      </c>
      <c r="B1" s="889"/>
      <c r="C1" s="889"/>
      <c r="D1" s="889"/>
      <c r="E1" s="889"/>
      <c r="F1" s="889"/>
      <c r="G1" s="227"/>
      <c r="H1" s="227"/>
      <c r="I1" s="227"/>
      <c r="J1" s="227"/>
      <c r="K1" s="227"/>
      <c r="L1" s="1"/>
    </row>
    <row r="2" spans="1:12" x14ac:dyDescent="0.2">
      <c r="A2" s="890"/>
      <c r="B2" s="890"/>
      <c r="C2" s="890"/>
      <c r="D2" s="890"/>
      <c r="E2" s="890"/>
      <c r="F2" s="890"/>
      <c r="G2" s="227"/>
      <c r="H2" s="227"/>
      <c r="I2" s="227"/>
      <c r="J2" s="227"/>
      <c r="K2" s="62"/>
      <c r="L2" s="62" t="s">
        <v>547</v>
      </c>
    </row>
    <row r="3" spans="1:12" x14ac:dyDescent="0.2">
      <c r="A3" s="337"/>
      <c r="B3" s="891">
        <f>INDICE!A3</f>
        <v>42339</v>
      </c>
      <c r="C3" s="892">
        <v>41671</v>
      </c>
      <c r="D3" s="892">
        <v>41671</v>
      </c>
      <c r="E3" s="892">
        <v>41671</v>
      </c>
      <c r="F3" s="893">
        <v>41671</v>
      </c>
      <c r="G3" s="894" t="s">
        <v>121</v>
      </c>
      <c r="H3" s="892"/>
      <c r="I3" s="892"/>
      <c r="J3" s="892"/>
      <c r="K3" s="892"/>
      <c r="L3" s="895" t="s">
        <v>110</v>
      </c>
    </row>
    <row r="4" spans="1:12" x14ac:dyDescent="0.2">
      <c r="A4" s="338"/>
      <c r="B4" s="339" t="s">
        <v>366</v>
      </c>
      <c r="C4" s="339" t="s">
        <v>367</v>
      </c>
      <c r="D4" s="340" t="s">
        <v>368</v>
      </c>
      <c r="E4" s="340" t="s">
        <v>369</v>
      </c>
      <c r="F4" s="341" t="s">
        <v>197</v>
      </c>
      <c r="G4" s="342" t="s">
        <v>366</v>
      </c>
      <c r="H4" s="233" t="s">
        <v>367</v>
      </c>
      <c r="I4" s="343" t="s">
        <v>368</v>
      </c>
      <c r="J4" s="343" t="s">
        <v>369</v>
      </c>
      <c r="K4" s="343" t="s">
        <v>197</v>
      </c>
      <c r="L4" s="896"/>
    </row>
    <row r="5" spans="1:12" x14ac:dyDescent="0.2">
      <c r="A5" s="344" t="s">
        <v>161</v>
      </c>
      <c r="B5" s="447">
        <v>2714.7310000000002</v>
      </c>
      <c r="C5" s="447">
        <v>493.23399999999998</v>
      </c>
      <c r="D5" s="447">
        <v>287.22899999999998</v>
      </c>
      <c r="E5" s="447">
        <v>252.83600000000001</v>
      </c>
      <c r="F5" s="345">
        <v>3748.0299999999997</v>
      </c>
      <c r="G5" s="447">
        <v>30948.511999999999</v>
      </c>
      <c r="H5" s="447">
        <v>6365.6139999999996</v>
      </c>
      <c r="I5" s="447">
        <v>2377.297</v>
      </c>
      <c r="J5" s="447">
        <v>3002.3110000000001</v>
      </c>
      <c r="K5" s="346">
        <v>42693.733999999997</v>
      </c>
      <c r="L5" s="680">
        <v>13.594022899921937</v>
      </c>
    </row>
    <row r="6" spans="1:12" x14ac:dyDescent="0.2">
      <c r="A6" s="347" t="s">
        <v>162</v>
      </c>
      <c r="B6" s="447">
        <v>464.57</v>
      </c>
      <c r="C6" s="447">
        <v>545.55600000000004</v>
      </c>
      <c r="D6" s="447">
        <v>470.09100000000001</v>
      </c>
      <c r="E6" s="447">
        <v>42.039000000000001</v>
      </c>
      <c r="F6" s="348">
        <v>1522.2560000000001</v>
      </c>
      <c r="G6" s="447">
        <v>4907.9740000000002</v>
      </c>
      <c r="H6" s="447">
        <v>6713.6310000000003</v>
      </c>
      <c r="I6" s="447">
        <v>2994.7860000000001</v>
      </c>
      <c r="J6" s="447">
        <v>483.505</v>
      </c>
      <c r="K6" s="277">
        <v>15099.895999999999</v>
      </c>
      <c r="L6" s="681">
        <v>4.8079264280430394</v>
      </c>
    </row>
    <row r="7" spans="1:12" x14ac:dyDescent="0.2">
      <c r="A7" s="347" t="s">
        <v>163</v>
      </c>
      <c r="B7" s="447">
        <v>94.426000000000002</v>
      </c>
      <c r="C7" s="447">
        <v>487.202</v>
      </c>
      <c r="D7" s="447">
        <v>249.322</v>
      </c>
      <c r="E7" s="447">
        <v>91.033000000000001</v>
      </c>
      <c r="F7" s="348">
        <v>921.98300000000006</v>
      </c>
      <c r="G7" s="447">
        <v>804.44600000000003</v>
      </c>
      <c r="H7" s="447">
        <v>3650.6729999999998</v>
      </c>
      <c r="I7" s="447">
        <v>1980.7929999999999</v>
      </c>
      <c r="J7" s="447">
        <v>1214.8219999999999</v>
      </c>
      <c r="K7" s="277">
        <v>7650.7339999999995</v>
      </c>
      <c r="L7" s="681">
        <v>2.4360542743160241</v>
      </c>
    </row>
    <row r="8" spans="1:12" x14ac:dyDescent="0.2">
      <c r="A8" s="347" t="s">
        <v>164</v>
      </c>
      <c r="B8" s="447">
        <v>426.12299999999999</v>
      </c>
      <c r="C8" s="447">
        <v>0.50900000000000001</v>
      </c>
      <c r="D8" s="447">
        <v>79.587000000000003</v>
      </c>
      <c r="E8" s="447">
        <v>1.52</v>
      </c>
      <c r="F8" s="348">
        <v>507.73899999999998</v>
      </c>
      <c r="G8" s="447">
        <v>4524.5870000000004</v>
      </c>
      <c r="H8" s="447">
        <v>6.5960000000000001</v>
      </c>
      <c r="I8" s="447">
        <v>777.49900000000002</v>
      </c>
      <c r="J8" s="447">
        <v>66.872</v>
      </c>
      <c r="K8" s="277">
        <v>5375.5540000000001</v>
      </c>
      <c r="L8" s="681">
        <v>1.7116189503538617</v>
      </c>
    </row>
    <row r="9" spans="1:12" x14ac:dyDescent="0.2">
      <c r="A9" s="347" t="s">
        <v>166</v>
      </c>
      <c r="B9" s="447">
        <v>152.74799999999999</v>
      </c>
      <c r="C9" s="447">
        <v>131.083</v>
      </c>
      <c r="D9" s="447">
        <v>109.20099999999999</v>
      </c>
      <c r="E9" s="447">
        <v>2.1339999999999999</v>
      </c>
      <c r="F9" s="348">
        <v>395.16600000000005</v>
      </c>
      <c r="G9" s="447">
        <v>1870.8109999999999</v>
      </c>
      <c r="H9" s="447">
        <v>1708.1679999999999</v>
      </c>
      <c r="I9" s="447">
        <v>994.77800000000002</v>
      </c>
      <c r="J9" s="447">
        <v>19.731999999999999</v>
      </c>
      <c r="K9" s="277">
        <v>4593.4889999999996</v>
      </c>
      <c r="L9" s="681">
        <v>1.4626032629645258</v>
      </c>
    </row>
    <row r="10" spans="1:12" x14ac:dyDescent="0.2">
      <c r="A10" s="347" t="s">
        <v>167</v>
      </c>
      <c r="B10" s="447">
        <v>269.02</v>
      </c>
      <c r="C10" s="447">
        <v>719.61300000000006</v>
      </c>
      <c r="D10" s="447">
        <v>960.21</v>
      </c>
      <c r="E10" s="447">
        <v>48.789000000000001</v>
      </c>
      <c r="F10" s="348">
        <v>1997.6320000000001</v>
      </c>
      <c r="G10" s="447">
        <v>2559.4299999999998</v>
      </c>
      <c r="H10" s="447">
        <v>8737.57</v>
      </c>
      <c r="I10" s="447">
        <v>6470.2719999999999</v>
      </c>
      <c r="J10" s="447">
        <v>526.85199999999998</v>
      </c>
      <c r="K10" s="277">
        <v>18294.124</v>
      </c>
      <c r="L10" s="681">
        <v>5.8249939110505426</v>
      </c>
    </row>
    <row r="11" spans="1:12" x14ac:dyDescent="0.2">
      <c r="A11" s="347" t="s">
        <v>614</v>
      </c>
      <c r="B11" s="447">
        <v>912.12599999999998</v>
      </c>
      <c r="C11" s="447">
        <v>312.86799999999999</v>
      </c>
      <c r="D11" s="447">
        <v>341.08199999999999</v>
      </c>
      <c r="E11" s="447">
        <v>27.134</v>
      </c>
      <c r="F11" s="348">
        <v>1593.21</v>
      </c>
      <c r="G11" s="447">
        <v>10227.544</v>
      </c>
      <c r="H11" s="447">
        <v>3639.3739999999998</v>
      </c>
      <c r="I11" s="447">
        <v>2594.8229999999999</v>
      </c>
      <c r="J11" s="447">
        <v>369.48899999999998</v>
      </c>
      <c r="K11" s="277">
        <v>16831.23</v>
      </c>
      <c r="L11" s="681">
        <v>5.3591968801288994</v>
      </c>
    </row>
    <row r="12" spans="1:12" x14ac:dyDescent="0.2">
      <c r="A12" s="347" t="s">
        <v>168</v>
      </c>
      <c r="B12" s="447">
        <v>1590.049</v>
      </c>
      <c r="C12" s="447">
        <v>2849.4929999999999</v>
      </c>
      <c r="D12" s="447">
        <v>2069.857</v>
      </c>
      <c r="E12" s="447">
        <v>89.914000000000001</v>
      </c>
      <c r="F12" s="348">
        <v>6599.3129999999992</v>
      </c>
      <c r="G12" s="447">
        <v>15951.902</v>
      </c>
      <c r="H12" s="447">
        <v>33533.258000000002</v>
      </c>
      <c r="I12" s="447">
        <v>17073.395</v>
      </c>
      <c r="J12" s="447">
        <v>1079.6880000000001</v>
      </c>
      <c r="K12" s="277">
        <v>67638.243000000002</v>
      </c>
      <c r="L12" s="681">
        <v>21.536552044205941</v>
      </c>
    </row>
    <row r="13" spans="1:12" x14ac:dyDescent="0.2">
      <c r="A13" s="347" t="s">
        <v>370</v>
      </c>
      <c r="B13" s="447">
        <v>1551.049</v>
      </c>
      <c r="C13" s="447">
        <v>1394.434</v>
      </c>
      <c r="D13" s="447">
        <v>444.54700000000003</v>
      </c>
      <c r="E13" s="447">
        <v>56.793999999999997</v>
      </c>
      <c r="F13" s="348">
        <v>3446.8240000000001</v>
      </c>
      <c r="G13" s="447">
        <v>13652.034</v>
      </c>
      <c r="H13" s="447">
        <v>19362.48</v>
      </c>
      <c r="I13" s="447">
        <v>3427.7109999999998</v>
      </c>
      <c r="J13" s="447">
        <v>654.73</v>
      </c>
      <c r="K13" s="277">
        <v>37096.955000000002</v>
      </c>
      <c r="L13" s="681">
        <v>11.811964158191778</v>
      </c>
    </row>
    <row r="14" spans="1:12" x14ac:dyDescent="0.2">
      <c r="A14" s="347" t="s">
        <v>171</v>
      </c>
      <c r="B14" s="447">
        <v>0</v>
      </c>
      <c r="C14" s="447">
        <v>74.688999999999993</v>
      </c>
      <c r="D14" s="447">
        <v>74.963999999999999</v>
      </c>
      <c r="E14" s="447">
        <v>35.981999999999999</v>
      </c>
      <c r="F14" s="348">
        <v>185.63499999999999</v>
      </c>
      <c r="G14" s="447">
        <v>0</v>
      </c>
      <c r="H14" s="447">
        <v>1549.5350000000001</v>
      </c>
      <c r="I14" s="447">
        <v>560.66099999999994</v>
      </c>
      <c r="J14" s="447">
        <v>415.30700000000002</v>
      </c>
      <c r="K14" s="277">
        <v>2525.5029999999997</v>
      </c>
      <c r="L14" s="681">
        <v>0.80414014889916985</v>
      </c>
    </row>
    <row r="15" spans="1:12" x14ac:dyDescent="0.2">
      <c r="A15" s="347" t="s">
        <v>172</v>
      </c>
      <c r="B15" s="447">
        <v>408.697</v>
      </c>
      <c r="C15" s="447">
        <v>615.86199999999997</v>
      </c>
      <c r="D15" s="447">
        <v>229.08699999999999</v>
      </c>
      <c r="E15" s="447">
        <v>46.966999999999999</v>
      </c>
      <c r="F15" s="348">
        <v>1300.6130000000001</v>
      </c>
      <c r="G15" s="447">
        <v>3902.9678859999999</v>
      </c>
      <c r="H15" s="447">
        <v>7044.5789999999997</v>
      </c>
      <c r="I15" s="447">
        <v>1968.5719999999999</v>
      </c>
      <c r="J15" s="447">
        <v>604.98599999999999</v>
      </c>
      <c r="K15" s="277">
        <v>13521.104886000001</v>
      </c>
      <c r="L15" s="681">
        <v>4.3052268384988395</v>
      </c>
    </row>
    <row r="16" spans="1:12" x14ac:dyDescent="0.2">
      <c r="A16" s="347" t="s">
        <v>173</v>
      </c>
      <c r="B16" s="447">
        <v>173.77500000000001</v>
      </c>
      <c r="C16" s="447">
        <v>45.883000000000003</v>
      </c>
      <c r="D16" s="447">
        <v>156.52000000000001</v>
      </c>
      <c r="E16" s="447">
        <v>3.6779999999999999</v>
      </c>
      <c r="F16" s="348">
        <v>379.85599999999999</v>
      </c>
      <c r="G16" s="447">
        <v>1215.1659999999999</v>
      </c>
      <c r="H16" s="447">
        <v>630.37099999999998</v>
      </c>
      <c r="I16" s="447">
        <v>1062.9760000000001</v>
      </c>
      <c r="J16" s="447">
        <v>43.68</v>
      </c>
      <c r="K16" s="277">
        <v>2952.1929999999998</v>
      </c>
      <c r="L16" s="681">
        <v>0.94000162288426792</v>
      </c>
    </row>
    <row r="17" spans="1:12" x14ac:dyDescent="0.2">
      <c r="A17" s="347" t="s">
        <v>174</v>
      </c>
      <c r="B17" s="447">
        <v>137.16</v>
      </c>
      <c r="C17" s="447">
        <v>216.58500000000001</v>
      </c>
      <c r="D17" s="447">
        <v>2527.326</v>
      </c>
      <c r="E17" s="447">
        <v>14.273999999999999</v>
      </c>
      <c r="F17" s="348">
        <v>2895.3449999999998</v>
      </c>
      <c r="G17" s="447">
        <v>1766.1220000000001</v>
      </c>
      <c r="H17" s="447">
        <v>2882.3110000000001</v>
      </c>
      <c r="I17" s="447">
        <v>17591.647000000001</v>
      </c>
      <c r="J17" s="447">
        <v>136.99199999999999</v>
      </c>
      <c r="K17" s="277">
        <v>22377.072</v>
      </c>
      <c r="L17" s="681">
        <v>7.1250368778051136</v>
      </c>
    </row>
    <row r="18" spans="1:12" x14ac:dyDescent="0.2">
      <c r="A18" s="347" t="s">
        <v>176</v>
      </c>
      <c r="B18" s="447">
        <v>1640.5840000000001</v>
      </c>
      <c r="C18" s="447">
        <v>88.302999999999997</v>
      </c>
      <c r="D18" s="447">
        <v>58.335000000000001</v>
      </c>
      <c r="E18" s="447">
        <v>59.298000000000002</v>
      </c>
      <c r="F18" s="348">
        <v>1846.5200000000002</v>
      </c>
      <c r="G18" s="447">
        <v>18841.043000000001</v>
      </c>
      <c r="H18" s="447">
        <v>1094.299</v>
      </c>
      <c r="I18" s="447">
        <v>580.93899999999996</v>
      </c>
      <c r="J18" s="447">
        <v>623.58299999999997</v>
      </c>
      <c r="K18" s="277">
        <v>21139.863999999998</v>
      </c>
      <c r="L18" s="681">
        <v>6.7311000559762562</v>
      </c>
    </row>
    <row r="19" spans="1:12" x14ac:dyDescent="0.2">
      <c r="A19" s="347" t="s">
        <v>177</v>
      </c>
      <c r="B19" s="447">
        <v>264.18400000000003</v>
      </c>
      <c r="C19" s="447">
        <v>375.68400000000003</v>
      </c>
      <c r="D19" s="447">
        <v>333.26600000000002</v>
      </c>
      <c r="E19" s="447">
        <v>7.6840000000000002</v>
      </c>
      <c r="F19" s="348">
        <v>980.81799999999998</v>
      </c>
      <c r="G19" s="447">
        <v>1649.6579999999999</v>
      </c>
      <c r="H19" s="447">
        <v>4563.7240000000002</v>
      </c>
      <c r="I19" s="447">
        <v>2234.6289999999999</v>
      </c>
      <c r="J19" s="447">
        <v>123.538</v>
      </c>
      <c r="K19" s="277">
        <v>8571.5489999999991</v>
      </c>
      <c r="L19" s="681">
        <v>2.7292490601502077</v>
      </c>
    </row>
    <row r="20" spans="1:12" x14ac:dyDescent="0.2">
      <c r="A20" s="347" t="s">
        <v>178</v>
      </c>
      <c r="B20" s="447">
        <v>682.14499999999998</v>
      </c>
      <c r="C20" s="447">
        <v>1193.953</v>
      </c>
      <c r="D20" s="447">
        <v>594.42499999999995</v>
      </c>
      <c r="E20" s="447">
        <v>3.7090000000000001</v>
      </c>
      <c r="F20" s="348">
        <v>2474.232</v>
      </c>
      <c r="G20" s="447">
        <v>6920.2969999999996</v>
      </c>
      <c r="H20" s="447">
        <v>15771.148999999999</v>
      </c>
      <c r="I20" s="447">
        <v>4932.7870000000003</v>
      </c>
      <c r="J20" s="447">
        <v>77.064999999999998</v>
      </c>
      <c r="K20" s="277">
        <v>27701.297999999999</v>
      </c>
      <c r="L20" s="681">
        <v>8.8203125866095888</v>
      </c>
    </row>
    <row r="21" spans="1:12" ht="15" x14ac:dyDescent="0.25">
      <c r="A21" s="349" t="s">
        <v>119</v>
      </c>
      <c r="B21" s="683">
        <v>11481.387000000001</v>
      </c>
      <c r="C21" s="683">
        <v>9544.9509999999991</v>
      </c>
      <c r="D21" s="683">
        <v>8985.0489999999991</v>
      </c>
      <c r="E21" s="683">
        <v>783.78499999999985</v>
      </c>
      <c r="F21" s="684">
        <v>30795.171999999999</v>
      </c>
      <c r="G21" s="685">
        <v>119742.49388600001</v>
      </c>
      <c r="H21" s="683">
        <v>117253.33200000001</v>
      </c>
      <c r="I21" s="683">
        <v>67623.565000000002</v>
      </c>
      <c r="J21" s="683">
        <v>9443.1520000000019</v>
      </c>
      <c r="K21" s="683">
        <v>314062.54288600001</v>
      </c>
      <c r="L21" s="682">
        <v>100</v>
      </c>
    </row>
    <row r="22" spans="1:12" x14ac:dyDescent="0.2">
      <c r="A22" s="236"/>
      <c r="B22" s="236"/>
      <c r="C22" s="236"/>
      <c r="D22" s="236"/>
      <c r="E22" s="236"/>
      <c r="F22" s="236"/>
      <c r="G22" s="236"/>
      <c r="H22" s="236"/>
      <c r="I22" s="236"/>
      <c r="J22" s="236"/>
      <c r="L22" s="248" t="s">
        <v>239</v>
      </c>
    </row>
    <row r="23" spans="1:12" x14ac:dyDescent="0.2">
      <c r="A23" s="326" t="s">
        <v>576</v>
      </c>
      <c r="B23" s="326"/>
      <c r="C23" s="350"/>
      <c r="D23" s="350"/>
      <c r="E23" s="350"/>
      <c r="F23" s="350"/>
      <c r="G23" s="227"/>
      <c r="H23" s="227"/>
      <c r="I23" s="227"/>
      <c r="J23" s="227"/>
      <c r="K23" s="227"/>
      <c r="L23" s="1"/>
    </row>
    <row r="24" spans="1:12" x14ac:dyDescent="0.2">
      <c r="A24" s="326" t="s">
        <v>240</v>
      </c>
      <c r="B24" s="326"/>
      <c r="C24" s="326"/>
      <c r="D24" s="326"/>
      <c r="E24" s="326"/>
      <c r="F24" s="351"/>
      <c r="G24" s="227"/>
      <c r="H24" s="227"/>
      <c r="I24" s="227"/>
      <c r="J24" s="227"/>
      <c r="K24" s="227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8"/>
  <sheetViews>
    <sheetView workbookViewId="0">
      <selection activeCell="I16" sqref="I16"/>
    </sheetView>
  </sheetViews>
  <sheetFormatPr baseColWidth="10" defaultRowHeight="14.25" x14ac:dyDescent="0.2"/>
  <cols>
    <col min="1" max="1" width="5.625" customWidth="1"/>
    <col min="2" max="2" width="15" customWidth="1"/>
    <col min="3" max="3" width="9.875" customWidth="1"/>
    <col min="4" max="4" width="7.375" customWidth="1"/>
    <col min="5" max="5" width="8" customWidth="1"/>
    <col min="6" max="6" width="7.375" customWidth="1"/>
    <col min="7" max="7" width="9.375" customWidth="1"/>
    <col min="8" max="8" width="7.75" customWidth="1"/>
    <col min="9" max="9" width="9.875" customWidth="1"/>
  </cols>
  <sheetData>
    <row r="1" spans="1:10" x14ac:dyDescent="0.2">
      <c r="A1" s="225" t="s">
        <v>578</v>
      </c>
      <c r="B1" s="225"/>
      <c r="C1" s="225"/>
      <c r="D1" s="225"/>
      <c r="E1" s="225"/>
      <c r="F1" s="225"/>
      <c r="G1" s="225"/>
      <c r="H1" s="1"/>
      <c r="I1" s="1"/>
    </row>
    <row r="2" spans="1:10" x14ac:dyDescent="0.2">
      <c r="A2" s="228"/>
      <c r="B2" s="228"/>
      <c r="C2" s="228"/>
      <c r="D2" s="228"/>
      <c r="E2" s="228"/>
      <c r="F2" s="228"/>
      <c r="G2" s="228"/>
      <c r="H2" s="1"/>
      <c r="I2" s="62" t="s">
        <v>547</v>
      </c>
      <c r="J2" s="62"/>
    </row>
    <row r="3" spans="1:10" x14ac:dyDescent="0.2">
      <c r="A3" s="875" t="s">
        <v>528</v>
      </c>
      <c r="B3" s="875" t="s">
        <v>529</v>
      </c>
      <c r="C3" s="861">
        <f>INDICE!A3</f>
        <v>42339</v>
      </c>
      <c r="D3" s="861">
        <v>41671</v>
      </c>
      <c r="E3" s="879" t="s">
        <v>120</v>
      </c>
      <c r="F3" s="879"/>
      <c r="G3" s="879" t="s">
        <v>121</v>
      </c>
      <c r="H3" s="879"/>
      <c r="I3" s="879"/>
      <c r="J3" s="248"/>
    </row>
    <row r="4" spans="1:10" x14ac:dyDescent="0.2">
      <c r="A4" s="876"/>
      <c r="B4" s="876"/>
      <c r="C4" s="261" t="s">
        <v>55</v>
      </c>
      <c r="D4" s="262" t="s">
        <v>491</v>
      </c>
      <c r="E4" s="261" t="s">
        <v>55</v>
      </c>
      <c r="F4" s="262" t="s">
        <v>491</v>
      </c>
      <c r="G4" s="261" t="s">
        <v>55</v>
      </c>
      <c r="H4" s="263" t="s">
        <v>491</v>
      </c>
      <c r="I4" s="262" t="s">
        <v>551</v>
      </c>
      <c r="J4" s="11"/>
    </row>
    <row r="5" spans="1:10" x14ac:dyDescent="0.2">
      <c r="A5" s="1"/>
      <c r="B5" s="200" t="s">
        <v>371</v>
      </c>
      <c r="C5" s="739">
        <v>0</v>
      </c>
      <c r="D5" s="187">
        <v>-100</v>
      </c>
      <c r="E5" s="742">
        <v>10794.111469999998</v>
      </c>
      <c r="F5" s="187">
        <v>-22.741830494779965</v>
      </c>
      <c r="G5" s="742">
        <v>10794.111469999998</v>
      </c>
      <c r="H5" s="187">
        <v>-22.741830494779965</v>
      </c>
      <c r="I5" s="631">
        <v>2.963964184907673</v>
      </c>
      <c r="J5" s="1"/>
    </row>
    <row r="6" spans="1:10" x14ac:dyDescent="0.2">
      <c r="A6" s="1"/>
      <c r="B6" s="200" t="s">
        <v>550</v>
      </c>
      <c r="C6" s="739">
        <v>1723.3222900000001</v>
      </c>
      <c r="D6" s="187">
        <v>1.5911851801665096</v>
      </c>
      <c r="E6" s="742">
        <v>12754.99221</v>
      </c>
      <c r="F6" s="187">
        <v>-43.455304123420873</v>
      </c>
      <c r="G6" s="742">
        <v>12754.99221</v>
      </c>
      <c r="H6" s="187">
        <v>-43.455304123420873</v>
      </c>
      <c r="I6" s="628">
        <v>3.50240408340126</v>
      </c>
      <c r="J6" s="1"/>
    </row>
    <row r="7" spans="1:10" x14ac:dyDescent="0.2">
      <c r="A7" s="191" t="s">
        <v>535</v>
      </c>
      <c r="B7" s="191"/>
      <c r="C7" s="740">
        <v>1723.3222900000001</v>
      </c>
      <c r="D7" s="196">
        <v>-49.764437232113139</v>
      </c>
      <c r="E7" s="740">
        <v>23549.10368</v>
      </c>
      <c r="F7" s="196">
        <v>-35.532854645036203</v>
      </c>
      <c r="G7" s="740">
        <v>23549.10368</v>
      </c>
      <c r="H7" s="356">
        <v>-35.532854645036203</v>
      </c>
      <c r="I7" s="196">
        <v>6.4663682683089334</v>
      </c>
      <c r="J7" s="1"/>
    </row>
    <row r="8" spans="1:10" x14ac:dyDescent="0.2">
      <c r="A8" s="1"/>
      <c r="B8" s="200" t="s">
        <v>253</v>
      </c>
      <c r="C8" s="739">
        <v>0</v>
      </c>
      <c r="D8" s="187" t="s">
        <v>150</v>
      </c>
      <c r="E8" s="742">
        <v>0</v>
      </c>
      <c r="F8" s="187">
        <v>-100</v>
      </c>
      <c r="G8" s="742">
        <v>0</v>
      </c>
      <c r="H8" s="187">
        <v>-100</v>
      </c>
      <c r="I8" s="804">
        <v>0</v>
      </c>
      <c r="J8" s="1"/>
    </row>
    <row r="9" spans="1:10" x14ac:dyDescent="0.2">
      <c r="A9" s="1"/>
      <c r="B9" s="200" t="s">
        <v>254</v>
      </c>
      <c r="C9" s="739">
        <v>877.46857999999997</v>
      </c>
      <c r="D9" s="187">
        <v>-35.176141300357301</v>
      </c>
      <c r="E9" s="742">
        <v>12744.482050000002</v>
      </c>
      <c r="F9" s="187">
        <v>-21.423176685597916</v>
      </c>
      <c r="G9" s="742">
        <v>12744.482050000002</v>
      </c>
      <c r="H9" s="187">
        <v>-21.423176685597916</v>
      </c>
      <c r="I9" s="631">
        <v>3.4995180896903162</v>
      </c>
      <c r="J9" s="1"/>
    </row>
    <row r="10" spans="1:10" s="693" customFormat="1" x14ac:dyDescent="0.2">
      <c r="A10" s="689"/>
      <c r="B10" s="690" t="s">
        <v>372</v>
      </c>
      <c r="C10" s="741">
        <v>877.46857999999997</v>
      </c>
      <c r="D10" s="650">
        <v>-35.176141300357301</v>
      </c>
      <c r="E10" s="743">
        <v>12744.482050000002</v>
      </c>
      <c r="F10" s="650">
        <v>-21.416865523065312</v>
      </c>
      <c r="G10" s="743">
        <v>12744.482050000002</v>
      </c>
      <c r="H10" s="650">
        <v>-21.416865523065312</v>
      </c>
      <c r="I10" s="692">
        <v>3.4995180896903162</v>
      </c>
      <c r="J10" s="689"/>
    </row>
    <row r="11" spans="1:10" s="693" customFormat="1" x14ac:dyDescent="0.2">
      <c r="A11" s="689"/>
      <c r="B11" s="690" t="s">
        <v>369</v>
      </c>
      <c r="C11" s="741">
        <v>0</v>
      </c>
      <c r="D11" s="650" t="s">
        <v>150</v>
      </c>
      <c r="E11" s="743">
        <v>0</v>
      </c>
      <c r="F11" s="778">
        <v>-100</v>
      </c>
      <c r="G11" s="743">
        <v>0</v>
      </c>
      <c r="H11" s="778">
        <v>-100</v>
      </c>
      <c r="I11" s="827" t="s">
        <v>150</v>
      </c>
      <c r="J11" s="689"/>
    </row>
    <row r="12" spans="1:10" x14ac:dyDescent="0.2">
      <c r="A12" s="1"/>
      <c r="B12" s="639" t="s">
        <v>256</v>
      </c>
      <c r="C12" s="739">
        <v>0</v>
      </c>
      <c r="D12" s="187" t="s">
        <v>150</v>
      </c>
      <c r="E12" s="742">
        <v>0</v>
      </c>
      <c r="F12" s="201">
        <v>-100</v>
      </c>
      <c r="G12" s="742">
        <v>0</v>
      </c>
      <c r="H12" s="357">
        <v>-100</v>
      </c>
      <c r="I12" s="804">
        <v>0</v>
      </c>
      <c r="J12" s="1"/>
    </row>
    <row r="13" spans="1:10" x14ac:dyDescent="0.2">
      <c r="A13" s="1"/>
      <c r="B13" s="200" t="s">
        <v>221</v>
      </c>
      <c r="C13" s="739">
        <v>3206.7826400000004</v>
      </c>
      <c r="D13" s="187">
        <v>-6.5617102798441458</v>
      </c>
      <c r="E13" s="742">
        <v>32143.586589999995</v>
      </c>
      <c r="F13" s="187">
        <v>-31.624411041616931</v>
      </c>
      <c r="G13" s="742">
        <v>32143.586589999995</v>
      </c>
      <c r="H13" s="187">
        <v>-31.624411041616931</v>
      </c>
      <c r="I13" s="631">
        <v>8.8263345891904681</v>
      </c>
      <c r="J13" s="1"/>
    </row>
    <row r="14" spans="1:10" s="693" customFormat="1" x14ac:dyDescent="0.2">
      <c r="A14" s="689"/>
      <c r="B14" s="690" t="s">
        <v>372</v>
      </c>
      <c r="C14" s="741">
        <v>3206.7826400000004</v>
      </c>
      <c r="D14" s="650">
        <v>-6.5617102798441458</v>
      </c>
      <c r="E14" s="743">
        <v>24141.473939999996</v>
      </c>
      <c r="F14" s="650">
        <v>-26.729987399310616</v>
      </c>
      <c r="G14" s="743">
        <v>24141.473939999996</v>
      </c>
      <c r="H14" s="650">
        <v>-26.729987399310616</v>
      </c>
      <c r="I14" s="692">
        <v>6.6290277182992563</v>
      </c>
      <c r="J14" s="689"/>
    </row>
    <row r="15" spans="1:10" s="693" customFormat="1" x14ac:dyDescent="0.2">
      <c r="A15" s="689"/>
      <c r="B15" s="690" t="s">
        <v>369</v>
      </c>
      <c r="C15" s="741">
        <v>0</v>
      </c>
      <c r="D15" s="187" t="s">
        <v>150</v>
      </c>
      <c r="E15" s="743">
        <v>8002.11265</v>
      </c>
      <c r="F15" s="650">
        <v>-43.092782772447713</v>
      </c>
      <c r="G15" s="743">
        <v>8002.11265</v>
      </c>
      <c r="H15" s="650">
        <v>-43.092782772447713</v>
      </c>
      <c r="I15" s="692">
        <v>2.1973068708912114</v>
      </c>
      <c r="J15" s="689"/>
    </row>
    <row r="16" spans="1:10" x14ac:dyDescent="0.2">
      <c r="A16" s="1"/>
      <c r="B16" s="200" t="s">
        <v>621</v>
      </c>
      <c r="C16" s="739">
        <v>0</v>
      </c>
      <c r="D16" s="187" t="s">
        <v>150</v>
      </c>
      <c r="E16" s="742">
        <v>4.8509700000000002</v>
      </c>
      <c r="F16" s="187">
        <v>-96.91704453388806</v>
      </c>
      <c r="G16" s="742">
        <v>4.8509700000000002</v>
      </c>
      <c r="H16" s="187">
        <v>-96.91704453388806</v>
      </c>
      <c r="I16" s="827">
        <v>1.3320319492736883E-3</v>
      </c>
      <c r="J16" s="1"/>
    </row>
    <row r="17" spans="1:10" x14ac:dyDescent="0.2">
      <c r="A17" s="191" t="s">
        <v>519</v>
      </c>
      <c r="B17" s="191"/>
      <c r="C17" s="740">
        <v>4084.2512200000001</v>
      </c>
      <c r="D17" s="196">
        <v>-14.655380567033536</v>
      </c>
      <c r="E17" s="740">
        <v>44892.919609999997</v>
      </c>
      <c r="F17" s="196">
        <v>-32.112774456179835</v>
      </c>
      <c r="G17" s="740">
        <v>44892.919609999997</v>
      </c>
      <c r="H17" s="356">
        <v>-32.112774456179835</v>
      </c>
      <c r="I17" s="196">
        <v>12.327184710830059</v>
      </c>
      <c r="J17" s="1"/>
    </row>
    <row r="18" spans="1:10" x14ac:dyDescent="0.2">
      <c r="A18" s="1"/>
      <c r="B18" s="200" t="s">
        <v>226</v>
      </c>
      <c r="C18" s="739">
        <v>0</v>
      </c>
      <c r="D18" s="201">
        <v>-100</v>
      </c>
      <c r="E18" s="742">
        <v>963.51452000000006</v>
      </c>
      <c r="F18" s="201">
        <v>-47.427905238041987</v>
      </c>
      <c r="G18" s="742">
        <v>963.51452000000006</v>
      </c>
      <c r="H18" s="201">
        <v>-47.427905238041987</v>
      </c>
      <c r="I18" s="632">
        <v>0.26457226580026305</v>
      </c>
      <c r="J18" s="1"/>
    </row>
    <row r="19" spans="1:10" x14ac:dyDescent="0.2">
      <c r="A19" s="1"/>
      <c r="B19" s="200" t="s">
        <v>373</v>
      </c>
      <c r="C19" s="739">
        <v>2678.1196400000003</v>
      </c>
      <c r="D19" s="187">
        <v>9.7814144543802328E-2</v>
      </c>
      <c r="E19" s="742">
        <v>34174.977960000004</v>
      </c>
      <c r="F19" s="187">
        <v>-2.466831215355231</v>
      </c>
      <c r="G19" s="742">
        <v>34174.977960000004</v>
      </c>
      <c r="H19" s="187">
        <v>-2.466831215355231</v>
      </c>
      <c r="I19" s="632">
        <v>9.3841360611267728</v>
      </c>
      <c r="J19" s="1"/>
    </row>
    <row r="20" spans="1:10" x14ac:dyDescent="0.2">
      <c r="A20" s="191" t="s">
        <v>394</v>
      </c>
      <c r="B20" s="191"/>
      <c r="C20" s="740">
        <v>2678.1196400000003</v>
      </c>
      <c r="D20" s="196">
        <v>-24.365829101019049</v>
      </c>
      <c r="E20" s="740">
        <v>35138.492480000001</v>
      </c>
      <c r="F20" s="196">
        <v>-4.7016479968136942</v>
      </c>
      <c r="G20" s="740">
        <v>35138.492480000001</v>
      </c>
      <c r="H20" s="356">
        <v>-4.7016479968136942</v>
      </c>
      <c r="I20" s="196">
        <v>9.6487083269270357</v>
      </c>
      <c r="J20" s="1"/>
    </row>
    <row r="21" spans="1:10" x14ac:dyDescent="0.2">
      <c r="A21" s="1"/>
      <c r="B21" s="200" t="s">
        <v>228</v>
      </c>
      <c r="C21" s="739">
        <v>22009.504560000005</v>
      </c>
      <c r="D21" s="187">
        <v>42.448050178651322</v>
      </c>
      <c r="E21" s="742">
        <v>218398.78451000006</v>
      </c>
      <c r="F21" s="187">
        <v>3.0819159656083079</v>
      </c>
      <c r="G21" s="742">
        <v>218398.78451000006</v>
      </c>
      <c r="H21" s="187">
        <v>3.0819159656083079</v>
      </c>
      <c r="I21" s="633">
        <v>59.970306691210126</v>
      </c>
      <c r="J21" s="1"/>
    </row>
    <row r="22" spans="1:10" s="693" customFormat="1" x14ac:dyDescent="0.2">
      <c r="A22" s="689"/>
      <c r="B22" s="690" t="s">
        <v>372</v>
      </c>
      <c r="C22" s="741">
        <v>16849.333130000003</v>
      </c>
      <c r="D22" s="650">
        <v>46.102495987491658</v>
      </c>
      <c r="E22" s="743">
        <v>175346.00156999999</v>
      </c>
      <c r="F22" s="650">
        <v>13.451323638404327</v>
      </c>
      <c r="G22" s="743">
        <v>175346.00156999999</v>
      </c>
      <c r="H22" s="650">
        <v>13.451323638404327</v>
      </c>
      <c r="I22" s="694">
        <v>48.148406662715765</v>
      </c>
      <c r="J22" s="689"/>
    </row>
    <row r="23" spans="1:10" s="693" customFormat="1" x14ac:dyDescent="0.2">
      <c r="A23" s="689"/>
      <c r="B23" s="690" t="s">
        <v>369</v>
      </c>
      <c r="C23" s="741">
        <v>5160.1714299999994</v>
      </c>
      <c r="D23" s="650">
        <v>31.692250681744426</v>
      </c>
      <c r="E23" s="743">
        <v>43052.782940000005</v>
      </c>
      <c r="F23" s="650">
        <v>-24.881298405007858</v>
      </c>
      <c r="G23" s="743">
        <v>43052.782940000005</v>
      </c>
      <c r="H23" s="650">
        <v>-24.881298405007858</v>
      </c>
      <c r="I23" s="694">
        <v>11.821900028494342</v>
      </c>
      <c r="J23" s="689"/>
    </row>
    <row r="24" spans="1:10" x14ac:dyDescent="0.2">
      <c r="A24" s="1"/>
      <c r="B24" s="407" t="s">
        <v>235</v>
      </c>
      <c r="C24" s="739">
        <v>2916.6110099999996</v>
      </c>
      <c r="D24" s="201">
        <v>2.8999492498350032</v>
      </c>
      <c r="E24" s="742">
        <v>42198.901499999993</v>
      </c>
      <c r="F24" s="201">
        <v>29.546350113029234</v>
      </c>
      <c r="G24" s="742">
        <v>42198.901499999993</v>
      </c>
      <c r="H24" s="187">
        <v>29.546350113029234</v>
      </c>
      <c r="I24" s="633">
        <v>11.587432002723858</v>
      </c>
      <c r="J24" s="1"/>
    </row>
    <row r="25" spans="1:10" x14ac:dyDescent="0.2">
      <c r="A25" s="191" t="s">
        <v>520</v>
      </c>
      <c r="B25" s="191"/>
      <c r="C25" s="252">
        <v>24926.115570000009</v>
      </c>
      <c r="D25" s="196">
        <v>36.317681808286359</v>
      </c>
      <c r="E25" s="740">
        <v>260597.68601000006</v>
      </c>
      <c r="F25" s="196">
        <v>6.6085471762009522</v>
      </c>
      <c r="G25" s="740">
        <v>260597.68601000006</v>
      </c>
      <c r="H25" s="196">
        <v>6.6085471762009522</v>
      </c>
      <c r="I25" s="196">
        <v>71.557738693933999</v>
      </c>
      <c r="J25" s="1"/>
    </row>
    <row r="26" spans="1:10" x14ac:dyDescent="0.2">
      <c r="A26" s="204" t="s">
        <v>119</v>
      </c>
      <c r="B26" s="204"/>
      <c r="C26" s="255">
        <v>33411.808720000008</v>
      </c>
      <c r="D26" s="206">
        <v>11.215951456117573</v>
      </c>
      <c r="E26" s="255">
        <v>364178.20178</v>
      </c>
      <c r="F26" s="206">
        <v>-5.155288579224429</v>
      </c>
      <c r="G26" s="255">
        <v>364178.20178</v>
      </c>
      <c r="H26" s="634">
        <v>-5.155288579224429</v>
      </c>
      <c r="I26" s="634">
        <v>100</v>
      </c>
      <c r="J26" s="1"/>
    </row>
    <row r="27" spans="1:10" x14ac:dyDescent="0.2">
      <c r="A27" s="359"/>
      <c r="B27" s="842" t="s">
        <v>374</v>
      </c>
      <c r="C27" s="256">
        <v>20933.584350000001</v>
      </c>
      <c r="D27" s="217">
        <v>28.284117393995494</v>
      </c>
      <c r="E27" s="256">
        <v>212236.80853000001</v>
      </c>
      <c r="F27" s="217">
        <v>4.0988978063088641</v>
      </c>
      <c r="G27" s="256">
        <v>212236.80853000001</v>
      </c>
      <c r="H27" s="217">
        <v>4.0988978063088641</v>
      </c>
      <c r="I27" s="217">
        <v>58.278284502654621</v>
      </c>
      <c r="J27" s="1"/>
    </row>
    <row r="28" spans="1:10" x14ac:dyDescent="0.2">
      <c r="A28" s="359"/>
      <c r="B28" s="842" t="s">
        <v>375</v>
      </c>
      <c r="C28" s="256">
        <v>12478.224370000002</v>
      </c>
      <c r="D28" s="217">
        <v>-9.0782725837900902</v>
      </c>
      <c r="E28" s="256">
        <v>151941.39324999999</v>
      </c>
      <c r="F28" s="217">
        <v>-15.631774372644699</v>
      </c>
      <c r="G28" s="256">
        <v>151941.39324999999</v>
      </c>
      <c r="H28" s="217">
        <v>-15.631774372644699</v>
      </c>
      <c r="I28" s="217">
        <v>41.721715497345379</v>
      </c>
      <c r="J28" s="1"/>
    </row>
    <row r="29" spans="1:10" x14ac:dyDescent="0.2">
      <c r="A29" s="360"/>
      <c r="B29" s="360" t="s">
        <v>523</v>
      </c>
      <c r="C29" s="635">
        <v>4084.2512200000001</v>
      </c>
      <c r="D29" s="636">
        <v>-14.655380567033536</v>
      </c>
      <c r="E29" s="637">
        <v>44892.919609999997</v>
      </c>
      <c r="F29" s="638">
        <v>-32.112774456179835</v>
      </c>
      <c r="G29" s="637">
        <v>44892.919609999997</v>
      </c>
      <c r="H29" s="638">
        <v>-32.112774456179835</v>
      </c>
      <c r="I29" s="638">
        <v>12.327184710830059</v>
      </c>
      <c r="J29" s="1"/>
    </row>
    <row r="30" spans="1:10" x14ac:dyDescent="0.2">
      <c r="A30" s="213"/>
      <c r="B30" s="213" t="s">
        <v>524</v>
      </c>
      <c r="C30" s="635">
        <v>29327.557500000006</v>
      </c>
      <c r="D30" s="636">
        <v>16.118013379120789</v>
      </c>
      <c r="E30" s="637">
        <v>319285.28217000002</v>
      </c>
      <c r="F30" s="638">
        <v>0.45331234247807634</v>
      </c>
      <c r="G30" s="637">
        <v>319285.28217000002</v>
      </c>
      <c r="H30" s="638">
        <v>0.45331234247807634</v>
      </c>
      <c r="I30" s="638">
        <v>87.672815289169947</v>
      </c>
      <c r="J30" s="1"/>
    </row>
    <row r="31" spans="1:10" x14ac:dyDescent="0.2">
      <c r="A31" s="816"/>
      <c r="B31" s="816" t="s">
        <v>525</v>
      </c>
      <c r="C31" s="779">
        <v>877.46857999999997</v>
      </c>
      <c r="D31" s="780">
        <v>-35.176141300357301</v>
      </c>
      <c r="E31" s="779">
        <v>12744.482050000002</v>
      </c>
      <c r="F31" s="780">
        <v>-32.785803291505538</v>
      </c>
      <c r="G31" s="779">
        <v>12744.482050000002</v>
      </c>
      <c r="H31" s="780">
        <v>-32.785803291505538</v>
      </c>
      <c r="I31" s="780">
        <v>3.4995180896903162</v>
      </c>
      <c r="J31" s="1"/>
    </row>
    <row r="32" spans="1:10" x14ac:dyDescent="0.2">
      <c r="A32" s="688"/>
      <c r="B32" s="1"/>
      <c r="C32" s="1"/>
      <c r="D32" s="1"/>
      <c r="E32" s="1"/>
      <c r="F32" s="1"/>
      <c r="G32" s="1"/>
      <c r="I32" s="248"/>
      <c r="J32" s="1"/>
    </row>
    <row r="33" spans="1:10" x14ac:dyDescent="0.2">
      <c r="A33" s="695" t="s">
        <v>552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696" t="s">
        <v>654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696" t="s">
        <v>553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4.25" customHeight="1" x14ac:dyDescent="0.2">
      <c r="A36" s="897" t="s">
        <v>650</v>
      </c>
      <c r="B36" s="897"/>
      <c r="C36" s="897"/>
      <c r="D36" s="897"/>
      <c r="E36" s="897"/>
      <c r="F36" s="897"/>
      <c r="G36" s="897"/>
      <c r="H36" s="897"/>
      <c r="I36" s="897"/>
    </row>
    <row r="37" spans="1:10" ht="19.5" customHeight="1" x14ac:dyDescent="0.2">
      <c r="A37" s="897"/>
      <c r="B37" s="897"/>
      <c r="C37" s="897"/>
      <c r="D37" s="897"/>
      <c r="E37" s="897"/>
      <c r="F37" s="897"/>
      <c r="G37" s="897"/>
      <c r="H37" s="897"/>
      <c r="I37" s="897"/>
    </row>
    <row r="64" spans="3:3" x14ac:dyDescent="0.2">
      <c r="C64" t="s">
        <v>577</v>
      </c>
    </row>
    <row r="68" spans="3:3" x14ac:dyDescent="0.2">
      <c r="C68" t="s">
        <v>578</v>
      </c>
    </row>
  </sheetData>
  <mergeCells count="6">
    <mergeCell ref="A36:I37"/>
    <mergeCell ref="A3:A4"/>
    <mergeCell ref="B3:B4"/>
    <mergeCell ref="C3:D3"/>
    <mergeCell ref="E3:F3"/>
    <mergeCell ref="G3:I3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3"/>
  <sheetViews>
    <sheetView workbookViewId="0">
      <selection activeCell="H8" sqref="H8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89" t="s">
        <v>18</v>
      </c>
      <c r="B1" s="889"/>
      <c r="C1" s="889"/>
      <c r="D1" s="889"/>
      <c r="E1" s="889"/>
      <c r="F1" s="889"/>
      <c r="G1" s="1"/>
      <c r="H1" s="1"/>
    </row>
    <row r="2" spans="1:9" x14ac:dyDescent="0.2">
      <c r="A2" s="890"/>
      <c r="B2" s="890"/>
      <c r="C2" s="890"/>
      <c r="D2" s="890"/>
      <c r="E2" s="890"/>
      <c r="F2" s="890"/>
      <c r="G2" s="11"/>
      <c r="H2" s="62" t="s">
        <v>547</v>
      </c>
    </row>
    <row r="3" spans="1:9" x14ac:dyDescent="0.2">
      <c r="A3" s="352"/>
      <c r="B3" s="861">
        <f>INDICE!A3</f>
        <v>42339</v>
      </c>
      <c r="C3" s="861">
        <v>41671</v>
      </c>
      <c r="D3" s="879" t="s">
        <v>120</v>
      </c>
      <c r="E3" s="879"/>
      <c r="F3" s="879" t="s">
        <v>121</v>
      </c>
      <c r="G3" s="879"/>
      <c r="H3" s="879"/>
    </row>
    <row r="4" spans="1:9" x14ac:dyDescent="0.2">
      <c r="A4" s="353"/>
      <c r="B4" s="261" t="s">
        <v>55</v>
      </c>
      <c r="C4" s="262" t="s">
        <v>491</v>
      </c>
      <c r="D4" s="261" t="s">
        <v>55</v>
      </c>
      <c r="E4" s="262" t="s">
        <v>491</v>
      </c>
      <c r="F4" s="261" t="s">
        <v>55</v>
      </c>
      <c r="G4" s="263" t="s">
        <v>491</v>
      </c>
      <c r="H4" s="262" t="s">
        <v>551</v>
      </c>
      <c r="I4" s="62"/>
    </row>
    <row r="5" spans="1:9" ht="14.1" customHeight="1" x14ac:dyDescent="0.2">
      <c r="A5" s="640" t="s">
        <v>377</v>
      </c>
      <c r="B5" s="361">
        <v>20933.584350000001</v>
      </c>
      <c r="C5" s="362">
        <v>28.284117393995494</v>
      </c>
      <c r="D5" s="361">
        <v>212236.80852999998</v>
      </c>
      <c r="E5" s="362">
        <v>4.0988978063088499</v>
      </c>
      <c r="F5" s="361">
        <v>212236.80852999998</v>
      </c>
      <c r="G5" s="362">
        <v>4.0988978063088499</v>
      </c>
      <c r="H5" s="362">
        <v>58.278284502654621</v>
      </c>
    </row>
    <row r="6" spans="1:9" x14ac:dyDescent="0.2">
      <c r="A6" s="627" t="s">
        <v>378</v>
      </c>
      <c r="B6" s="697">
        <v>8000.1655799999999</v>
      </c>
      <c r="C6" s="698">
        <v>26.951242139431052</v>
      </c>
      <c r="D6" s="697">
        <v>76068.143620000003</v>
      </c>
      <c r="E6" s="698">
        <v>4.5184973958716377</v>
      </c>
      <c r="F6" s="697">
        <v>76068.143620000003</v>
      </c>
      <c r="G6" s="698">
        <v>4.5184973958716377</v>
      </c>
      <c r="H6" s="698">
        <v>20.887615801330352</v>
      </c>
    </row>
    <row r="7" spans="1:9" x14ac:dyDescent="0.2">
      <c r="A7" s="627" t="s">
        <v>379</v>
      </c>
      <c r="B7" s="699">
        <v>8849.1675500000001</v>
      </c>
      <c r="C7" s="698">
        <v>69.174893631841911</v>
      </c>
      <c r="D7" s="697">
        <v>99277.857949999976</v>
      </c>
      <c r="E7" s="698">
        <v>21.401371468503825</v>
      </c>
      <c r="F7" s="697">
        <v>99277.857949999976</v>
      </c>
      <c r="G7" s="698">
        <v>21.401371468503825</v>
      </c>
      <c r="H7" s="698">
        <v>27.26079086138542</v>
      </c>
    </row>
    <row r="8" spans="1:9" x14ac:dyDescent="0.2">
      <c r="A8" s="627" t="s">
        <v>626</v>
      </c>
      <c r="B8" s="699">
        <v>0</v>
      </c>
      <c r="C8" s="700" t="s">
        <v>150</v>
      </c>
      <c r="D8" s="697">
        <v>4.8509700000000002</v>
      </c>
      <c r="E8" s="700">
        <v>-96.91704453388806</v>
      </c>
      <c r="F8" s="697">
        <v>4.8509700000000002</v>
      </c>
      <c r="G8" s="700">
        <v>-96.91704453388806</v>
      </c>
      <c r="H8" s="119">
        <v>1.3320319492736885E-3</v>
      </c>
    </row>
    <row r="9" spans="1:9" x14ac:dyDescent="0.2">
      <c r="A9" s="627" t="s">
        <v>627</v>
      </c>
      <c r="B9" s="697">
        <v>4084.2512200000001</v>
      </c>
      <c r="C9" s="698">
        <v>-14.655380567033552</v>
      </c>
      <c r="D9" s="697">
        <v>36885.955990000002</v>
      </c>
      <c r="E9" s="698">
        <v>-24.97742477997517</v>
      </c>
      <c r="F9" s="697">
        <v>36885.955990000002</v>
      </c>
      <c r="G9" s="698">
        <v>-24.97742477997517</v>
      </c>
      <c r="H9" s="698">
        <v>10.128545807989575</v>
      </c>
    </row>
    <row r="10" spans="1:9" x14ac:dyDescent="0.2">
      <c r="A10" s="640" t="s">
        <v>380</v>
      </c>
      <c r="B10" s="642">
        <v>12478.22437</v>
      </c>
      <c r="C10" s="362">
        <v>-9.0782725837901044</v>
      </c>
      <c r="D10" s="642">
        <v>151941.39324999999</v>
      </c>
      <c r="E10" s="362">
        <v>-15.631164143975502</v>
      </c>
      <c r="F10" s="642">
        <v>151941.39324999999</v>
      </c>
      <c r="G10" s="362">
        <v>-15.631164143975502</v>
      </c>
      <c r="H10" s="362">
        <v>41.721715497345386</v>
      </c>
    </row>
    <row r="11" spans="1:9" x14ac:dyDescent="0.2">
      <c r="A11" s="627" t="s">
        <v>381</v>
      </c>
      <c r="B11" s="697">
        <v>4232.9038700000001</v>
      </c>
      <c r="C11" s="698">
        <v>85.297184605144537</v>
      </c>
      <c r="D11" s="697">
        <v>37877.928869999989</v>
      </c>
      <c r="E11" s="698">
        <v>1.4278335271305032</v>
      </c>
      <c r="F11" s="697">
        <v>37877.928869999989</v>
      </c>
      <c r="G11" s="698">
        <v>1.4278335271305032</v>
      </c>
      <c r="H11" s="698">
        <v>10.400932478897253</v>
      </c>
    </row>
    <row r="12" spans="1:9" x14ac:dyDescent="0.2">
      <c r="A12" s="627" t="s">
        <v>382</v>
      </c>
      <c r="B12" s="697">
        <v>854.82944999999995</v>
      </c>
      <c r="C12" s="698">
        <v>-52.456677876652456</v>
      </c>
      <c r="D12" s="697">
        <v>22914.090680000001</v>
      </c>
      <c r="E12" s="698">
        <v>24.361553342553758</v>
      </c>
      <c r="F12" s="697">
        <v>22914.090680000001</v>
      </c>
      <c r="G12" s="698">
        <v>24.361553342553758</v>
      </c>
      <c r="H12" s="698">
        <v>6.2919995123273207</v>
      </c>
    </row>
    <row r="13" spans="1:9" x14ac:dyDescent="0.2">
      <c r="A13" s="627" t="s">
        <v>383</v>
      </c>
      <c r="B13" s="697">
        <v>868.49284</v>
      </c>
      <c r="C13" s="698">
        <v>-75.055560714101105</v>
      </c>
      <c r="D13" s="697">
        <v>14109.661799999998</v>
      </c>
      <c r="E13" s="698">
        <v>-50.625218830705997</v>
      </c>
      <c r="F13" s="697">
        <v>14109.661799999998</v>
      </c>
      <c r="G13" s="698">
        <v>-50.625218830705997</v>
      </c>
      <c r="H13" s="698">
        <v>3.8743839502298503</v>
      </c>
    </row>
    <row r="14" spans="1:9" x14ac:dyDescent="0.2">
      <c r="A14" s="627" t="s">
        <v>384</v>
      </c>
      <c r="B14" s="697">
        <v>4118.0706499999997</v>
      </c>
      <c r="C14" s="698">
        <v>106.33883522372969</v>
      </c>
      <c r="D14" s="697">
        <v>33142.629469999993</v>
      </c>
      <c r="E14" s="698">
        <v>-13.06725471787899</v>
      </c>
      <c r="F14" s="697">
        <v>33142.629469999993</v>
      </c>
      <c r="G14" s="698">
        <v>-13.06725471787899</v>
      </c>
      <c r="H14" s="698">
        <v>9.1006626173692435</v>
      </c>
    </row>
    <row r="15" spans="1:9" x14ac:dyDescent="0.2">
      <c r="A15" s="627" t="s">
        <v>385</v>
      </c>
      <c r="B15" s="697">
        <v>904.76032999999995</v>
      </c>
      <c r="C15" s="698">
        <v>-44.420655234384498</v>
      </c>
      <c r="D15" s="697">
        <v>16519.575980000001</v>
      </c>
      <c r="E15" s="698">
        <v>-21.524243286275738</v>
      </c>
      <c r="F15" s="697">
        <v>16519.575980000001</v>
      </c>
      <c r="G15" s="698">
        <v>-21.524243286275738</v>
      </c>
      <c r="H15" s="698">
        <v>4.5361243202522807</v>
      </c>
    </row>
    <row r="16" spans="1:9" x14ac:dyDescent="0.2">
      <c r="A16" s="627" t="s">
        <v>386</v>
      </c>
      <c r="B16" s="697">
        <v>1499.16723</v>
      </c>
      <c r="C16" s="698">
        <v>-40.893664976850367</v>
      </c>
      <c r="D16" s="697">
        <v>27377.506450000001</v>
      </c>
      <c r="E16" s="698">
        <v>-25.13691736788088</v>
      </c>
      <c r="F16" s="697">
        <v>27377.506450000001</v>
      </c>
      <c r="G16" s="698">
        <v>-25.13691736788088</v>
      </c>
      <c r="H16" s="698">
        <v>7.5176126182694354</v>
      </c>
    </row>
    <row r="17" spans="1:8" x14ac:dyDescent="0.2">
      <c r="A17" s="640" t="s">
        <v>387</v>
      </c>
      <c r="B17" s="642">
        <v>0</v>
      </c>
      <c r="C17" s="642" t="s">
        <v>150</v>
      </c>
      <c r="D17" s="642">
        <v>0</v>
      </c>
      <c r="E17" s="642">
        <v>-100</v>
      </c>
      <c r="F17" s="642">
        <v>0</v>
      </c>
      <c r="G17" s="642">
        <v>-100</v>
      </c>
      <c r="H17" s="805">
        <v>0</v>
      </c>
    </row>
    <row r="18" spans="1:8" x14ac:dyDescent="0.2">
      <c r="A18" s="641" t="s">
        <v>119</v>
      </c>
      <c r="B18" s="69">
        <v>33411.808720000001</v>
      </c>
      <c r="C18" s="70">
        <v>11.21595145611756</v>
      </c>
      <c r="D18" s="69">
        <v>364178.20177999994</v>
      </c>
      <c r="E18" s="70">
        <v>-5.1552885792244441</v>
      </c>
      <c r="F18" s="69">
        <v>364178.20177999994</v>
      </c>
      <c r="G18" s="70">
        <v>-5.1552885792244441</v>
      </c>
      <c r="H18" s="70">
        <v>100</v>
      </c>
    </row>
    <row r="19" spans="1:8" x14ac:dyDescent="0.2">
      <c r="A19" s="688"/>
      <c r="B19" s="1"/>
      <c r="C19" s="1"/>
      <c r="D19" s="1"/>
      <c r="E19" s="1"/>
      <c r="F19" s="1"/>
      <c r="G19" s="1"/>
      <c r="H19" s="248" t="s">
        <v>239</v>
      </c>
    </row>
    <row r="20" spans="1:8" x14ac:dyDescent="0.2">
      <c r="A20" s="695" t="s">
        <v>376</v>
      </c>
      <c r="B20" s="1"/>
      <c r="C20" s="1"/>
      <c r="D20" s="1"/>
      <c r="E20" s="1"/>
      <c r="F20" s="1"/>
      <c r="G20" s="1"/>
      <c r="H20" s="1"/>
    </row>
    <row r="21" spans="1:8" x14ac:dyDescent="0.2">
      <c r="A21" s="696" t="s">
        <v>654</v>
      </c>
      <c r="B21" s="1"/>
      <c r="C21" s="1"/>
      <c r="D21" s="1"/>
      <c r="E21" s="1"/>
      <c r="F21" s="1"/>
      <c r="G21" s="1"/>
      <c r="H21" s="1"/>
    </row>
    <row r="22" spans="1:8" x14ac:dyDescent="0.2">
      <c r="A22" s="897" t="s">
        <v>650</v>
      </c>
      <c r="B22" s="897"/>
      <c r="C22" s="897"/>
      <c r="D22" s="897"/>
      <c r="E22" s="897"/>
      <c r="F22" s="897"/>
      <c r="G22" s="897"/>
      <c r="H22" s="897"/>
    </row>
    <row r="23" spans="1:8" x14ac:dyDescent="0.2">
      <c r="A23" s="897"/>
      <c r="B23" s="897"/>
      <c r="C23" s="897"/>
      <c r="D23" s="897"/>
      <c r="E23" s="897"/>
      <c r="F23" s="897"/>
      <c r="G23" s="897"/>
      <c r="H23" s="897"/>
    </row>
  </sheetData>
  <mergeCells count="5">
    <mergeCell ref="A1:F2"/>
    <mergeCell ref="B3:C3"/>
    <mergeCell ref="D3:E3"/>
    <mergeCell ref="F3:H3"/>
    <mergeCell ref="A22:H23"/>
  </mergeCells>
  <conditionalFormatting sqref="H17">
    <cfRule type="cellIs" dxfId="74" priority="3" operator="between">
      <formula>0.0001</formula>
      <formula>0.44999</formula>
    </cfRule>
  </conditionalFormatting>
  <conditionalFormatting sqref="H8">
    <cfRule type="cellIs" dxfId="73" priority="1" operator="between">
      <formula>0</formula>
      <formula>0.5</formula>
    </cfRule>
    <cfRule type="cellIs" dxfId="72" priority="2" operator="between">
      <formula>0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B5" sqref="B5:G5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35" t="s">
        <v>590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549</v>
      </c>
      <c r="H2" s="1"/>
    </row>
    <row r="3" spans="1:8" x14ac:dyDescent="0.2">
      <c r="A3" s="63"/>
      <c r="B3" s="861">
        <f>INDICE!A3</f>
        <v>42339</v>
      </c>
      <c r="C3" s="879">
        <v>41671</v>
      </c>
      <c r="D3" s="879" t="s">
        <v>120</v>
      </c>
      <c r="E3" s="879"/>
      <c r="F3" s="879" t="s">
        <v>121</v>
      </c>
      <c r="G3" s="879"/>
      <c r="H3" s="1"/>
    </row>
    <row r="4" spans="1:8" x14ac:dyDescent="0.2">
      <c r="A4" s="75"/>
      <c r="B4" s="261" t="s">
        <v>396</v>
      </c>
      <c r="C4" s="262" t="s">
        <v>491</v>
      </c>
      <c r="D4" s="261" t="s">
        <v>396</v>
      </c>
      <c r="E4" s="262" t="s">
        <v>491</v>
      </c>
      <c r="F4" s="261" t="s">
        <v>396</v>
      </c>
      <c r="G4" s="263" t="s">
        <v>491</v>
      </c>
      <c r="H4" s="1"/>
    </row>
    <row r="5" spans="1:8" x14ac:dyDescent="0.2">
      <c r="A5" s="701" t="s">
        <v>548</v>
      </c>
      <c r="B5" s="702">
        <v>19.90402425531726</v>
      </c>
      <c r="C5" s="662">
        <v>-24.531878440088224</v>
      </c>
      <c r="D5" s="703">
        <v>21.725815608243902</v>
      </c>
      <c r="E5" s="662">
        <v>-14.035271709894923</v>
      </c>
      <c r="F5" s="703">
        <v>21.725815608243902</v>
      </c>
      <c r="G5" s="662">
        <v>-14.035271709894923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397</v>
      </c>
      <c r="H6" s="1"/>
    </row>
    <row r="7" spans="1:8" x14ac:dyDescent="0.2">
      <c r="A7" s="275" t="s">
        <v>561</v>
      </c>
      <c r="B7" s="94"/>
      <c r="C7" s="289"/>
      <c r="D7" s="289"/>
      <c r="E7" s="289"/>
      <c r="F7" s="94"/>
      <c r="G7" s="94"/>
      <c r="H7" s="1"/>
    </row>
    <row r="8" spans="1:8" x14ac:dyDescent="0.2">
      <c r="A8" s="695" t="s">
        <v>398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53"/>
  <sheetViews>
    <sheetView topLeftCell="A4" workbookViewId="0">
      <selection activeCell="I20" sqref="I20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09"/>
  </cols>
  <sheetData>
    <row r="1" spans="1:14" x14ac:dyDescent="0.2">
      <c r="A1" s="889" t="s">
        <v>388</v>
      </c>
      <c r="B1" s="889"/>
      <c r="C1" s="889"/>
      <c r="D1" s="889"/>
      <c r="E1" s="889"/>
      <c r="F1" s="889"/>
      <c r="G1" s="889"/>
      <c r="H1" s="1"/>
      <c r="I1" s="1"/>
    </row>
    <row r="2" spans="1:14" x14ac:dyDescent="0.2">
      <c r="A2" s="890"/>
      <c r="B2" s="890"/>
      <c r="C2" s="890"/>
      <c r="D2" s="890"/>
      <c r="E2" s="890"/>
      <c r="F2" s="890"/>
      <c r="G2" s="890"/>
      <c r="H2" s="11"/>
      <c r="I2" s="62" t="s">
        <v>547</v>
      </c>
    </row>
    <row r="3" spans="1:14" x14ac:dyDescent="0.2">
      <c r="A3" s="875" t="s">
        <v>528</v>
      </c>
      <c r="B3" s="875" t="s">
        <v>529</v>
      </c>
      <c r="C3" s="858">
        <f>INDICE!A3</f>
        <v>42339</v>
      </c>
      <c r="D3" s="859">
        <v>41671</v>
      </c>
      <c r="E3" s="859" t="s">
        <v>120</v>
      </c>
      <c r="F3" s="859"/>
      <c r="G3" s="859" t="s">
        <v>121</v>
      </c>
      <c r="H3" s="859"/>
      <c r="I3" s="859"/>
    </row>
    <row r="4" spans="1:14" x14ac:dyDescent="0.2">
      <c r="A4" s="876"/>
      <c r="B4" s="876"/>
      <c r="C4" s="97" t="s">
        <v>55</v>
      </c>
      <c r="D4" s="97" t="s">
        <v>491</v>
      </c>
      <c r="E4" s="97" t="s">
        <v>55</v>
      </c>
      <c r="F4" s="97" t="s">
        <v>491</v>
      </c>
      <c r="G4" s="97" t="s">
        <v>55</v>
      </c>
      <c r="H4" s="449" t="s">
        <v>491</v>
      </c>
      <c r="I4" s="449" t="s">
        <v>110</v>
      </c>
    </row>
    <row r="5" spans="1:14" x14ac:dyDescent="0.2">
      <c r="A5" s="623"/>
      <c r="B5" s="646" t="s">
        <v>212</v>
      </c>
      <c r="C5" s="202">
        <v>0</v>
      </c>
      <c r="D5" s="187" t="s">
        <v>150</v>
      </c>
      <c r="E5" s="363">
        <v>911.50125000000003</v>
      </c>
      <c r="F5" s="187" t="s">
        <v>150</v>
      </c>
      <c r="G5" s="629">
        <v>911.50125000000003</v>
      </c>
      <c r="H5" s="187" t="s">
        <v>150</v>
      </c>
      <c r="I5" s="643">
        <v>1.6005809431826354</v>
      </c>
    </row>
    <row r="6" spans="1:14" x14ac:dyDescent="0.2">
      <c r="A6" s="623"/>
      <c r="B6" s="646" t="s">
        <v>250</v>
      </c>
      <c r="C6" s="202">
        <v>0</v>
      </c>
      <c r="D6" s="187" t="s">
        <v>150</v>
      </c>
      <c r="E6" s="363">
        <v>0</v>
      </c>
      <c r="F6" s="187">
        <v>-100</v>
      </c>
      <c r="G6" s="363">
        <v>0</v>
      </c>
      <c r="H6" s="187">
        <v>-100</v>
      </c>
      <c r="I6" s="643">
        <v>0</v>
      </c>
    </row>
    <row r="7" spans="1:14" x14ac:dyDescent="0.2">
      <c r="A7" s="623"/>
      <c r="B7" s="646" t="s">
        <v>213</v>
      </c>
      <c r="C7" s="202">
        <v>0</v>
      </c>
      <c r="D7" s="187" t="s">
        <v>150</v>
      </c>
      <c r="E7" s="363">
        <v>0</v>
      </c>
      <c r="F7" s="187">
        <v>-100</v>
      </c>
      <c r="G7" s="363">
        <v>0</v>
      </c>
      <c r="H7" s="187">
        <v>-100</v>
      </c>
      <c r="I7" s="643">
        <v>0</v>
      </c>
    </row>
    <row r="8" spans="1:14" x14ac:dyDescent="0.2">
      <c r="A8" s="834" t="s">
        <v>347</v>
      </c>
      <c r="B8" s="647"/>
      <c r="C8" s="366">
        <v>0</v>
      </c>
      <c r="D8" s="196" t="s">
        <v>150</v>
      </c>
      <c r="E8" s="192">
        <v>911.50125000000003</v>
      </c>
      <c r="F8" s="364">
        <v>-52.247694530759667</v>
      </c>
      <c r="G8" s="252">
        <v>911.50125000000003</v>
      </c>
      <c r="H8" s="364">
        <v>-52.247694530759667</v>
      </c>
      <c r="I8" s="365">
        <v>1.6005809431826354</v>
      </c>
    </row>
    <row r="9" spans="1:14" x14ac:dyDescent="0.2">
      <c r="A9" s="623"/>
      <c r="B9" s="646" t="s">
        <v>251</v>
      </c>
      <c r="C9" s="202">
        <v>0</v>
      </c>
      <c r="D9" s="187" t="s">
        <v>150</v>
      </c>
      <c r="E9" s="363">
        <v>1987.7369100000001</v>
      </c>
      <c r="F9" s="187">
        <v>-76.297296555047552</v>
      </c>
      <c r="G9" s="629">
        <v>1987.7369100000001</v>
      </c>
      <c r="H9" s="187">
        <v>-76.297296555047552</v>
      </c>
      <c r="I9" s="645">
        <v>3.4904327538845807</v>
      </c>
    </row>
    <row r="10" spans="1:14" x14ac:dyDescent="0.2">
      <c r="A10" s="623"/>
      <c r="B10" s="646" t="s">
        <v>214</v>
      </c>
      <c r="C10" s="783">
        <v>0</v>
      </c>
      <c r="D10" s="784">
        <v>-100</v>
      </c>
      <c r="E10" s="785">
        <v>1867.2845300000001</v>
      </c>
      <c r="F10" s="784">
        <v>-78.500207209956358</v>
      </c>
      <c r="G10" s="786">
        <v>1867.2845300000001</v>
      </c>
      <c r="H10" s="784">
        <v>-78.500207209956358</v>
      </c>
      <c r="I10" s="787">
        <v>3.2789203900902431</v>
      </c>
    </row>
    <row r="11" spans="1:14" x14ac:dyDescent="0.2">
      <c r="A11" s="623"/>
      <c r="B11" s="646" t="s">
        <v>620</v>
      </c>
      <c r="C11" s="783">
        <v>0</v>
      </c>
      <c r="D11" s="784">
        <v>-100</v>
      </c>
      <c r="E11" s="785">
        <v>0</v>
      </c>
      <c r="F11" s="784">
        <v>-100</v>
      </c>
      <c r="G11" s="785">
        <v>0</v>
      </c>
      <c r="H11" s="784">
        <v>-100</v>
      </c>
      <c r="I11" s="787">
        <v>0</v>
      </c>
      <c r="J11" s="397"/>
    </row>
    <row r="12" spans="1:14" x14ac:dyDescent="0.2">
      <c r="A12" s="834" t="s">
        <v>535</v>
      </c>
      <c r="B12" s="647"/>
      <c r="C12" s="366">
        <v>0</v>
      </c>
      <c r="D12" s="196">
        <v>-100</v>
      </c>
      <c r="E12" s="192">
        <v>3855.0214400000004</v>
      </c>
      <c r="F12" s="364">
        <v>-78.584625281262433</v>
      </c>
      <c r="G12" s="252">
        <v>3855.0214400000004</v>
      </c>
      <c r="H12" s="364">
        <v>-78.584625281262433</v>
      </c>
      <c r="I12" s="365">
        <v>6.7693531439748238</v>
      </c>
      <c r="J12" s="397"/>
    </row>
    <row r="13" spans="1:14" x14ac:dyDescent="0.2">
      <c r="A13" s="624"/>
      <c r="B13" s="646" t="s">
        <v>313</v>
      </c>
      <c r="C13" s="202">
        <v>0</v>
      </c>
      <c r="D13" s="187" t="s">
        <v>150</v>
      </c>
      <c r="E13" s="363">
        <v>202.24161999999998</v>
      </c>
      <c r="F13" s="187" t="s">
        <v>150</v>
      </c>
      <c r="G13" s="629">
        <v>202.24161999999998</v>
      </c>
      <c r="H13" s="187" t="s">
        <v>150</v>
      </c>
      <c r="I13" s="632">
        <v>0.35513290068486919</v>
      </c>
      <c r="J13" s="397"/>
      <c r="K13" s="788"/>
      <c r="L13" s="788"/>
      <c r="M13" s="788"/>
      <c r="N13" s="788"/>
    </row>
    <row r="14" spans="1:14" x14ac:dyDescent="0.2">
      <c r="A14" s="624"/>
      <c r="B14" s="646" t="s">
        <v>317</v>
      </c>
      <c r="C14" s="202">
        <v>0</v>
      </c>
      <c r="D14" s="187">
        <v>-100</v>
      </c>
      <c r="E14" s="363">
        <v>0</v>
      </c>
      <c r="F14" s="187">
        <v>-100</v>
      </c>
      <c r="G14" s="363">
        <v>0</v>
      </c>
      <c r="H14" s="187">
        <v>-100</v>
      </c>
      <c r="I14" s="652">
        <v>0</v>
      </c>
      <c r="J14" s="397"/>
      <c r="K14" s="788"/>
      <c r="L14" s="788"/>
      <c r="M14" s="788"/>
      <c r="N14" s="788"/>
    </row>
    <row r="15" spans="1:14" x14ac:dyDescent="0.2">
      <c r="A15" s="623"/>
      <c r="B15" s="646" t="s">
        <v>254</v>
      </c>
      <c r="C15" s="202">
        <v>35.950549999999993</v>
      </c>
      <c r="D15" s="187">
        <v>248.50933350912018</v>
      </c>
      <c r="E15" s="363">
        <v>5843.9888599999995</v>
      </c>
      <c r="F15" s="187">
        <v>1090.2507806554875</v>
      </c>
      <c r="G15" s="629">
        <v>5843.9888599999995</v>
      </c>
      <c r="H15" s="187">
        <v>1090.2507806554875</v>
      </c>
      <c r="I15" s="632">
        <v>10.261946652829728</v>
      </c>
      <c r="J15" s="397"/>
      <c r="K15" s="788"/>
      <c r="L15" s="788"/>
      <c r="M15" s="788"/>
      <c r="N15" s="788"/>
    </row>
    <row r="16" spans="1:14" x14ac:dyDescent="0.2">
      <c r="A16" s="623"/>
      <c r="B16" s="653" t="s">
        <v>372</v>
      </c>
      <c r="C16" s="649">
        <v>14.51491</v>
      </c>
      <c r="D16" s="650" t="s">
        <v>150</v>
      </c>
      <c r="E16" s="798">
        <v>5585.6923699999998</v>
      </c>
      <c r="F16" s="650">
        <v>1282.5157444940494</v>
      </c>
      <c r="G16" s="691">
        <v>5585.6923699999998</v>
      </c>
      <c r="H16" s="650">
        <v>1282.5157444940494</v>
      </c>
      <c r="I16" s="791">
        <v>9.8083823383705173</v>
      </c>
      <c r="J16" s="397"/>
      <c r="K16" s="789"/>
      <c r="L16" s="790"/>
      <c r="M16" s="789"/>
      <c r="N16" s="788"/>
    </row>
    <row r="17" spans="1:14" x14ac:dyDescent="0.2">
      <c r="A17" s="623"/>
      <c r="B17" s="653" t="s">
        <v>369</v>
      </c>
      <c r="C17" s="649">
        <v>21.435640000000003</v>
      </c>
      <c r="D17" s="650">
        <v>107.79989762997893</v>
      </c>
      <c r="E17" s="651">
        <v>258.29649000000001</v>
      </c>
      <c r="F17" s="650">
        <v>197.01456633041741</v>
      </c>
      <c r="G17" s="691">
        <v>258.29649000000001</v>
      </c>
      <c r="H17" s="650">
        <v>197.01456633041741</v>
      </c>
      <c r="I17" s="652">
        <v>0.4535643144592113</v>
      </c>
      <c r="J17" s="397"/>
      <c r="K17" s="789"/>
      <c r="L17" s="788"/>
      <c r="M17" s="788"/>
      <c r="N17" s="788"/>
    </row>
    <row r="18" spans="1:14" x14ac:dyDescent="0.2">
      <c r="A18" s="624"/>
      <c r="B18" s="646" t="s">
        <v>255</v>
      </c>
      <c r="C18" s="202">
        <v>0</v>
      </c>
      <c r="D18" s="187" t="s">
        <v>150</v>
      </c>
      <c r="E18" s="363">
        <v>0</v>
      </c>
      <c r="F18" s="187">
        <v>-100</v>
      </c>
      <c r="G18" s="363">
        <v>0</v>
      </c>
      <c r="H18" s="187">
        <v>-100</v>
      </c>
      <c r="I18" s="644">
        <v>0</v>
      </c>
      <c r="K18" s="788"/>
      <c r="L18" s="788"/>
      <c r="M18" s="788"/>
      <c r="N18" s="788"/>
    </row>
    <row r="19" spans="1:14" x14ac:dyDescent="0.2">
      <c r="A19" s="624"/>
      <c r="B19" s="646" t="s">
        <v>219</v>
      </c>
      <c r="C19" s="202">
        <v>658.67639999999983</v>
      </c>
      <c r="D19" s="187">
        <v>6746.4783081410187</v>
      </c>
      <c r="E19" s="363">
        <v>743.64587999999981</v>
      </c>
      <c r="F19" s="187">
        <v>850.11547355913547</v>
      </c>
      <c r="G19" s="629">
        <v>743.64587999999981</v>
      </c>
      <c r="H19" s="187">
        <v>850.11547355913547</v>
      </c>
      <c r="I19" s="632">
        <v>1.3058297221252089</v>
      </c>
      <c r="K19" s="788"/>
      <c r="L19" s="788"/>
      <c r="M19" s="788"/>
      <c r="N19" s="788"/>
    </row>
    <row r="20" spans="1:14" x14ac:dyDescent="0.2">
      <c r="A20" s="623"/>
      <c r="B20" s="646" t="s">
        <v>641</v>
      </c>
      <c r="C20" s="202">
        <v>0</v>
      </c>
      <c r="D20" s="187" t="s">
        <v>150</v>
      </c>
      <c r="E20" s="363">
        <v>0.53159000000000001</v>
      </c>
      <c r="F20" s="187" t="s">
        <v>150</v>
      </c>
      <c r="G20" s="629">
        <v>0.53159000000000001</v>
      </c>
      <c r="H20" s="187" t="s">
        <v>150</v>
      </c>
      <c r="I20" s="652">
        <v>9.3346314509876671E-4</v>
      </c>
    </row>
    <row r="21" spans="1:14" x14ac:dyDescent="0.2">
      <c r="A21" s="623"/>
      <c r="B21" s="646" t="s">
        <v>221</v>
      </c>
      <c r="C21" s="202">
        <v>0</v>
      </c>
      <c r="D21" s="187" t="s">
        <v>150</v>
      </c>
      <c r="E21" s="363">
        <v>0</v>
      </c>
      <c r="F21" s="187">
        <v>-100</v>
      </c>
      <c r="G21" s="363">
        <v>0</v>
      </c>
      <c r="H21" s="187">
        <v>-100</v>
      </c>
      <c r="I21" s="643">
        <v>0</v>
      </c>
    </row>
    <row r="22" spans="1:14" x14ac:dyDescent="0.2">
      <c r="A22" s="623"/>
      <c r="B22" s="646" t="s">
        <v>257</v>
      </c>
      <c r="C22" s="202">
        <v>2990.6574799999999</v>
      </c>
      <c r="D22" s="187">
        <v>385.32049426246863</v>
      </c>
      <c r="E22" s="363">
        <v>35422.635119999999</v>
      </c>
      <c r="F22" s="187">
        <v>456.35063570692296</v>
      </c>
      <c r="G22" s="629">
        <v>35422.635119999999</v>
      </c>
      <c r="H22" s="187">
        <v>456.35063570692296</v>
      </c>
      <c r="I22" s="632">
        <v>62.201554556709546</v>
      </c>
    </row>
    <row r="23" spans="1:14" x14ac:dyDescent="0.2">
      <c r="A23" s="623"/>
      <c r="B23" s="653" t="s">
        <v>372</v>
      </c>
      <c r="C23" s="649">
        <v>2984.6320699999997</v>
      </c>
      <c r="D23" s="650">
        <v>387.52516291146515</v>
      </c>
      <c r="E23" s="798">
        <v>35299.531910000005</v>
      </c>
      <c r="F23" s="650">
        <v>463.7580560197967</v>
      </c>
      <c r="G23" s="691">
        <v>35299.531910000005</v>
      </c>
      <c r="H23" s="650">
        <v>463.7580560197967</v>
      </c>
      <c r="I23" s="791">
        <v>61.985387379790588</v>
      </c>
    </row>
    <row r="24" spans="1:14" x14ac:dyDescent="0.2">
      <c r="A24" s="623"/>
      <c r="B24" s="653" t="s">
        <v>369</v>
      </c>
      <c r="C24" s="649">
        <v>6.0254099999999999</v>
      </c>
      <c r="D24" s="650">
        <v>49.789687215667556</v>
      </c>
      <c r="E24" s="651">
        <v>123.10321</v>
      </c>
      <c r="F24" s="650">
        <v>16.69215469051839</v>
      </c>
      <c r="G24" s="691">
        <v>123.10321</v>
      </c>
      <c r="H24" s="650">
        <v>16.69215469051839</v>
      </c>
      <c r="I24" s="652">
        <v>0.2161671769189675</v>
      </c>
    </row>
    <row r="25" spans="1:14" x14ac:dyDescent="0.2">
      <c r="A25" s="623"/>
      <c r="B25" s="646" t="s">
        <v>389</v>
      </c>
      <c r="C25" s="202">
        <v>0.87115000000000009</v>
      </c>
      <c r="D25" s="187">
        <v>193.70216782981021</v>
      </c>
      <c r="E25" s="363">
        <v>10.35488</v>
      </c>
      <c r="F25" s="187">
        <v>132.03692914444497</v>
      </c>
      <c r="G25" s="189">
        <v>10.35488</v>
      </c>
      <c r="H25" s="187">
        <v>132.03692914444497</v>
      </c>
      <c r="I25" s="643">
        <v>1.8182996015576509E-2</v>
      </c>
    </row>
    <row r="26" spans="1:14" x14ac:dyDescent="0.2">
      <c r="A26" s="623"/>
      <c r="B26" s="646" t="s">
        <v>259</v>
      </c>
      <c r="C26" s="202">
        <v>0</v>
      </c>
      <c r="D26" s="187">
        <v>-100</v>
      </c>
      <c r="E26" s="363">
        <v>0</v>
      </c>
      <c r="F26" s="187">
        <v>-100</v>
      </c>
      <c r="G26" s="189">
        <v>0</v>
      </c>
      <c r="H26" s="187">
        <v>-100</v>
      </c>
      <c r="I26" s="643">
        <v>0</v>
      </c>
    </row>
    <row r="27" spans="1:14" x14ac:dyDescent="0.2">
      <c r="A27" s="834" t="s">
        <v>519</v>
      </c>
      <c r="B27" s="647"/>
      <c r="C27" s="366">
        <v>3686.1555799999996</v>
      </c>
      <c r="D27" s="196">
        <v>45.394108077118666</v>
      </c>
      <c r="E27" s="192">
        <v>42223.397949999999</v>
      </c>
      <c r="F27" s="364">
        <v>299.39438928543206</v>
      </c>
      <c r="G27" s="252">
        <v>42223.397949999999</v>
      </c>
      <c r="H27" s="364">
        <v>299.39438928543206</v>
      </c>
      <c r="I27" s="365">
        <v>74.14358029151002</v>
      </c>
    </row>
    <row r="28" spans="1:14" x14ac:dyDescent="0.2">
      <c r="A28" s="623"/>
      <c r="B28" s="646" t="s">
        <v>390</v>
      </c>
      <c r="C28" s="202">
        <v>0</v>
      </c>
      <c r="D28" s="187" t="s">
        <v>150</v>
      </c>
      <c r="E28" s="363">
        <v>2029.6219600000002</v>
      </c>
      <c r="F28" s="187">
        <v>-33.654868817292169</v>
      </c>
      <c r="G28" s="189">
        <v>2029.6219600000002</v>
      </c>
      <c r="H28" s="187">
        <v>-33.654868817292169</v>
      </c>
      <c r="I28" s="643">
        <v>3.5639822008373434</v>
      </c>
    </row>
    <row r="29" spans="1:14" x14ac:dyDescent="0.2">
      <c r="A29" s="623"/>
      <c r="B29" s="646" t="s">
        <v>262</v>
      </c>
      <c r="C29" s="202">
        <v>0</v>
      </c>
      <c r="D29" s="187" t="s">
        <v>150</v>
      </c>
      <c r="E29" s="363">
        <v>0</v>
      </c>
      <c r="F29" s="187">
        <v>-100</v>
      </c>
      <c r="G29" s="189">
        <v>0</v>
      </c>
      <c r="H29" s="187">
        <v>-100</v>
      </c>
      <c r="I29" s="643">
        <v>0</v>
      </c>
    </row>
    <row r="30" spans="1:14" x14ac:dyDescent="0.2">
      <c r="A30" s="834" t="s">
        <v>394</v>
      </c>
      <c r="B30" s="647"/>
      <c r="C30" s="366">
        <v>0</v>
      </c>
      <c r="D30" s="196" t="s">
        <v>150</v>
      </c>
      <c r="E30" s="192">
        <v>2029.6219600000002</v>
      </c>
      <c r="F30" s="364">
        <v>-48.595442784569727</v>
      </c>
      <c r="G30" s="252">
        <v>2029.6219600000002</v>
      </c>
      <c r="H30" s="364">
        <v>-48.595442784569727</v>
      </c>
      <c r="I30" s="365">
        <v>3.5639822008373434</v>
      </c>
    </row>
    <row r="31" spans="1:14" x14ac:dyDescent="0.2">
      <c r="A31" s="623"/>
      <c r="B31" s="648" t="s">
        <v>391</v>
      </c>
      <c r="C31" s="202">
        <v>0</v>
      </c>
      <c r="D31" s="198">
        <v>-100</v>
      </c>
      <c r="E31" s="363">
        <v>485.78696000000002</v>
      </c>
      <c r="F31" s="198">
        <v>-95.676785251527789</v>
      </c>
      <c r="G31" s="629">
        <v>485.78696000000002</v>
      </c>
      <c r="H31" s="198">
        <v>-95.676785251527789</v>
      </c>
      <c r="I31" s="643">
        <v>0.85303377326429919</v>
      </c>
    </row>
    <row r="32" spans="1:14" x14ac:dyDescent="0.2">
      <c r="A32" s="623"/>
      <c r="B32" s="648" t="s">
        <v>618</v>
      </c>
      <c r="C32" s="202">
        <v>0</v>
      </c>
      <c r="D32" s="198" t="s">
        <v>150</v>
      </c>
      <c r="E32" s="363">
        <v>0</v>
      </c>
      <c r="F32" s="198">
        <v>-100</v>
      </c>
      <c r="G32" s="363">
        <v>0</v>
      </c>
      <c r="H32" s="198">
        <v>-100</v>
      </c>
      <c r="I32" s="643">
        <v>0</v>
      </c>
    </row>
    <row r="33" spans="1:14" x14ac:dyDescent="0.2">
      <c r="A33" s="623"/>
      <c r="B33" s="646" t="s">
        <v>265</v>
      </c>
      <c r="C33" s="202">
        <v>0</v>
      </c>
      <c r="D33" s="187" t="s">
        <v>150</v>
      </c>
      <c r="E33" s="363">
        <v>1037.6206099999999</v>
      </c>
      <c r="F33" s="187">
        <v>-65.441967326542013</v>
      </c>
      <c r="G33" s="629">
        <v>1037.6206099999999</v>
      </c>
      <c r="H33" s="187">
        <v>-65.441967326542013</v>
      </c>
      <c r="I33" s="643">
        <v>1.8220444290334668</v>
      </c>
    </row>
    <row r="34" spans="1:14" x14ac:dyDescent="0.2">
      <c r="A34" s="623"/>
      <c r="B34" s="646" t="s">
        <v>392</v>
      </c>
      <c r="C34" s="202">
        <v>384.26664</v>
      </c>
      <c r="D34" s="187" t="s">
        <v>150</v>
      </c>
      <c r="E34" s="363">
        <v>3213.81007</v>
      </c>
      <c r="F34" s="187">
        <v>-74.180347981763347</v>
      </c>
      <c r="G34" s="189">
        <v>3213.81007</v>
      </c>
      <c r="H34" s="187">
        <v>-74.180347981763347</v>
      </c>
      <c r="I34" s="643">
        <v>5.6433967074103863</v>
      </c>
    </row>
    <row r="35" spans="1:14" x14ac:dyDescent="0.2">
      <c r="A35" s="623"/>
      <c r="B35" s="646" t="s">
        <v>393</v>
      </c>
      <c r="C35" s="202">
        <v>0</v>
      </c>
      <c r="D35" s="187" t="s">
        <v>150</v>
      </c>
      <c r="E35" s="363">
        <v>1066.23099</v>
      </c>
      <c r="F35" s="187">
        <v>4.1457547704636415</v>
      </c>
      <c r="G35" s="189">
        <v>1066.23099</v>
      </c>
      <c r="H35" s="187">
        <v>4.1457547704636415</v>
      </c>
      <c r="I35" s="643">
        <v>1.8722837775864323</v>
      </c>
    </row>
    <row r="36" spans="1:14" x14ac:dyDescent="0.2">
      <c r="A36" s="623"/>
      <c r="B36" s="646" t="s">
        <v>656</v>
      </c>
      <c r="C36" s="783">
        <v>0</v>
      </c>
      <c r="D36" s="784" t="s">
        <v>150</v>
      </c>
      <c r="E36" s="785">
        <v>995.63668000000007</v>
      </c>
      <c r="F36" s="784" t="s">
        <v>150</v>
      </c>
      <c r="G36" s="189">
        <v>995.63668000000007</v>
      </c>
      <c r="H36" s="784" t="s">
        <v>150</v>
      </c>
      <c r="I36" s="787">
        <v>1.7483213504552275</v>
      </c>
    </row>
    <row r="37" spans="1:14" x14ac:dyDescent="0.2">
      <c r="A37" s="623"/>
      <c r="B37" s="646" t="s">
        <v>619</v>
      </c>
      <c r="C37" s="202">
        <v>0</v>
      </c>
      <c r="D37" s="187" t="s">
        <v>150</v>
      </c>
      <c r="E37" s="363">
        <v>0</v>
      </c>
      <c r="F37" s="187">
        <v>-100</v>
      </c>
      <c r="G37" s="189">
        <v>0</v>
      </c>
      <c r="H37" s="187">
        <v>-100</v>
      </c>
      <c r="I37" s="643">
        <v>0</v>
      </c>
    </row>
    <row r="38" spans="1:14" x14ac:dyDescent="0.2">
      <c r="A38" s="835" t="s">
        <v>536</v>
      </c>
      <c r="B38" s="647"/>
      <c r="C38" s="366">
        <v>384.26664</v>
      </c>
      <c r="D38" s="196">
        <v>-32.110563702435705</v>
      </c>
      <c r="E38" s="192">
        <v>6799.0853099999995</v>
      </c>
      <c r="F38" s="364">
        <v>-79.265739075838539</v>
      </c>
      <c r="G38" s="252">
        <v>6799.0853099999995</v>
      </c>
      <c r="H38" s="364">
        <v>-79.265739075838539</v>
      </c>
      <c r="I38" s="365">
        <v>11.939080037749813</v>
      </c>
    </row>
    <row r="39" spans="1:14" x14ac:dyDescent="0.2">
      <c r="A39" s="623"/>
      <c r="B39" s="646" t="s">
        <v>231</v>
      </c>
      <c r="C39" s="202">
        <v>0</v>
      </c>
      <c r="D39" s="187" t="s">
        <v>150</v>
      </c>
      <c r="E39" s="363">
        <v>930.87868000000003</v>
      </c>
      <c r="F39" s="187" t="s">
        <v>150</v>
      </c>
      <c r="G39" s="189">
        <v>930.87868000000003</v>
      </c>
      <c r="H39" s="187" t="s">
        <v>150</v>
      </c>
      <c r="I39" s="643">
        <v>1.6346073860271797</v>
      </c>
    </row>
    <row r="40" spans="1:14" x14ac:dyDescent="0.2">
      <c r="A40" s="835" t="s">
        <v>520</v>
      </c>
      <c r="B40" s="647"/>
      <c r="C40" s="366">
        <v>0</v>
      </c>
      <c r="D40" s="196" t="s">
        <v>150</v>
      </c>
      <c r="E40" s="192">
        <v>930.87868000000003</v>
      </c>
      <c r="F40" s="364" t="s">
        <v>150</v>
      </c>
      <c r="G40" s="252">
        <v>930.87868000000003</v>
      </c>
      <c r="H40" s="364" t="s">
        <v>150</v>
      </c>
      <c r="I40" s="365">
        <v>1.6346073860271797</v>
      </c>
    </row>
    <row r="41" spans="1:14" x14ac:dyDescent="0.2">
      <c r="A41" s="834" t="s">
        <v>670</v>
      </c>
      <c r="B41" s="647"/>
      <c r="C41" s="366">
        <v>12.958309999999999</v>
      </c>
      <c r="D41" s="196">
        <v>-61.924547883187145</v>
      </c>
      <c r="E41" s="192">
        <v>198.64425999999997</v>
      </c>
      <c r="F41" s="364">
        <v>59.671445909523733</v>
      </c>
      <c r="G41" s="252">
        <v>198.64425999999997</v>
      </c>
      <c r="H41" s="364">
        <v>59.671445909523733</v>
      </c>
      <c r="I41" s="365">
        <v>0.34881599671817964</v>
      </c>
    </row>
    <row r="42" spans="1:14" x14ac:dyDescent="0.2">
      <c r="A42" s="630" t="s">
        <v>119</v>
      </c>
      <c r="B42" s="368"/>
      <c r="C42" s="368">
        <v>4083.3805299999999</v>
      </c>
      <c r="D42" s="358">
        <v>1.7965374622940942</v>
      </c>
      <c r="E42" s="205">
        <v>56948.150849999998</v>
      </c>
      <c r="F42" s="358">
        <v>-15.439622035248707</v>
      </c>
      <c r="G42" s="255">
        <v>56948.150849999998</v>
      </c>
      <c r="H42" s="208">
        <v>-15.439622035248707</v>
      </c>
      <c r="I42" s="369">
        <v>100</v>
      </c>
    </row>
    <row r="43" spans="1:14" x14ac:dyDescent="0.2">
      <c r="A43" s="370"/>
      <c r="B43" s="370" t="s">
        <v>372</v>
      </c>
      <c r="C43" s="654">
        <v>2999.14698</v>
      </c>
      <c r="D43" s="217">
        <v>389.8961030127673</v>
      </c>
      <c r="E43" s="256">
        <v>40885.224280000002</v>
      </c>
      <c r="F43" s="217">
        <v>513.38643644954493</v>
      </c>
      <c r="G43" s="256">
        <v>40885.224280000002</v>
      </c>
      <c r="H43" s="217">
        <v>513.38643644954493</v>
      </c>
      <c r="I43" s="655">
        <v>71.793769718161101</v>
      </c>
    </row>
    <row r="44" spans="1:14" x14ac:dyDescent="0.2">
      <c r="A44" s="370"/>
      <c r="B44" s="370" t="s">
        <v>369</v>
      </c>
      <c r="C44" s="654">
        <v>1084.2335499999995</v>
      </c>
      <c r="D44" s="217">
        <v>-68.102476329192427</v>
      </c>
      <c r="E44" s="256">
        <v>16062.926569999998</v>
      </c>
      <c r="F44" s="217">
        <v>-73.528749251426703</v>
      </c>
      <c r="G44" s="256">
        <v>16062.926569999998</v>
      </c>
      <c r="H44" s="217">
        <v>-73.528749251426703</v>
      </c>
      <c r="I44" s="655">
        <v>28.206230281838902</v>
      </c>
    </row>
    <row r="45" spans="1:14" x14ac:dyDescent="0.2">
      <c r="A45" s="214"/>
      <c r="B45" s="214" t="s">
        <v>523</v>
      </c>
      <c r="C45" s="635">
        <v>4070.4222199999999</v>
      </c>
      <c r="D45" s="636">
        <v>31.248746132150796</v>
      </c>
      <c r="E45" s="635">
        <v>46631.723020000005</v>
      </c>
      <c r="F45" s="636">
        <v>28.943291954051841</v>
      </c>
      <c r="G45" s="635">
        <v>46631.723020000005</v>
      </c>
      <c r="H45" s="638">
        <v>28.943291954051841</v>
      </c>
      <c r="I45" s="638">
        <v>81.884525351537391</v>
      </c>
    </row>
    <row r="46" spans="1:14" x14ac:dyDescent="0.2">
      <c r="A46" s="214"/>
      <c r="B46" s="214" t="s">
        <v>524</v>
      </c>
      <c r="C46" s="635">
        <v>12.958310000000056</v>
      </c>
      <c r="D46" s="636">
        <v>-98.576028730345143</v>
      </c>
      <c r="E46" s="635">
        <v>10316.427829999999</v>
      </c>
      <c r="F46" s="636">
        <v>-66.915035812286163</v>
      </c>
      <c r="G46" s="635">
        <v>10316.427829999999</v>
      </c>
      <c r="H46" s="638">
        <v>-66.915035812286163</v>
      </c>
      <c r="I46" s="638">
        <v>18.115474648462619</v>
      </c>
      <c r="J46" s="808"/>
      <c r="K46" s="258"/>
      <c r="L46" s="808"/>
      <c r="M46" s="436"/>
      <c r="N46" s="808"/>
    </row>
    <row r="47" spans="1:14" x14ac:dyDescent="0.2">
      <c r="A47" s="812"/>
      <c r="B47" s="812" t="s">
        <v>525</v>
      </c>
      <c r="C47" s="813">
        <v>3685.2844299999997</v>
      </c>
      <c r="D47" s="814">
        <v>478.77859344098931</v>
      </c>
      <c r="E47" s="813">
        <v>42212.511479999994</v>
      </c>
      <c r="F47" s="814">
        <v>456.72558982763718</v>
      </c>
      <c r="G47" s="813">
        <v>42212.511479999994</v>
      </c>
      <c r="H47" s="815">
        <v>456.72558982763718</v>
      </c>
      <c r="I47" s="815">
        <v>74.124463832349335</v>
      </c>
      <c r="J47" s="808"/>
      <c r="K47" s="258"/>
      <c r="L47" s="808"/>
      <c r="M47" s="436"/>
      <c r="N47" s="808"/>
    </row>
    <row r="48" spans="1:14" x14ac:dyDescent="0.2">
      <c r="A48" s="686"/>
      <c r="B48" s="1">
        <v>0</v>
      </c>
      <c r="C48" s="704">
        <v>0</v>
      </c>
      <c r="D48" s="704">
        <v>0</v>
      </c>
      <c r="E48" s="704">
        <v>0</v>
      </c>
      <c r="F48" s="704">
        <v>0</v>
      </c>
      <c r="G48" s="707">
        <v>0</v>
      </c>
      <c r="H48" s="704">
        <v>0</v>
      </c>
      <c r="I48" s="248">
        <v>0</v>
      </c>
    </row>
    <row r="49" spans="1:9" x14ac:dyDescent="0.2">
      <c r="A49" s="705" t="s">
        <v>606</v>
      </c>
      <c r="B49" s="748"/>
      <c r="C49" s="600"/>
      <c r="D49" s="749"/>
      <c r="E49" s="749"/>
      <c r="F49" s="750"/>
      <c r="G49" s="707"/>
      <c r="H49" s="749"/>
      <c r="I49" s="749"/>
    </row>
    <row r="50" spans="1:9" x14ac:dyDescent="0.2">
      <c r="A50" s="706" t="s">
        <v>654</v>
      </c>
      <c r="B50" s="1"/>
      <c r="C50" s="1"/>
      <c r="D50" s="1"/>
      <c r="E50" s="1"/>
      <c r="F50" s="1"/>
      <c r="G50" s="708"/>
      <c r="H50" s="1"/>
      <c r="I50" s="1"/>
    </row>
    <row r="51" spans="1:9" x14ac:dyDescent="0.2">
      <c r="A51" s="696" t="s">
        <v>554</v>
      </c>
    </row>
    <row r="52" spans="1:9" x14ac:dyDescent="0.2">
      <c r="A52" s="897" t="s">
        <v>650</v>
      </c>
      <c r="B52" s="897"/>
      <c r="C52" s="897"/>
      <c r="D52" s="897"/>
      <c r="E52" s="897"/>
      <c r="F52" s="897"/>
      <c r="G52" s="897"/>
      <c r="H52" s="897"/>
    </row>
    <row r="53" spans="1:9" x14ac:dyDescent="0.2">
      <c r="A53" s="897"/>
      <c r="B53" s="897"/>
      <c r="C53" s="897"/>
      <c r="D53" s="897"/>
      <c r="E53" s="897"/>
      <c r="F53" s="897"/>
      <c r="G53" s="897"/>
      <c r="H53" s="897"/>
    </row>
  </sheetData>
  <mergeCells count="7">
    <mergeCell ref="A52:H53"/>
    <mergeCell ref="A1:G2"/>
    <mergeCell ref="C3:D3"/>
    <mergeCell ref="E3:F3"/>
    <mergeCell ref="A3:A4"/>
    <mergeCell ref="B3:B4"/>
    <mergeCell ref="G3:I3"/>
  </mergeCells>
  <conditionalFormatting sqref="C5:C6 C26 C32:C33 C9">
    <cfRule type="cellIs" dxfId="71" priority="191" operator="between">
      <formula>0.00000001</formula>
      <formula>1</formula>
    </cfRule>
  </conditionalFormatting>
  <conditionalFormatting sqref="I5:I6 I26 I32:I33 I9">
    <cfRule type="cellIs" dxfId="70" priority="190" operator="between">
      <formula>0.000001</formula>
      <formula>1</formula>
    </cfRule>
  </conditionalFormatting>
  <conditionalFormatting sqref="C35">
    <cfRule type="cellIs" dxfId="69" priority="184" operator="between">
      <formula>0.00000001</formula>
      <formula>1</formula>
    </cfRule>
  </conditionalFormatting>
  <conditionalFormatting sqref="I35">
    <cfRule type="cellIs" dxfId="68" priority="182" operator="between">
      <formula>0.000001</formula>
      <formula>1</formula>
    </cfRule>
  </conditionalFormatting>
  <conditionalFormatting sqref="C34">
    <cfRule type="cellIs" dxfId="67" priority="177" operator="between">
      <formula>0.00000001</formula>
      <formula>1</formula>
    </cfRule>
  </conditionalFormatting>
  <conditionalFormatting sqref="I34">
    <cfRule type="cellIs" dxfId="66" priority="176" operator="between">
      <formula>0.000001</formula>
      <formula>1</formula>
    </cfRule>
  </conditionalFormatting>
  <conditionalFormatting sqref="C10">
    <cfRule type="cellIs" dxfId="65" priority="173" operator="between">
      <formula>0.00000001</formula>
      <formula>1</formula>
    </cfRule>
  </conditionalFormatting>
  <conditionalFormatting sqref="I10">
    <cfRule type="cellIs" dxfId="64" priority="172" operator="between">
      <formula>0.000001</formula>
      <formula>1</formula>
    </cfRule>
  </conditionalFormatting>
  <conditionalFormatting sqref="C18">
    <cfRule type="cellIs" dxfId="63" priority="151" operator="between">
      <formula>0.00000001</formula>
      <formula>1</formula>
    </cfRule>
  </conditionalFormatting>
  <conditionalFormatting sqref="C19">
    <cfRule type="cellIs" dxfId="62" priority="120" operator="between">
      <formula>0.00000001</formula>
      <formula>1</formula>
    </cfRule>
  </conditionalFormatting>
  <conditionalFormatting sqref="K16:K17">
    <cfRule type="cellIs" dxfId="61" priority="139" operator="between">
      <formula>0.000001</formula>
      <formula>1</formula>
    </cfRule>
  </conditionalFormatting>
  <conditionalFormatting sqref="M16">
    <cfRule type="cellIs" dxfId="60" priority="138" operator="between">
      <formula>0.000001</formula>
      <formula>1</formula>
    </cfRule>
  </conditionalFormatting>
  <conditionalFormatting sqref="C13">
    <cfRule type="cellIs" dxfId="59" priority="124" operator="between">
      <formula>0.00000001</formula>
      <formula>1</formula>
    </cfRule>
  </conditionalFormatting>
  <conditionalFormatting sqref="C35">
    <cfRule type="cellIs" dxfId="58" priority="112" operator="between">
      <formula>0.00000001</formula>
      <formula>1</formula>
    </cfRule>
  </conditionalFormatting>
  <conditionalFormatting sqref="I35">
    <cfRule type="cellIs" dxfId="57" priority="111" operator="between">
      <formula>0.000001</formula>
      <formula>1</formula>
    </cfRule>
  </conditionalFormatting>
  <conditionalFormatting sqref="C36">
    <cfRule type="cellIs" dxfId="56" priority="98" operator="between">
      <formula>0.00000001</formula>
      <formula>1</formula>
    </cfRule>
  </conditionalFormatting>
  <conditionalFormatting sqref="I36">
    <cfRule type="cellIs" dxfId="55" priority="97" operator="between">
      <formula>0.000001</formula>
      <formula>1</formula>
    </cfRule>
  </conditionalFormatting>
  <conditionalFormatting sqref="I18">
    <cfRule type="cellIs" dxfId="54" priority="92" operator="between">
      <formula>0.000001</formula>
      <formula>1</formula>
    </cfRule>
  </conditionalFormatting>
  <conditionalFormatting sqref="C20">
    <cfRule type="cellIs" dxfId="53" priority="91" operator="between">
      <formula>0.00000001</formula>
      <formula>1</formula>
    </cfRule>
  </conditionalFormatting>
  <conditionalFormatting sqref="I28:I29">
    <cfRule type="cellIs" dxfId="52" priority="73" operator="between">
      <formula>0.000001</formula>
      <formula>1</formula>
    </cfRule>
  </conditionalFormatting>
  <conditionalFormatting sqref="C28:C29">
    <cfRule type="cellIs" dxfId="51" priority="74" operator="between">
      <formula>0.00000001</formula>
      <formula>1</formula>
    </cfRule>
  </conditionalFormatting>
  <conditionalFormatting sqref="C37">
    <cfRule type="cellIs" dxfId="50" priority="80" operator="between">
      <formula>0.00000001</formula>
      <formula>1</formula>
    </cfRule>
  </conditionalFormatting>
  <conditionalFormatting sqref="I37">
    <cfRule type="cellIs" dxfId="49" priority="79" operator="between">
      <formula>0.000001</formula>
      <formula>1</formula>
    </cfRule>
  </conditionalFormatting>
  <conditionalFormatting sqref="C37">
    <cfRule type="cellIs" dxfId="48" priority="78" operator="between">
      <formula>0.00000001</formula>
      <formula>1</formula>
    </cfRule>
  </conditionalFormatting>
  <conditionalFormatting sqref="I37">
    <cfRule type="cellIs" dxfId="47" priority="77" operator="between">
      <formula>0.000001</formula>
      <formula>1</formula>
    </cfRule>
  </conditionalFormatting>
  <conditionalFormatting sqref="I27">
    <cfRule type="cellIs" dxfId="46" priority="71" operator="between">
      <formula>0.000001</formula>
      <formula>1</formula>
    </cfRule>
  </conditionalFormatting>
  <conditionalFormatting sqref="C27">
    <cfRule type="cellIs" dxfId="45" priority="72" operator="between">
      <formula>0.00000001</formula>
      <formula>1</formula>
    </cfRule>
  </conditionalFormatting>
  <conditionalFormatting sqref="I25">
    <cfRule type="cellIs" dxfId="44" priority="69" operator="between">
      <formula>0.000001</formula>
      <formula>1</formula>
    </cfRule>
  </conditionalFormatting>
  <conditionalFormatting sqref="C23">
    <cfRule type="cellIs" dxfId="43" priority="68" operator="between">
      <formula>0.00000001</formula>
      <formula>1</formula>
    </cfRule>
  </conditionalFormatting>
  <conditionalFormatting sqref="C24">
    <cfRule type="cellIs" dxfId="42" priority="67" operator="between">
      <formula>0.00000001</formula>
      <formula>1</formula>
    </cfRule>
  </conditionalFormatting>
  <conditionalFormatting sqref="E23">
    <cfRule type="cellIs" dxfId="41" priority="65" operator="between">
      <formula>0.00000001</formula>
      <formula>1</formula>
    </cfRule>
  </conditionalFormatting>
  <conditionalFormatting sqref="C22">
    <cfRule type="cellIs" dxfId="40" priority="64" operator="between">
      <formula>0.00000001</formula>
      <formula>1</formula>
    </cfRule>
  </conditionalFormatting>
  <conditionalFormatting sqref="C21">
    <cfRule type="cellIs" dxfId="39" priority="63" operator="between">
      <formula>0.00000001</formula>
      <formula>1</formula>
    </cfRule>
  </conditionalFormatting>
  <conditionalFormatting sqref="C16">
    <cfRule type="cellIs" dxfId="38" priority="62" operator="between">
      <formula>0.00000001</formula>
      <formula>1</formula>
    </cfRule>
  </conditionalFormatting>
  <conditionalFormatting sqref="C17">
    <cfRule type="cellIs" dxfId="37" priority="61" operator="between">
      <formula>0.00000001</formula>
      <formula>1</formula>
    </cfRule>
  </conditionalFormatting>
  <conditionalFormatting sqref="E16">
    <cfRule type="cellIs" dxfId="36" priority="59" operator="between">
      <formula>0.00000001</formula>
      <formula>1</formula>
    </cfRule>
  </conditionalFormatting>
  <conditionalFormatting sqref="C14:C15">
    <cfRule type="cellIs" dxfId="35" priority="58" operator="between">
      <formula>0.00000001</formula>
      <formula>1</formula>
    </cfRule>
  </conditionalFormatting>
  <conditionalFormatting sqref="I12">
    <cfRule type="cellIs" dxfId="34" priority="56" operator="between">
      <formula>0.000001</formula>
      <formula>1</formula>
    </cfRule>
  </conditionalFormatting>
  <conditionalFormatting sqref="C12">
    <cfRule type="cellIs" dxfId="33" priority="57" operator="between">
      <formula>0.00000001</formula>
      <formula>1</formula>
    </cfRule>
  </conditionalFormatting>
  <conditionalFormatting sqref="C11">
    <cfRule type="cellIs" dxfId="32" priority="55" operator="between">
      <formula>0.00000001</formula>
      <formula>1</formula>
    </cfRule>
  </conditionalFormatting>
  <conditionalFormatting sqref="I11">
    <cfRule type="cellIs" dxfId="31" priority="54" operator="between">
      <formula>0.000001</formula>
      <formula>1</formula>
    </cfRule>
  </conditionalFormatting>
  <conditionalFormatting sqref="C8">
    <cfRule type="cellIs" dxfId="30" priority="53" operator="between">
      <formula>0.00000001</formula>
      <formula>1</formula>
    </cfRule>
  </conditionalFormatting>
  <conditionalFormatting sqref="I8">
    <cfRule type="cellIs" dxfId="29" priority="52" operator="between">
      <formula>0.000001</formula>
      <formula>1</formula>
    </cfRule>
  </conditionalFormatting>
  <conditionalFormatting sqref="C7">
    <cfRule type="cellIs" dxfId="28" priority="51" operator="between">
      <formula>0.00000001</formula>
      <formula>1</formula>
    </cfRule>
  </conditionalFormatting>
  <conditionalFormatting sqref="I7">
    <cfRule type="cellIs" dxfId="27" priority="50" operator="between">
      <formula>0.000001</formula>
      <formula>1</formula>
    </cfRule>
  </conditionalFormatting>
  <conditionalFormatting sqref="I20">
    <cfRule type="cellIs" dxfId="26" priority="49" operator="between">
      <formula>0.000001</formula>
      <formula>1</formula>
    </cfRule>
  </conditionalFormatting>
  <conditionalFormatting sqref="I14">
    <cfRule type="cellIs" dxfId="25" priority="48" operator="between">
      <formula>0.000001</formula>
      <formula>1</formula>
    </cfRule>
  </conditionalFormatting>
  <conditionalFormatting sqref="I30">
    <cfRule type="cellIs" dxfId="24" priority="46" operator="between">
      <formula>0.000001</formula>
      <formula>1</formula>
    </cfRule>
  </conditionalFormatting>
  <conditionalFormatting sqref="C30">
    <cfRule type="cellIs" dxfId="23" priority="47" operator="between">
      <formula>0.00000001</formula>
      <formula>1</formula>
    </cfRule>
  </conditionalFormatting>
  <conditionalFormatting sqref="C31">
    <cfRule type="cellIs" dxfId="22" priority="45" operator="between">
      <formula>0.00000001</formula>
      <formula>1</formula>
    </cfRule>
  </conditionalFormatting>
  <conditionalFormatting sqref="C41">
    <cfRule type="cellIs" dxfId="21" priority="27" operator="between">
      <formula>0.00000001</formula>
      <formula>1</formula>
    </cfRule>
  </conditionalFormatting>
  <conditionalFormatting sqref="C41">
    <cfRule type="cellIs" dxfId="20" priority="33" operator="between">
      <formula>0.00000001</formula>
      <formula>1</formula>
    </cfRule>
  </conditionalFormatting>
  <conditionalFormatting sqref="C38">
    <cfRule type="cellIs" dxfId="19" priority="17" operator="between">
      <formula>0.00000001</formula>
      <formula>1</formula>
    </cfRule>
  </conditionalFormatting>
  <conditionalFormatting sqref="I38">
    <cfRule type="cellIs" dxfId="18" priority="16" operator="between">
      <formula>0.000001</formula>
      <formula>1</formula>
    </cfRule>
  </conditionalFormatting>
  <conditionalFormatting sqref="I38">
    <cfRule type="cellIs" dxfId="17" priority="14" operator="between">
      <formula>0.000001</formula>
      <formula>1</formula>
    </cfRule>
  </conditionalFormatting>
  <conditionalFormatting sqref="C38">
    <cfRule type="cellIs" dxfId="16" priority="15" operator="between">
      <formula>0.00000001</formula>
      <formula>1</formula>
    </cfRule>
  </conditionalFormatting>
  <conditionalFormatting sqref="C42">
    <cfRule type="cellIs" dxfId="15" priority="21" operator="between">
      <formula>0.00000001</formula>
      <formula>1</formula>
    </cfRule>
  </conditionalFormatting>
  <conditionalFormatting sqref="I42">
    <cfRule type="cellIs" dxfId="14" priority="20" operator="between">
      <formula>0.000001</formula>
      <formula>1</formula>
    </cfRule>
  </conditionalFormatting>
  <conditionalFormatting sqref="I21">
    <cfRule type="cellIs" dxfId="13" priority="19" operator="between">
      <formula>0.000001</formula>
      <formula>1</formula>
    </cfRule>
  </conditionalFormatting>
  <conditionalFormatting sqref="C39">
    <cfRule type="cellIs" dxfId="12" priority="13" operator="between">
      <formula>0.00000001</formula>
      <formula>1</formula>
    </cfRule>
  </conditionalFormatting>
  <conditionalFormatting sqref="I39">
    <cfRule type="cellIs" dxfId="11" priority="12" operator="between">
      <formula>0.000001</formula>
      <formula>1</formula>
    </cfRule>
  </conditionalFormatting>
  <conditionalFormatting sqref="C39">
    <cfRule type="cellIs" dxfId="10" priority="11" operator="between">
      <formula>0.00000001</formula>
      <formula>1</formula>
    </cfRule>
  </conditionalFormatting>
  <conditionalFormatting sqref="I39">
    <cfRule type="cellIs" dxfId="9" priority="10" operator="between">
      <formula>0.000001</formula>
      <formula>1</formula>
    </cfRule>
  </conditionalFormatting>
  <conditionalFormatting sqref="I40">
    <cfRule type="cellIs" dxfId="8" priority="8" operator="between">
      <formula>0.000001</formula>
      <formula>1</formula>
    </cfRule>
  </conditionalFormatting>
  <conditionalFormatting sqref="C40">
    <cfRule type="cellIs" dxfId="7" priority="9" operator="between">
      <formula>0.00000001</formula>
      <formula>1</formula>
    </cfRule>
  </conditionalFormatting>
  <conditionalFormatting sqref="I40">
    <cfRule type="cellIs" dxfId="6" priority="6" operator="between">
      <formula>0.000001</formula>
      <formula>1</formula>
    </cfRule>
  </conditionalFormatting>
  <conditionalFormatting sqref="C40">
    <cfRule type="cellIs" dxfId="5" priority="7" operator="between">
      <formula>0.00000001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L22"/>
  <sheetViews>
    <sheetView workbookViewId="0">
      <selection activeCell="L12" sqref="L12"/>
    </sheetView>
  </sheetViews>
  <sheetFormatPr baseColWidth="10" defaultRowHeight="14.25" x14ac:dyDescent="0.2"/>
  <cols>
    <col min="1" max="1" width="25.25" customWidth="1"/>
  </cols>
  <sheetData>
    <row r="1" spans="1:12" x14ac:dyDescent="0.2">
      <c r="A1" s="889" t="s">
        <v>395</v>
      </c>
      <c r="B1" s="889"/>
      <c r="C1" s="889"/>
      <c r="D1" s="889"/>
      <c r="E1" s="889"/>
      <c r="F1" s="889"/>
      <c r="G1" s="1"/>
      <c r="H1" s="1"/>
      <c r="I1" s="1"/>
    </row>
    <row r="2" spans="1:12" x14ac:dyDescent="0.2">
      <c r="A2" s="890"/>
      <c r="B2" s="890"/>
      <c r="C2" s="890"/>
      <c r="D2" s="890"/>
      <c r="E2" s="890"/>
      <c r="F2" s="890"/>
      <c r="G2" s="11"/>
      <c r="H2" s="62" t="s">
        <v>547</v>
      </c>
      <c r="I2" s="1"/>
    </row>
    <row r="3" spans="1:12" x14ac:dyDescent="0.2">
      <c r="A3" s="352"/>
      <c r="B3" s="858">
        <f>INDICE!A3</f>
        <v>42339</v>
      </c>
      <c r="C3" s="859">
        <v>41671</v>
      </c>
      <c r="D3" s="859" t="s">
        <v>120</v>
      </c>
      <c r="E3" s="859"/>
      <c r="F3" s="859" t="s">
        <v>121</v>
      </c>
      <c r="G3" s="859"/>
      <c r="H3" s="859"/>
      <c r="I3" s="1"/>
    </row>
    <row r="4" spans="1:12" x14ac:dyDescent="0.2">
      <c r="A4" s="353"/>
      <c r="B4" s="97" t="s">
        <v>55</v>
      </c>
      <c r="C4" s="97" t="s">
        <v>491</v>
      </c>
      <c r="D4" s="97" t="s">
        <v>55</v>
      </c>
      <c r="E4" s="97" t="s">
        <v>491</v>
      </c>
      <c r="F4" s="97" t="s">
        <v>55</v>
      </c>
      <c r="G4" s="449" t="s">
        <v>491</v>
      </c>
      <c r="H4" s="449" t="s">
        <v>110</v>
      </c>
      <c r="I4" s="62"/>
    </row>
    <row r="5" spans="1:12" ht="14.1" customHeight="1" x14ac:dyDescent="0.2">
      <c r="A5" s="825" t="s">
        <v>377</v>
      </c>
      <c r="B5" s="361">
        <v>2999.14698</v>
      </c>
      <c r="C5" s="362">
        <v>389.89610301276741</v>
      </c>
      <c r="D5" s="361">
        <v>40885.224280000002</v>
      </c>
      <c r="E5" s="362">
        <v>513.38643644954493</v>
      </c>
      <c r="F5" s="361">
        <v>40885.224280000002</v>
      </c>
      <c r="G5" s="362">
        <v>513.38643644954493</v>
      </c>
      <c r="H5" s="362">
        <v>71.793769718161101</v>
      </c>
      <c r="I5" s="1"/>
    </row>
    <row r="6" spans="1:12" x14ac:dyDescent="0.2">
      <c r="A6" s="65" t="s">
        <v>626</v>
      </c>
      <c r="B6" s="697">
        <v>2984.6320699999997</v>
      </c>
      <c r="C6" s="711">
        <v>387.52516291146532</v>
      </c>
      <c r="D6" s="697">
        <v>35299.531910000005</v>
      </c>
      <c r="E6" s="711">
        <v>463.7580560197967</v>
      </c>
      <c r="F6" s="697">
        <v>35299.531910000005</v>
      </c>
      <c r="G6" s="711">
        <v>463.7580560197967</v>
      </c>
      <c r="H6" s="711">
        <v>61.985387379790588</v>
      </c>
      <c r="I6" s="1"/>
    </row>
    <row r="7" spans="1:12" x14ac:dyDescent="0.2">
      <c r="A7" s="65" t="s">
        <v>627</v>
      </c>
      <c r="B7" s="699">
        <v>14.51491</v>
      </c>
      <c r="C7" s="711" t="s">
        <v>150</v>
      </c>
      <c r="D7" s="699">
        <v>5585.6923699999998</v>
      </c>
      <c r="E7" s="711">
        <v>1282.5157444940494</v>
      </c>
      <c r="F7" s="699">
        <v>5585.6923699999998</v>
      </c>
      <c r="G7" s="711">
        <v>1282.5157444940494</v>
      </c>
      <c r="H7" s="711">
        <v>9.8083823383705173</v>
      </c>
      <c r="I7" s="710"/>
      <c r="J7" s="258"/>
    </row>
    <row r="8" spans="1:12" x14ac:dyDescent="0.2">
      <c r="A8" s="825" t="s">
        <v>628</v>
      </c>
      <c r="B8" s="642">
        <v>1084.2335500000002</v>
      </c>
      <c r="C8" s="659">
        <v>-68.102476329192413</v>
      </c>
      <c r="D8" s="642">
        <v>16062.926570000001</v>
      </c>
      <c r="E8" s="659">
        <v>-73.528749251426703</v>
      </c>
      <c r="F8" s="642">
        <v>16062.926570000001</v>
      </c>
      <c r="G8" s="659">
        <v>-73.528749251426703</v>
      </c>
      <c r="H8" s="659">
        <v>28.206230281838906</v>
      </c>
      <c r="I8" s="710"/>
      <c r="J8" s="258"/>
    </row>
    <row r="9" spans="1:12" x14ac:dyDescent="0.2">
      <c r="A9" s="65" t="s">
        <v>381</v>
      </c>
      <c r="B9" s="697">
        <v>26.596790000000002</v>
      </c>
      <c r="C9" s="711">
        <v>27.819038300359093</v>
      </c>
      <c r="D9" s="697">
        <v>2719.5820899999999</v>
      </c>
      <c r="E9" s="711">
        <v>9.4058479500450964</v>
      </c>
      <c r="F9" s="697">
        <v>2719.5820899999999</v>
      </c>
      <c r="G9" s="711">
        <v>9.4058479500450964</v>
      </c>
      <c r="H9" s="711">
        <v>4.7755406442665906</v>
      </c>
      <c r="I9" s="710"/>
      <c r="J9" s="258"/>
    </row>
    <row r="10" spans="1:12" x14ac:dyDescent="0.2">
      <c r="A10" s="65" t="s">
        <v>382</v>
      </c>
      <c r="B10" s="699">
        <v>4.8544499999999999</v>
      </c>
      <c r="C10" s="712" t="s">
        <v>150</v>
      </c>
      <c r="D10" s="699">
        <v>3061.1157500000004</v>
      </c>
      <c r="E10" s="712" t="s">
        <v>150</v>
      </c>
      <c r="F10" s="699">
        <v>3061.1157500000004</v>
      </c>
      <c r="G10" s="712" t="s">
        <v>150</v>
      </c>
      <c r="H10" s="836">
        <v>5.3752680364686514</v>
      </c>
      <c r="I10" s="710"/>
      <c r="J10" s="258"/>
    </row>
    <row r="11" spans="1:12" x14ac:dyDescent="0.2">
      <c r="A11" s="65" t="s">
        <v>383</v>
      </c>
      <c r="B11" s="697">
        <v>0</v>
      </c>
      <c r="C11" s="711">
        <v>-100</v>
      </c>
      <c r="D11" s="697">
        <v>1095.8271299999999</v>
      </c>
      <c r="E11" s="711">
        <v>-93.159443710170635</v>
      </c>
      <c r="F11" s="697">
        <v>1095.8271299999999</v>
      </c>
      <c r="G11" s="711">
        <v>-93.159443710170635</v>
      </c>
      <c r="H11" s="711">
        <v>1.9242541042050358</v>
      </c>
      <c r="I11" s="1"/>
      <c r="J11" s="711"/>
      <c r="L11" s="711"/>
    </row>
    <row r="12" spans="1:12" x14ac:dyDescent="0.2">
      <c r="A12" s="65" t="s">
        <v>384</v>
      </c>
      <c r="B12" s="697">
        <v>662.99761000000012</v>
      </c>
      <c r="C12" s="711">
        <v>-31.001762791635024</v>
      </c>
      <c r="D12" s="697">
        <v>2830.4896099999996</v>
      </c>
      <c r="E12" s="711">
        <v>-82.228282836388033</v>
      </c>
      <c r="F12" s="697">
        <v>2830.4896099999996</v>
      </c>
      <c r="G12" s="711">
        <v>-82.228282836388033</v>
      </c>
      <c r="H12" s="711">
        <v>4.970292393611583</v>
      </c>
      <c r="I12" s="710"/>
      <c r="J12" s="258"/>
    </row>
    <row r="13" spans="1:12" x14ac:dyDescent="0.2">
      <c r="A13" s="65" t="s">
        <v>385</v>
      </c>
      <c r="B13" s="697">
        <v>3.65212</v>
      </c>
      <c r="C13" s="711">
        <v>-90.15822319187545</v>
      </c>
      <c r="D13" s="697">
        <v>114.25995</v>
      </c>
      <c r="E13" s="711">
        <v>-98.364044008237684</v>
      </c>
      <c r="F13" s="697">
        <v>114.25995</v>
      </c>
      <c r="G13" s="711">
        <v>-98.364044008237684</v>
      </c>
      <c r="H13" s="711">
        <v>0.20063856033000588</v>
      </c>
      <c r="I13" s="710"/>
      <c r="J13" s="258"/>
    </row>
    <row r="14" spans="1:12" x14ac:dyDescent="0.2">
      <c r="A14" s="75" t="s">
        <v>386</v>
      </c>
      <c r="B14" s="697">
        <v>386.13258000000002</v>
      </c>
      <c r="C14" s="711">
        <v>-55.919871576800716</v>
      </c>
      <c r="D14" s="697">
        <v>6241.6520400000009</v>
      </c>
      <c r="E14" s="711">
        <v>-67.599543320575037</v>
      </c>
      <c r="F14" s="697">
        <v>6241.6520400000009</v>
      </c>
      <c r="G14" s="711">
        <v>-67.599543320575037</v>
      </c>
      <c r="H14" s="711">
        <v>10.960236542957041</v>
      </c>
      <c r="I14" s="1"/>
      <c r="J14" s="258"/>
    </row>
    <row r="15" spans="1:12" x14ac:dyDescent="0.2">
      <c r="A15" s="656" t="s">
        <v>119</v>
      </c>
      <c r="B15" s="657">
        <v>4083.3805300000004</v>
      </c>
      <c r="C15" s="658">
        <v>1.7965374622941295</v>
      </c>
      <c r="D15" s="657">
        <v>56948.150849999998</v>
      </c>
      <c r="E15" s="658">
        <v>-15.439622035248707</v>
      </c>
      <c r="F15" s="657">
        <v>56948.150849999998</v>
      </c>
      <c r="G15" s="658">
        <v>-15.439622035248707</v>
      </c>
      <c r="H15" s="658">
        <v>100</v>
      </c>
      <c r="I15" s="710"/>
      <c r="J15" s="258"/>
    </row>
    <row r="16" spans="1:12" x14ac:dyDescent="0.2">
      <c r="A16" s="688"/>
      <c r="B16" s="1"/>
      <c r="C16" s="11"/>
      <c r="D16" s="11"/>
      <c r="E16" s="11"/>
      <c r="F16" s="11"/>
      <c r="G16" s="11"/>
      <c r="H16" s="248" t="s">
        <v>239</v>
      </c>
      <c r="I16" s="11"/>
      <c r="J16" s="258"/>
      <c r="L16" s="258"/>
    </row>
    <row r="17" spans="1:9" x14ac:dyDescent="0.2">
      <c r="A17" s="695" t="s">
        <v>376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695" t="s">
        <v>605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696" t="s">
        <v>654</v>
      </c>
    </row>
    <row r="20" spans="1:9" ht="14.25" customHeight="1" x14ac:dyDescent="0.2">
      <c r="A20" s="897" t="s">
        <v>651</v>
      </c>
      <c r="B20" s="897"/>
      <c r="C20" s="897"/>
      <c r="D20" s="897"/>
      <c r="E20" s="897"/>
      <c r="F20" s="897"/>
      <c r="G20" s="897"/>
      <c r="H20" s="897"/>
    </row>
    <row r="21" spans="1:9" x14ac:dyDescent="0.2">
      <c r="A21" s="897"/>
      <c r="B21" s="897"/>
      <c r="C21" s="897"/>
      <c r="D21" s="897"/>
      <c r="E21" s="897"/>
      <c r="F21" s="897"/>
      <c r="G21" s="897"/>
      <c r="H21" s="897"/>
    </row>
    <row r="22" spans="1:9" x14ac:dyDescent="0.2">
      <c r="A22" s="897"/>
      <c r="B22" s="897"/>
      <c r="C22" s="897"/>
      <c r="D22" s="897"/>
      <c r="E22" s="897"/>
      <c r="F22" s="897"/>
      <c r="G22" s="897"/>
      <c r="H22" s="897"/>
    </row>
  </sheetData>
  <mergeCells count="5">
    <mergeCell ref="A1:F2"/>
    <mergeCell ref="B3:C3"/>
    <mergeCell ref="D3:E3"/>
    <mergeCell ref="F3:H3"/>
    <mergeCell ref="A20:H22"/>
  </mergeCells>
  <conditionalFormatting sqref="B7">
    <cfRule type="cellIs" dxfId="4" priority="3" operator="between">
      <formula>0.0001</formula>
      <formula>0.4999999</formula>
    </cfRule>
  </conditionalFormatting>
  <conditionalFormatting sqref="D7">
    <cfRule type="cellIs" dxfId="3" priority="2" operator="between">
      <formula>0.0001</formula>
      <formula>0.4999999</formula>
    </cfRule>
  </conditionalFormatting>
  <conditionalFormatting sqref="H10">
    <cfRule type="cellIs" dxfId="2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4"/>
  <sheetViews>
    <sheetView workbookViewId="0">
      <selection activeCell="H9" sqref="H9"/>
    </sheetView>
  </sheetViews>
  <sheetFormatPr baseColWidth="10" defaultRowHeight="14.25" x14ac:dyDescent="0.2"/>
  <sheetData>
    <row r="1" spans="1:9" x14ac:dyDescent="0.2">
      <c r="A1" s="889" t="s">
        <v>631</v>
      </c>
      <c r="B1" s="889"/>
      <c r="C1" s="889"/>
      <c r="D1" s="889"/>
      <c r="E1" s="889"/>
      <c r="F1" s="889"/>
      <c r="G1" s="1"/>
      <c r="H1" s="1"/>
    </row>
    <row r="2" spans="1:9" x14ac:dyDescent="0.2">
      <c r="A2" s="890"/>
      <c r="B2" s="890"/>
      <c r="C2" s="890"/>
      <c r="D2" s="890"/>
      <c r="E2" s="890"/>
      <c r="F2" s="890"/>
      <c r="G2" s="11"/>
      <c r="H2" s="62" t="s">
        <v>547</v>
      </c>
    </row>
    <row r="3" spans="1:9" x14ac:dyDescent="0.2">
      <c r="A3" s="352"/>
      <c r="B3" s="861">
        <f>INDICE!A3</f>
        <v>42339</v>
      </c>
      <c r="C3" s="861">
        <v>41671</v>
      </c>
      <c r="D3" s="879" t="s">
        <v>120</v>
      </c>
      <c r="E3" s="879"/>
      <c r="F3" s="879" t="s">
        <v>121</v>
      </c>
      <c r="G3" s="879"/>
      <c r="H3" s="879"/>
    </row>
    <row r="4" spans="1:9" x14ac:dyDescent="0.2">
      <c r="A4" s="353"/>
      <c r="B4" s="261" t="s">
        <v>55</v>
      </c>
      <c r="C4" s="262" t="s">
        <v>491</v>
      </c>
      <c r="D4" s="261" t="s">
        <v>55</v>
      </c>
      <c r="E4" s="262" t="s">
        <v>491</v>
      </c>
      <c r="F4" s="261" t="s">
        <v>55</v>
      </c>
      <c r="G4" s="263" t="s">
        <v>491</v>
      </c>
      <c r="H4" s="262" t="s">
        <v>551</v>
      </c>
    </row>
    <row r="5" spans="1:9" x14ac:dyDescent="0.2">
      <c r="A5" s="641" t="s">
        <v>119</v>
      </c>
      <c r="B5" s="69">
        <v>29328.42819000001</v>
      </c>
      <c r="C5" s="70">
        <v>12.667462883009236</v>
      </c>
      <c r="D5" s="69">
        <v>307230.05093000003</v>
      </c>
      <c r="E5" s="70">
        <v>-2.9678244666315674</v>
      </c>
      <c r="F5" s="69">
        <v>307230.05093000003</v>
      </c>
      <c r="G5" s="70">
        <v>-2.9678244666315674</v>
      </c>
      <c r="H5" s="70">
        <v>100</v>
      </c>
    </row>
    <row r="6" spans="1:9" x14ac:dyDescent="0.2">
      <c r="A6" s="359" t="s">
        <v>374</v>
      </c>
      <c r="B6" s="256">
        <v>17934.43737</v>
      </c>
      <c r="C6" s="217">
        <v>14.188872962240806</v>
      </c>
      <c r="D6" s="256">
        <v>171351.58425000001</v>
      </c>
      <c r="E6" s="217">
        <v>-13.11409776842234</v>
      </c>
      <c r="F6" s="256">
        <v>171351.58425000001</v>
      </c>
      <c r="G6" s="217">
        <v>-13.11409776842234</v>
      </c>
      <c r="H6" s="217">
        <v>55.773054664187505</v>
      </c>
    </row>
    <row r="7" spans="1:9" x14ac:dyDescent="0.2">
      <c r="A7" s="359" t="s">
        <v>375</v>
      </c>
      <c r="B7" s="256">
        <v>11393.990820000003</v>
      </c>
      <c r="C7" s="217">
        <v>10.353165367602895</v>
      </c>
      <c r="D7" s="256">
        <v>135878.46667999998</v>
      </c>
      <c r="E7" s="217">
        <v>13.789148786317481</v>
      </c>
      <c r="F7" s="256">
        <v>135878.46667999998</v>
      </c>
      <c r="G7" s="217">
        <v>13.789148786317481</v>
      </c>
      <c r="H7" s="217">
        <v>44.226945335812488</v>
      </c>
    </row>
    <row r="8" spans="1:9" x14ac:dyDescent="0.2">
      <c r="A8" s="795" t="s">
        <v>523</v>
      </c>
      <c r="B8" s="635">
        <v>13.829000000000178</v>
      </c>
      <c r="C8" s="636">
        <v>-99.178944432818739</v>
      </c>
      <c r="D8" s="635">
        <v>-1738.8034100000077</v>
      </c>
      <c r="E8" s="638">
        <v>-105.80294587538188</v>
      </c>
      <c r="F8" s="637">
        <v>-1738.8034100000077</v>
      </c>
      <c r="G8" s="638">
        <v>-105.80294587538188</v>
      </c>
      <c r="H8" s="638"/>
    </row>
    <row r="9" spans="1:9" x14ac:dyDescent="0.2">
      <c r="A9" s="795" t="s">
        <v>524</v>
      </c>
      <c r="B9" s="635">
        <v>29314.599190000004</v>
      </c>
      <c r="C9" s="636">
        <v>20.404963462177893</v>
      </c>
      <c r="D9" s="635">
        <v>308968.85434000002</v>
      </c>
      <c r="E9" s="638">
        <v>7.7812739311488226</v>
      </c>
      <c r="F9" s="637">
        <v>308968.85434000002</v>
      </c>
      <c r="G9" s="638">
        <v>7.7812739311488226</v>
      </c>
      <c r="H9" s="638"/>
    </row>
    <row r="10" spans="1:9" x14ac:dyDescent="0.2">
      <c r="A10" s="367"/>
      <c r="B10" s="367"/>
      <c r="C10" s="687"/>
      <c r="D10" s="1"/>
      <c r="E10" s="1"/>
      <c r="F10" s="1"/>
      <c r="G10" s="1"/>
      <c r="H10" s="248" t="s">
        <v>239</v>
      </c>
    </row>
    <row r="11" spans="1:9" x14ac:dyDescent="0.2">
      <c r="A11" s="695" t="s">
        <v>552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696" t="s">
        <v>654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897" t="s">
        <v>650</v>
      </c>
      <c r="B13" s="897"/>
      <c r="C13" s="897"/>
      <c r="D13" s="897"/>
      <c r="E13" s="897"/>
      <c r="F13" s="897"/>
      <c r="G13" s="897"/>
      <c r="H13" s="897"/>
    </row>
    <row r="14" spans="1:9" x14ac:dyDescent="0.2">
      <c r="A14" s="897"/>
      <c r="B14" s="897"/>
      <c r="C14" s="897"/>
      <c r="D14" s="897"/>
      <c r="E14" s="897"/>
      <c r="F14" s="897"/>
      <c r="G14" s="897"/>
      <c r="H14" s="897"/>
    </row>
  </sheetData>
  <mergeCells count="5">
    <mergeCell ref="A1:F2"/>
    <mergeCell ref="B3:C3"/>
    <mergeCell ref="D3:E3"/>
    <mergeCell ref="F3:H3"/>
    <mergeCell ref="A13:H1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4"/>
  <sheetViews>
    <sheetView workbookViewId="0">
      <selection activeCell="D6" sqref="D6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399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547</v>
      </c>
    </row>
    <row r="3" spans="1:8" x14ac:dyDescent="0.2">
      <c r="A3" s="63"/>
      <c r="B3" s="861">
        <f>INDICE!A3</f>
        <v>42339</v>
      </c>
      <c r="C3" s="879">
        <v>41671</v>
      </c>
      <c r="D3" s="879" t="s">
        <v>120</v>
      </c>
      <c r="E3" s="879"/>
      <c r="F3" s="879" t="s">
        <v>121</v>
      </c>
      <c r="G3" s="879"/>
      <c r="H3" s="879"/>
    </row>
    <row r="4" spans="1:8" ht="25.5" x14ac:dyDescent="0.2">
      <c r="A4" s="75"/>
      <c r="B4" s="261" t="s">
        <v>55</v>
      </c>
      <c r="C4" s="262" t="s">
        <v>491</v>
      </c>
      <c r="D4" s="261" t="s">
        <v>55</v>
      </c>
      <c r="E4" s="262" t="s">
        <v>491</v>
      </c>
      <c r="F4" s="261" t="s">
        <v>55</v>
      </c>
      <c r="G4" s="263" t="s">
        <v>491</v>
      </c>
      <c r="H4" s="262" t="s">
        <v>110</v>
      </c>
    </row>
    <row r="5" spans="1:8" x14ac:dyDescent="0.2">
      <c r="A5" s="713" t="s">
        <v>400</v>
      </c>
      <c r="B5" s="265">
        <v>1.9205022208</v>
      </c>
      <c r="C5" s="264">
        <v>149.84476589583301</v>
      </c>
      <c r="D5" s="265">
        <v>28.541304633400003</v>
      </c>
      <c r="E5" s="264">
        <v>-51.517471216553623</v>
      </c>
      <c r="F5" s="265">
        <v>28.541304633400003</v>
      </c>
      <c r="G5" s="264">
        <v>-51.517471216553623</v>
      </c>
      <c r="H5" s="264">
        <v>4.0820332691290107</v>
      </c>
    </row>
    <row r="6" spans="1:8" x14ac:dyDescent="0.2">
      <c r="A6" s="713" t="s">
        <v>401</v>
      </c>
      <c r="B6" s="772">
        <v>0</v>
      </c>
      <c r="C6" s="267" t="s">
        <v>150</v>
      </c>
      <c r="D6" s="772">
        <v>0</v>
      </c>
      <c r="E6" s="67">
        <v>-100</v>
      </c>
      <c r="F6" s="772">
        <v>0</v>
      </c>
      <c r="G6" s="67">
        <v>-100</v>
      </c>
      <c r="H6" s="772">
        <v>0</v>
      </c>
    </row>
    <row r="7" spans="1:8" x14ac:dyDescent="0.2">
      <c r="A7" s="713" t="s">
        <v>402</v>
      </c>
      <c r="B7" s="792">
        <v>0</v>
      </c>
      <c r="C7" s="267">
        <v>-100</v>
      </c>
      <c r="D7" s="66">
        <v>2.3921348039999999</v>
      </c>
      <c r="E7" s="67">
        <v>-76.28900693248184</v>
      </c>
      <c r="F7" s="66">
        <v>2.3921348039999999</v>
      </c>
      <c r="G7" s="67">
        <v>-76.28900693248184</v>
      </c>
      <c r="H7" s="67">
        <v>0.3421278031818607</v>
      </c>
    </row>
    <row r="8" spans="1:8" x14ac:dyDescent="0.2">
      <c r="A8" s="713" t="s">
        <v>403</v>
      </c>
      <c r="B8" s="66">
        <v>6.9595707999999998</v>
      </c>
      <c r="C8" s="267">
        <v>-3.8400633412509877</v>
      </c>
      <c r="D8" s="66">
        <v>77.921097599999996</v>
      </c>
      <c r="E8" s="67">
        <v>-58.984069210724989</v>
      </c>
      <c r="F8" s="66">
        <v>77.921097599999996</v>
      </c>
      <c r="G8" s="67">
        <v>-58.984069210724989</v>
      </c>
      <c r="H8" s="67">
        <v>11.144427938939581</v>
      </c>
    </row>
    <row r="9" spans="1:8" x14ac:dyDescent="0.2">
      <c r="A9" s="713" t="s">
        <v>634</v>
      </c>
      <c r="B9" s="66">
        <v>53.800600000000003</v>
      </c>
      <c r="C9" s="267" t="s">
        <v>150</v>
      </c>
      <c r="D9" s="66">
        <v>590.33879999999999</v>
      </c>
      <c r="E9" s="267" t="s">
        <v>150</v>
      </c>
      <c r="F9" s="66">
        <v>590.33879999999999</v>
      </c>
      <c r="G9" s="267" t="s">
        <v>150</v>
      </c>
      <c r="H9" s="67">
        <v>84.431410988749548</v>
      </c>
    </row>
    <row r="10" spans="1:8" x14ac:dyDescent="0.2">
      <c r="A10" s="244" t="s">
        <v>119</v>
      </c>
      <c r="B10" s="269">
        <v>62.6806730208</v>
      </c>
      <c r="C10" s="796">
        <v>622.90767447649102</v>
      </c>
      <c r="D10" s="269">
        <v>699.19333703740006</v>
      </c>
      <c r="E10" s="796">
        <v>160.01979762447482</v>
      </c>
      <c r="F10" s="269">
        <v>699.19333703740006</v>
      </c>
      <c r="G10" s="796">
        <v>160.01979762447482</v>
      </c>
      <c r="H10" s="270">
        <v>100</v>
      </c>
    </row>
    <row r="11" spans="1:8" x14ac:dyDescent="0.2">
      <c r="A11" s="714" t="s">
        <v>276</v>
      </c>
      <c r="B11" s="272">
        <f>B10/'Consumo de gas natural'!B8*100</f>
        <v>0.20354054462942217</v>
      </c>
      <c r="C11" s="273"/>
      <c r="D11" s="272">
        <f>D10/'Consumo de gas natural'!D8*100</f>
        <v>0.22262896099283733</v>
      </c>
      <c r="E11" s="272"/>
      <c r="F11" s="272">
        <f>F10/'Consumo de gas natural'!F8*100</f>
        <v>0.22262896099283733</v>
      </c>
      <c r="G11" s="274"/>
      <c r="H11" s="274" t="s">
        <v>150</v>
      </c>
    </row>
    <row r="12" spans="1:8" x14ac:dyDescent="0.2">
      <c r="A12" s="275"/>
      <c r="B12" s="67"/>
      <c r="C12" s="67"/>
      <c r="D12" s="67"/>
      <c r="E12" s="67"/>
      <c r="F12" s="67"/>
      <c r="G12" s="268"/>
      <c r="H12" s="248" t="s">
        <v>239</v>
      </c>
    </row>
    <row r="13" spans="1:8" x14ac:dyDescent="0.2">
      <c r="A13" s="275" t="s">
        <v>561</v>
      </c>
      <c r="B13" s="134"/>
      <c r="C13" s="134"/>
      <c r="D13" s="134"/>
      <c r="E13" s="134"/>
      <c r="F13" s="134"/>
      <c r="G13" s="134"/>
      <c r="H13" s="1"/>
    </row>
    <row r="14" spans="1:8" x14ac:dyDescent="0.2">
      <c r="A14" s="696" t="s">
        <v>654</v>
      </c>
      <c r="B14" s="1"/>
      <c r="C14" s="1"/>
      <c r="D14" s="1"/>
      <c r="E14" s="1"/>
      <c r="F14" s="1"/>
      <c r="G14" s="1"/>
      <c r="H14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D11" sqref="D11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5" t="s">
        <v>404</v>
      </c>
      <c r="B1" s="225"/>
      <c r="C1" s="225"/>
      <c r="D1" s="225"/>
      <c r="E1" s="226"/>
    </row>
    <row r="2" spans="1:5" x14ac:dyDescent="0.2">
      <c r="A2" s="228"/>
      <c r="B2" s="228"/>
      <c r="C2" s="228"/>
      <c r="D2" s="228"/>
      <c r="E2" s="62" t="s">
        <v>547</v>
      </c>
    </row>
    <row r="3" spans="1:5" x14ac:dyDescent="0.2">
      <c r="A3" s="371" t="s">
        <v>405</v>
      </c>
      <c r="B3" s="372"/>
      <c r="C3" s="373"/>
      <c r="D3" s="371" t="s">
        <v>406</v>
      </c>
      <c r="E3" s="372"/>
    </row>
    <row r="4" spans="1:5" x14ac:dyDescent="0.2">
      <c r="A4" s="191" t="s">
        <v>407</v>
      </c>
      <c r="B4" s="242">
        <v>33474.489393020805</v>
      </c>
      <c r="C4" s="374"/>
      <c r="D4" s="191" t="s">
        <v>408</v>
      </c>
      <c r="E4" s="242">
        <v>4083.3805299999999</v>
      </c>
    </row>
    <row r="5" spans="1:5" x14ac:dyDescent="0.2">
      <c r="A5" s="713" t="s">
        <v>409</v>
      </c>
      <c r="B5" s="375">
        <v>62.6806730208</v>
      </c>
      <c r="C5" s="374"/>
      <c r="D5" s="713" t="s">
        <v>410</v>
      </c>
      <c r="E5" s="376">
        <v>4083.3805299999999</v>
      </c>
    </row>
    <row r="6" spans="1:5" x14ac:dyDescent="0.2">
      <c r="A6" s="713" t="s">
        <v>411</v>
      </c>
      <c r="B6" s="375">
        <v>12478.224370000002</v>
      </c>
      <c r="C6" s="374"/>
      <c r="D6" s="191" t="s">
        <v>413</v>
      </c>
      <c r="E6" s="242">
        <v>30795.178</v>
      </c>
    </row>
    <row r="7" spans="1:5" x14ac:dyDescent="0.2">
      <c r="A7" s="713" t="s">
        <v>412</v>
      </c>
      <c r="B7" s="375">
        <v>20933.584350000001</v>
      </c>
      <c r="C7" s="374"/>
      <c r="D7" s="713" t="s">
        <v>414</v>
      </c>
      <c r="E7" s="376">
        <v>23913.361000000001</v>
      </c>
    </row>
    <row r="8" spans="1:5" x14ac:dyDescent="0.2">
      <c r="A8" s="715"/>
      <c r="B8" s="716"/>
      <c r="C8" s="374"/>
      <c r="D8" s="713" t="s">
        <v>415</v>
      </c>
      <c r="E8" s="376">
        <v>6098.0339999999997</v>
      </c>
    </row>
    <row r="9" spans="1:5" x14ac:dyDescent="0.2">
      <c r="A9" s="191" t="s">
        <v>285</v>
      </c>
      <c r="B9" s="242">
        <v>1954.384</v>
      </c>
      <c r="C9" s="374"/>
      <c r="D9" s="713" t="s">
        <v>416</v>
      </c>
      <c r="E9" s="376">
        <v>783.78300000000002</v>
      </c>
    </row>
    <row r="10" spans="1:5" x14ac:dyDescent="0.2">
      <c r="A10" s="713"/>
      <c r="B10" s="375"/>
      <c r="C10" s="374"/>
      <c r="D10" s="191" t="s">
        <v>417</v>
      </c>
      <c r="E10" s="242">
        <v>549.93086302080565</v>
      </c>
    </row>
    <row r="11" spans="1:5" x14ac:dyDescent="0.2">
      <c r="A11" s="244" t="s">
        <v>119</v>
      </c>
      <c r="B11" s="245">
        <v>35428.489393020805</v>
      </c>
      <c r="C11" s="374"/>
      <c r="D11" s="244" t="s">
        <v>119</v>
      </c>
      <c r="E11" s="245">
        <v>35428.489393020805</v>
      </c>
    </row>
    <row r="12" spans="1:5" x14ac:dyDescent="0.2">
      <c r="A12" s="1"/>
      <c r="B12" s="1"/>
      <c r="C12" s="374"/>
      <c r="D12" s="1"/>
      <c r="E12" s="248"/>
    </row>
    <row r="13" spans="1:5" x14ac:dyDescent="0.2">
      <c r="A13" s="1"/>
      <c r="B13" s="1"/>
      <c r="C13" s="1"/>
      <c r="D13" s="1"/>
      <c r="E13" s="1"/>
    </row>
    <row r="14" spans="1:5" x14ac:dyDescent="0.2">
      <c r="C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9"/>
  <sheetViews>
    <sheetView workbookViewId="0">
      <selection activeCell="C25" sqref="C25"/>
    </sheetView>
  </sheetViews>
  <sheetFormatPr baseColWidth="10" defaultRowHeight="14.25" x14ac:dyDescent="0.2"/>
  <sheetData>
    <row r="1" spans="1:6" x14ac:dyDescent="0.2">
      <c r="A1" s="847" t="s">
        <v>581</v>
      </c>
      <c r="B1" s="847"/>
      <c r="C1" s="847"/>
      <c r="D1" s="847"/>
      <c r="E1" s="847"/>
      <c r="F1" s="278"/>
    </row>
    <row r="2" spans="1:6" x14ac:dyDescent="0.2">
      <c r="A2" s="848"/>
      <c r="B2" s="848"/>
      <c r="C2" s="848"/>
      <c r="D2" s="848"/>
      <c r="E2" s="848"/>
      <c r="F2" s="62" t="s">
        <v>418</v>
      </c>
    </row>
    <row r="3" spans="1:6" x14ac:dyDescent="0.2">
      <c r="A3" s="279"/>
      <c r="B3" s="279"/>
      <c r="C3" s="280" t="s">
        <v>579</v>
      </c>
      <c r="D3" s="280" t="s">
        <v>546</v>
      </c>
      <c r="E3" s="280" t="s">
        <v>580</v>
      </c>
      <c r="F3" s="280" t="s">
        <v>546</v>
      </c>
    </row>
    <row r="4" spans="1:6" x14ac:dyDescent="0.2">
      <c r="A4" s="898">
        <v>2009</v>
      </c>
      <c r="B4" s="285" t="s">
        <v>288</v>
      </c>
      <c r="C4" s="379">
        <v>7.7359</v>
      </c>
      <c r="D4" s="719">
        <v>-3.815835281245334</v>
      </c>
      <c r="E4" s="379">
        <v>6.3959999999999999</v>
      </c>
      <c r="F4" s="719">
        <v>-3.5628665772054937</v>
      </c>
    </row>
    <row r="5" spans="1:6" x14ac:dyDescent="0.2">
      <c r="A5" s="899"/>
      <c r="B5" s="282" t="s">
        <v>419</v>
      </c>
      <c r="C5" s="377">
        <v>6.9970999999999997</v>
      </c>
      <c r="D5" s="717">
        <v>-9.550278571336241</v>
      </c>
      <c r="E5" s="377">
        <v>5.6573000000000002</v>
      </c>
      <c r="F5" s="717">
        <v>-11.549405878674166</v>
      </c>
    </row>
    <row r="6" spans="1:6" x14ac:dyDescent="0.2">
      <c r="A6" s="899"/>
      <c r="B6" s="282" t="s">
        <v>290</v>
      </c>
      <c r="C6" s="377">
        <v>6.8564999999999996</v>
      </c>
      <c r="D6" s="717">
        <v>-2.0094038958997307</v>
      </c>
      <c r="E6" s="377">
        <v>5.3018999999999998</v>
      </c>
      <c r="F6" s="717">
        <v>-6.2821487281919</v>
      </c>
    </row>
    <row r="7" spans="1:6" x14ac:dyDescent="0.2">
      <c r="A7" s="899"/>
      <c r="B7" s="282" t="s">
        <v>291</v>
      </c>
      <c r="C7" s="377">
        <v>6.7845000000000004</v>
      </c>
      <c r="D7" s="717">
        <v>-1.050098446729369</v>
      </c>
      <c r="E7" s="377">
        <v>5.2298999999999998</v>
      </c>
      <c r="F7" s="717">
        <v>-1.3580037345102711</v>
      </c>
    </row>
    <row r="8" spans="1:6" x14ac:dyDescent="0.2">
      <c r="A8" s="898">
        <v>2010</v>
      </c>
      <c r="B8" s="285" t="s">
        <v>288</v>
      </c>
      <c r="C8" s="379">
        <v>6.7853000000000003</v>
      </c>
      <c r="D8" s="719" t="s">
        <v>194</v>
      </c>
      <c r="E8" s="379">
        <v>5.2305999999999999</v>
      </c>
      <c r="F8" s="720" t="s">
        <v>194</v>
      </c>
    </row>
    <row r="9" spans="1:6" x14ac:dyDescent="0.2">
      <c r="A9" s="899"/>
      <c r="B9" s="282" t="s">
        <v>289</v>
      </c>
      <c r="C9" s="377">
        <v>6.9649000000000001</v>
      </c>
      <c r="D9" s="717">
        <v>2.6468984422206789</v>
      </c>
      <c r="E9" s="377">
        <v>5.4103000000000003</v>
      </c>
      <c r="F9" s="717">
        <v>3.4355523266929304</v>
      </c>
    </row>
    <row r="10" spans="1:6" x14ac:dyDescent="0.2">
      <c r="A10" s="899"/>
      <c r="B10" s="282" t="s">
        <v>290</v>
      </c>
      <c r="C10" s="377">
        <v>7.4569000000000001</v>
      </c>
      <c r="D10" s="717">
        <v>7.0639923042685462</v>
      </c>
      <c r="E10" s="377">
        <v>5.8754999999999997</v>
      </c>
      <c r="F10" s="717">
        <v>8.5984141359998407</v>
      </c>
    </row>
    <row r="11" spans="1:6" x14ac:dyDescent="0.2">
      <c r="A11" s="900"/>
      <c r="B11" s="287" t="s">
        <v>291</v>
      </c>
      <c r="C11" s="378">
        <v>7.3807999999999998</v>
      </c>
      <c r="D11" s="718">
        <v>-1.0205313199855204</v>
      </c>
      <c r="E11" s="378">
        <v>5.7994000000000003</v>
      </c>
      <c r="F11" s="718">
        <v>-1.2952089183899138</v>
      </c>
    </row>
    <row r="12" spans="1:6" x14ac:dyDescent="0.2">
      <c r="A12" s="899">
        <v>2011</v>
      </c>
      <c r="B12" s="282" t="s">
        <v>288</v>
      </c>
      <c r="C12" s="377">
        <v>7.6839000000000004</v>
      </c>
      <c r="D12" s="717">
        <v>4.1066009104704175</v>
      </c>
      <c r="E12" s="377">
        <v>6.02</v>
      </c>
      <c r="F12" s="717">
        <v>3.8038417767355108</v>
      </c>
    </row>
    <row r="13" spans="1:6" x14ac:dyDescent="0.2">
      <c r="A13" s="899"/>
      <c r="B13" s="282" t="s">
        <v>289</v>
      </c>
      <c r="C13" s="377">
        <v>7.9547999999999996</v>
      </c>
      <c r="D13" s="717">
        <v>3.5255534298988693</v>
      </c>
      <c r="E13" s="377">
        <v>6.2908999999999997</v>
      </c>
      <c r="F13" s="717">
        <v>4.5000000000000027</v>
      </c>
    </row>
    <row r="14" spans="1:6" x14ac:dyDescent="0.2">
      <c r="A14" s="899"/>
      <c r="B14" s="282" t="s">
        <v>290</v>
      </c>
      <c r="C14" s="377">
        <v>8.3352000000000004</v>
      </c>
      <c r="D14" s="717">
        <v>4.7820184039825104</v>
      </c>
      <c r="E14" s="377">
        <v>6.6712999999999996</v>
      </c>
      <c r="F14" s="717">
        <v>6.0468295474415399</v>
      </c>
    </row>
    <row r="15" spans="1:6" x14ac:dyDescent="0.2">
      <c r="A15" s="900"/>
      <c r="B15" s="287" t="s">
        <v>291</v>
      </c>
      <c r="C15" s="378">
        <v>8.4214000000000002</v>
      </c>
      <c r="D15" s="718">
        <v>1.034168346290429</v>
      </c>
      <c r="E15" s="378">
        <v>6.7573999999999996</v>
      </c>
      <c r="F15" s="718">
        <v>1.2906030308935299</v>
      </c>
    </row>
    <row r="16" spans="1:6" x14ac:dyDescent="0.2">
      <c r="A16" s="899">
        <v>2012</v>
      </c>
      <c r="B16" s="282" t="s">
        <v>288</v>
      </c>
      <c r="C16" s="377">
        <v>8.4930747799999988</v>
      </c>
      <c r="D16" s="717">
        <v>0.85110290450517256</v>
      </c>
      <c r="E16" s="377">
        <v>6.77558478</v>
      </c>
      <c r="F16" s="717">
        <v>0.2691091248113231</v>
      </c>
    </row>
    <row r="17" spans="1:6" x14ac:dyDescent="0.2">
      <c r="A17" s="899"/>
      <c r="B17" s="282" t="s">
        <v>292</v>
      </c>
      <c r="C17" s="377">
        <v>8.8919548999999982</v>
      </c>
      <c r="D17" s="717">
        <v>4.6965337093146315</v>
      </c>
      <c r="E17" s="377">
        <v>7.1146388999999992</v>
      </c>
      <c r="F17" s="717">
        <v>5.0040569339610448</v>
      </c>
    </row>
    <row r="18" spans="1:6" x14ac:dyDescent="0.2">
      <c r="A18" s="899"/>
      <c r="B18" s="282" t="s">
        <v>290</v>
      </c>
      <c r="C18" s="377">
        <v>9.0495981799999985</v>
      </c>
      <c r="D18" s="717">
        <v>1.772875388740448</v>
      </c>
      <c r="E18" s="377">
        <v>7.2722821799999995</v>
      </c>
      <c r="F18" s="717">
        <v>2.2157593971494505</v>
      </c>
    </row>
    <row r="19" spans="1:6" x14ac:dyDescent="0.2">
      <c r="A19" s="900"/>
      <c r="B19" s="287" t="s">
        <v>293</v>
      </c>
      <c r="C19" s="378">
        <v>9.2796727099999998</v>
      </c>
      <c r="D19" s="718">
        <v>2.5423728813559472</v>
      </c>
      <c r="E19" s="378">
        <v>7.4571707099999998</v>
      </c>
      <c r="F19" s="718">
        <v>2.5423728813559361</v>
      </c>
    </row>
    <row r="20" spans="1:6" x14ac:dyDescent="0.2">
      <c r="A20" s="722">
        <v>2013</v>
      </c>
      <c r="B20" s="723" t="s">
        <v>288</v>
      </c>
      <c r="C20" s="724">
        <v>9.3228939099999995</v>
      </c>
      <c r="D20" s="721">
        <v>0.46576211630204822</v>
      </c>
      <c r="E20" s="724">
        <v>7.4668749099999996</v>
      </c>
      <c r="F20" s="721">
        <v>0.13013246413933616</v>
      </c>
    </row>
    <row r="21" spans="1:6" x14ac:dyDescent="0.2">
      <c r="A21" s="722">
        <v>2014</v>
      </c>
      <c r="B21" s="723" t="s">
        <v>288</v>
      </c>
      <c r="C21" s="724">
        <v>9.3313711699999988</v>
      </c>
      <c r="D21" s="721">
        <v>9.0929491227036571E-2</v>
      </c>
      <c r="E21" s="724">
        <v>7.4541771700000004</v>
      </c>
      <c r="F21" s="721">
        <v>-0.17005427508895066</v>
      </c>
    </row>
    <row r="22" spans="1:6" x14ac:dyDescent="0.2">
      <c r="A22" s="898">
        <v>2015</v>
      </c>
      <c r="B22" s="282" t="s">
        <v>288</v>
      </c>
      <c r="C22" s="377">
        <v>9.0886999999999993</v>
      </c>
      <c r="D22" s="717">
        <v>-2.6</v>
      </c>
      <c r="E22" s="377">
        <v>7.2163000000000004</v>
      </c>
      <c r="F22" s="717">
        <v>-3.2</v>
      </c>
    </row>
    <row r="23" spans="1:6" x14ac:dyDescent="0.2">
      <c r="A23" s="899"/>
      <c r="B23" s="282" t="s">
        <v>289</v>
      </c>
      <c r="C23" s="377">
        <v>8.8966738299999992</v>
      </c>
      <c r="D23" s="717">
        <v>-2.1126277723363662</v>
      </c>
      <c r="E23" s="377">
        <v>7.0243198300000005</v>
      </c>
      <c r="F23" s="717">
        <v>-2.6607716516130533</v>
      </c>
    </row>
    <row r="24" spans="1:6" x14ac:dyDescent="0.2">
      <c r="A24" s="899"/>
      <c r="B24" s="282" t="s">
        <v>290</v>
      </c>
      <c r="C24" s="377">
        <v>8.6769076126901634</v>
      </c>
      <c r="D24" s="717">
        <v>-2.4702065233500399</v>
      </c>
      <c r="E24" s="377">
        <v>6.8045536126901629</v>
      </c>
      <c r="F24" s="717">
        <v>-3.1286476502855591</v>
      </c>
    </row>
    <row r="25" spans="1:6" x14ac:dyDescent="0.2">
      <c r="A25" s="900"/>
      <c r="B25" s="287" t="s">
        <v>291</v>
      </c>
      <c r="C25" s="378">
        <v>8.5953257826901623</v>
      </c>
      <c r="D25" s="718">
        <f>100*(C25-C24)/C24</f>
        <v>-0.94021780156660772</v>
      </c>
      <c r="E25" s="378">
        <v>6.7229717826901636</v>
      </c>
      <c r="F25" s="718">
        <f>100*(E25-E24)/E24</f>
        <v>-1.1989299319775091</v>
      </c>
    </row>
    <row r="26" spans="1:6" x14ac:dyDescent="0.2">
      <c r="A26" s="725"/>
      <c r="B26" s="58"/>
      <c r="C26" s="94"/>
      <c r="D26" s="94"/>
      <c r="E26" s="94"/>
      <c r="F26" s="94" t="s">
        <v>297</v>
      </c>
    </row>
    <row r="27" spans="1:6" x14ac:dyDescent="0.2">
      <c r="A27" s="725" t="s">
        <v>655</v>
      </c>
      <c r="B27" s="58"/>
      <c r="C27" s="94"/>
      <c r="D27" s="94"/>
      <c r="E27" s="94"/>
      <c r="F27" s="94"/>
    </row>
    <row r="28" spans="1:6" x14ac:dyDescent="0.2">
      <c r="A28" s="94" t="s">
        <v>609</v>
      </c>
      <c r="B28" s="8"/>
      <c r="C28" s="8"/>
      <c r="D28" s="8"/>
      <c r="E28" s="8"/>
      <c r="F28" s="8"/>
    </row>
    <row r="29" spans="1:6" x14ac:dyDescent="0.2">
      <c r="A29" s="381"/>
      <c r="B29" s="8"/>
      <c r="C29" s="8"/>
      <c r="D29" s="8"/>
      <c r="E29" s="8"/>
      <c r="F29" s="8"/>
    </row>
  </sheetData>
  <mergeCells count="6">
    <mergeCell ref="A22:A25"/>
    <mergeCell ref="A1:E2"/>
    <mergeCell ref="A16:A19"/>
    <mergeCell ref="A4:A7"/>
    <mergeCell ref="A8:A11"/>
    <mergeCell ref="A12:A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7"/>
  <sheetViews>
    <sheetView zoomScale="110" zoomScaleNormal="110" zoomScaleSheetLayoutView="100" workbookViewId="0"/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83" t="s">
        <v>5</v>
      </c>
      <c r="B1" s="482"/>
      <c r="C1" s="482"/>
      <c r="D1" s="482"/>
      <c r="E1" s="482"/>
      <c r="F1" s="482"/>
      <c r="G1" s="482"/>
      <c r="H1" s="482"/>
      <c r="I1" s="397"/>
    </row>
    <row r="2" spans="1:9" ht="15.75" x14ac:dyDescent="0.25">
      <c r="A2" s="484"/>
      <c r="B2" s="485"/>
      <c r="C2" s="482"/>
      <c r="D2" s="482"/>
      <c r="E2" s="482"/>
      <c r="F2" s="482"/>
      <c r="G2" s="482"/>
      <c r="H2" s="62" t="s">
        <v>159</v>
      </c>
      <c r="I2" s="397"/>
    </row>
    <row r="3" spans="1:9" s="80" customFormat="1" ht="14.25" x14ac:dyDescent="0.2">
      <c r="A3" s="455"/>
      <c r="B3" s="858">
        <f>INDICE!A3</f>
        <v>42339</v>
      </c>
      <c r="C3" s="859"/>
      <c r="D3" s="859" t="s">
        <v>120</v>
      </c>
      <c r="E3" s="859"/>
      <c r="F3" s="859" t="s">
        <v>121</v>
      </c>
      <c r="G3" s="859"/>
      <c r="H3" s="859"/>
      <c r="I3" s="397"/>
    </row>
    <row r="4" spans="1:9" s="80" customFormat="1" ht="14.25" x14ac:dyDescent="0.2">
      <c r="A4" s="81"/>
      <c r="B4" s="72" t="s">
        <v>48</v>
      </c>
      <c r="C4" s="72" t="s">
        <v>491</v>
      </c>
      <c r="D4" s="72" t="s">
        <v>48</v>
      </c>
      <c r="E4" s="72" t="s">
        <v>491</v>
      </c>
      <c r="F4" s="72" t="s">
        <v>48</v>
      </c>
      <c r="G4" s="73" t="s">
        <v>491</v>
      </c>
      <c r="H4" s="73" t="s">
        <v>128</v>
      </c>
      <c r="I4" s="397"/>
    </row>
    <row r="5" spans="1:9" s="80" customFormat="1" ht="14.25" x14ac:dyDescent="0.2">
      <c r="A5" s="82" t="s">
        <v>613</v>
      </c>
      <c r="B5" s="476">
        <v>204.31169000000006</v>
      </c>
      <c r="C5" s="84">
        <v>15.833610994934572</v>
      </c>
      <c r="D5" s="83">
        <v>1876.3841700000005</v>
      </c>
      <c r="E5" s="84">
        <v>12.791852733617548</v>
      </c>
      <c r="F5" s="83">
        <v>1876.3841700000005</v>
      </c>
      <c r="G5" s="84">
        <v>12.791852733617548</v>
      </c>
      <c r="H5" s="479">
        <v>3.3983688214801355</v>
      </c>
      <c r="I5" s="397"/>
    </row>
    <row r="6" spans="1:9" s="80" customFormat="1" ht="14.25" x14ac:dyDescent="0.2">
      <c r="A6" s="82" t="s">
        <v>49</v>
      </c>
      <c r="B6" s="477">
        <v>398.01707000000016</v>
      </c>
      <c r="C6" s="86">
        <v>1.1434899268963077</v>
      </c>
      <c r="D6" s="85">
        <v>4650.0023899999987</v>
      </c>
      <c r="E6" s="86">
        <v>0.69808816288930142</v>
      </c>
      <c r="F6" s="85">
        <v>4650.0023899999987</v>
      </c>
      <c r="G6" s="86">
        <v>0.69808816288930142</v>
      </c>
      <c r="H6" s="480">
        <v>8.4217418770827219</v>
      </c>
      <c r="I6" s="397"/>
    </row>
    <row r="7" spans="1:9" s="80" customFormat="1" ht="14.25" x14ac:dyDescent="0.2">
      <c r="A7" s="82" t="s">
        <v>50</v>
      </c>
      <c r="B7" s="477">
        <v>380.56283000000013</v>
      </c>
      <c r="C7" s="86">
        <v>-3.0468848999091915</v>
      </c>
      <c r="D7" s="85">
        <v>5486.6347300000016</v>
      </c>
      <c r="E7" s="86">
        <v>4.1905737634094846</v>
      </c>
      <c r="F7" s="85">
        <v>5486.6347300000016</v>
      </c>
      <c r="G7" s="86">
        <v>4.1905737634094846</v>
      </c>
      <c r="H7" s="480">
        <v>9.9369887570955591</v>
      </c>
      <c r="I7" s="397"/>
    </row>
    <row r="8" spans="1:9" s="80" customFormat="1" ht="14.25" x14ac:dyDescent="0.2">
      <c r="A8" s="82" t="s">
        <v>129</v>
      </c>
      <c r="B8" s="477">
        <v>2663.5953300000006</v>
      </c>
      <c r="C8" s="86">
        <v>2.0583980434241722</v>
      </c>
      <c r="D8" s="85">
        <v>29780.619169999998</v>
      </c>
      <c r="E8" s="86">
        <v>5.0698372074415161</v>
      </c>
      <c r="F8" s="85">
        <v>29780.619169999998</v>
      </c>
      <c r="G8" s="86">
        <v>5.0698372074415161</v>
      </c>
      <c r="H8" s="480">
        <v>53.936464232535933</v>
      </c>
      <c r="I8" s="397"/>
    </row>
    <row r="9" spans="1:9" s="80" customFormat="1" ht="14.25" x14ac:dyDescent="0.2">
      <c r="A9" s="82" t="s">
        <v>130</v>
      </c>
      <c r="B9" s="477">
        <v>743.01976000000002</v>
      </c>
      <c r="C9" s="86">
        <v>9.6116796031071079</v>
      </c>
      <c r="D9" s="85">
        <v>8231.0108500000006</v>
      </c>
      <c r="E9" s="86">
        <v>-7.9744511787866736</v>
      </c>
      <c r="F9" s="85">
        <v>8231.0108500000006</v>
      </c>
      <c r="G9" s="87">
        <v>-7.9744511787866736</v>
      </c>
      <c r="H9" s="480">
        <v>14.907400674726809</v>
      </c>
      <c r="I9" s="397"/>
    </row>
    <row r="10" spans="1:9" s="80" customFormat="1" ht="14.25" x14ac:dyDescent="0.2">
      <c r="A10" s="81" t="s">
        <v>492</v>
      </c>
      <c r="B10" s="478">
        <v>311</v>
      </c>
      <c r="C10" s="89">
        <v>6.9891132597167376</v>
      </c>
      <c r="D10" s="88">
        <v>5189.6078998863004</v>
      </c>
      <c r="E10" s="89">
        <v>3.134315480491392</v>
      </c>
      <c r="F10" s="88">
        <v>5189.6078998863004</v>
      </c>
      <c r="G10" s="89">
        <v>3.134315480491392</v>
      </c>
      <c r="H10" s="481">
        <v>9.3990356370788426</v>
      </c>
      <c r="I10" s="397"/>
    </row>
    <row r="11" spans="1:9" s="80" customFormat="1" ht="14.25" x14ac:dyDescent="0.2">
      <c r="A11" s="90" t="s">
        <v>493</v>
      </c>
      <c r="B11" s="91">
        <v>4700.5066800000004</v>
      </c>
      <c r="C11" s="92">
        <v>3.5160868396592568</v>
      </c>
      <c r="D11" s="91">
        <v>55214.259209886302</v>
      </c>
      <c r="E11" s="92">
        <v>2.5008741357613413</v>
      </c>
      <c r="F11" s="91">
        <v>55214.259209886302</v>
      </c>
      <c r="G11" s="92">
        <v>2.5008741357613413</v>
      </c>
      <c r="H11" s="92">
        <v>100</v>
      </c>
      <c r="I11" s="397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239</v>
      </c>
      <c r="I12" s="397"/>
    </row>
    <row r="13" spans="1:9" s="80" customFormat="1" ht="14.25" x14ac:dyDescent="0.2">
      <c r="A13" s="94" t="s">
        <v>561</v>
      </c>
      <c r="B13" s="82"/>
      <c r="C13" s="82"/>
      <c r="D13" s="82"/>
      <c r="E13" s="82"/>
      <c r="F13" s="82"/>
      <c r="G13" s="82"/>
      <c r="H13" s="82"/>
      <c r="I13" s="397"/>
    </row>
    <row r="14" spans="1:9" ht="14.25" x14ac:dyDescent="0.2">
      <c r="A14" s="94" t="s">
        <v>494</v>
      </c>
      <c r="B14" s="85"/>
      <c r="C14" s="482"/>
      <c r="D14" s="482"/>
      <c r="E14" s="482"/>
      <c r="F14" s="482"/>
      <c r="G14" s="482"/>
      <c r="H14" s="482"/>
      <c r="I14" s="397"/>
    </row>
    <row r="15" spans="1:9" ht="14.25" x14ac:dyDescent="0.2">
      <c r="A15" s="94" t="s">
        <v>495</v>
      </c>
      <c r="B15" s="482"/>
      <c r="C15" s="482"/>
      <c r="D15" s="482"/>
      <c r="E15" s="482"/>
      <c r="F15" s="482"/>
      <c r="G15" s="482"/>
      <c r="H15" s="482"/>
      <c r="I15" s="397"/>
    </row>
    <row r="16" spans="1:9" ht="14.25" x14ac:dyDescent="0.2">
      <c r="A16" s="94" t="s">
        <v>643</v>
      </c>
      <c r="B16" s="482"/>
      <c r="C16" s="482"/>
      <c r="D16" s="482"/>
      <c r="E16" s="482"/>
      <c r="F16" s="482"/>
      <c r="G16" s="482"/>
      <c r="H16" s="482"/>
      <c r="I16" s="397"/>
    </row>
    <row r="17" spans="1:9" ht="14.25" x14ac:dyDescent="0.2">
      <c r="A17" s="166" t="s">
        <v>654</v>
      </c>
      <c r="B17" s="482"/>
      <c r="C17" s="482"/>
      <c r="D17" s="482"/>
      <c r="E17" s="482"/>
      <c r="F17" s="482"/>
      <c r="G17" s="482"/>
      <c r="H17" s="482"/>
      <c r="I17" s="397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E15" sqref="E15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ht="13.7" x14ac:dyDescent="0.2">
      <c r="A1" s="225" t="s">
        <v>420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3.7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/>
    </row>
    <row r="3" spans="1:13" x14ac:dyDescent="0.2">
      <c r="A3" s="227"/>
      <c r="B3" s="745">
        <v>2015</v>
      </c>
      <c r="C3" s="745" t="s">
        <v>607</v>
      </c>
      <c r="D3" s="745" t="s">
        <v>607</v>
      </c>
      <c r="E3" s="745" t="s">
        <v>607</v>
      </c>
      <c r="F3" s="745" t="s">
        <v>607</v>
      </c>
      <c r="G3" s="745" t="s">
        <v>607</v>
      </c>
      <c r="H3" s="745" t="s">
        <v>607</v>
      </c>
      <c r="I3" s="745" t="s">
        <v>607</v>
      </c>
      <c r="J3" s="745" t="s">
        <v>607</v>
      </c>
      <c r="K3" s="745" t="s">
        <v>607</v>
      </c>
      <c r="L3" s="745" t="s">
        <v>607</v>
      </c>
      <c r="M3" s="745" t="s">
        <v>607</v>
      </c>
    </row>
    <row r="4" spans="1:13" x14ac:dyDescent="0.2">
      <c r="A4" s="312"/>
      <c r="B4" s="676">
        <v>42005</v>
      </c>
      <c r="C4" s="676">
        <v>42036</v>
      </c>
      <c r="D4" s="676">
        <v>42064</v>
      </c>
      <c r="E4" s="676">
        <v>42095</v>
      </c>
      <c r="F4" s="676">
        <v>42125</v>
      </c>
      <c r="G4" s="676">
        <v>42156</v>
      </c>
      <c r="H4" s="676">
        <v>42186</v>
      </c>
      <c r="I4" s="676">
        <v>42217</v>
      </c>
      <c r="J4" s="676">
        <v>42248</v>
      </c>
      <c r="K4" s="676">
        <v>42278</v>
      </c>
      <c r="L4" s="676">
        <v>42309</v>
      </c>
      <c r="M4" s="676">
        <v>42339</v>
      </c>
    </row>
    <row r="5" spans="1:13" x14ac:dyDescent="0.2">
      <c r="A5" s="382" t="s">
        <v>421</v>
      </c>
      <c r="B5" s="314">
        <v>2.9735000000000005</v>
      </c>
      <c r="C5" s="315">
        <v>2.8473684210526318</v>
      </c>
      <c r="D5" s="315">
        <v>2.8004545454545458</v>
      </c>
      <c r="E5" s="315">
        <v>2.5804761904761904</v>
      </c>
      <c r="F5" s="315">
        <v>2.8385000000000002</v>
      </c>
      <c r="G5" s="315">
        <v>2.769545454545455</v>
      </c>
      <c r="H5" s="315">
        <v>2.8304545454545464</v>
      </c>
      <c r="I5" s="315">
        <v>2.7670000000000003</v>
      </c>
      <c r="J5" s="315">
        <v>2.6461904761904771</v>
      </c>
      <c r="K5" s="315">
        <v>2.3154545454545454</v>
      </c>
      <c r="L5" s="315">
        <v>2.0778947368421057</v>
      </c>
      <c r="M5" s="315">
        <v>2.1433333333333331</v>
      </c>
    </row>
    <row r="6" spans="1:13" x14ac:dyDescent="0.2">
      <c r="A6" s="317" t="s">
        <v>422</v>
      </c>
      <c r="B6" s="383">
        <v>46.255000000000003</v>
      </c>
      <c r="C6" s="384">
        <v>50.66</v>
      </c>
      <c r="D6" s="384">
        <v>47.287727272727281</v>
      </c>
      <c r="E6" s="384">
        <v>46.988636363636353</v>
      </c>
      <c r="F6" s="384">
        <v>44.074285714285701</v>
      </c>
      <c r="G6" s="384">
        <v>43.44</v>
      </c>
      <c r="H6" s="384">
        <v>43.533913043478265</v>
      </c>
      <c r="I6" s="384">
        <v>39.67285714285714</v>
      </c>
      <c r="J6" s="384">
        <v>41.101818181818182</v>
      </c>
      <c r="K6" s="384">
        <v>39.61</v>
      </c>
      <c r="L6" s="384">
        <v>36.01380952380952</v>
      </c>
      <c r="M6" s="384">
        <v>37.9</v>
      </c>
    </row>
    <row r="7" spans="1:13" ht="13.7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48" t="s">
        <v>335</v>
      </c>
    </row>
    <row r="8" spans="1:13" ht="13.7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93"/>
      <c r="H2" s="395"/>
      <c r="I2" s="394" t="s">
        <v>159</v>
      </c>
    </row>
    <row r="3" spans="1:71" s="80" customFormat="1" ht="12.75" x14ac:dyDescent="0.2">
      <c r="A3" s="79"/>
      <c r="B3" s="901">
        <f>INDICE!A3</f>
        <v>42339</v>
      </c>
      <c r="C3" s="902">
        <v>41671</v>
      </c>
      <c r="D3" s="901">
        <f>DATE(YEAR(B3),MONTH(B3)-1,1)</f>
        <v>42309</v>
      </c>
      <c r="E3" s="902"/>
      <c r="F3" s="901">
        <f>DATE(YEAR(B3)-1,MONTH(B3),1)</f>
        <v>41974</v>
      </c>
      <c r="G3" s="902"/>
      <c r="H3" s="850" t="s">
        <v>491</v>
      </c>
      <c r="I3" s="850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8">
        <f>D3</f>
        <v>42309</v>
      </c>
      <c r="I4" s="448">
        <f>F3</f>
        <v>41974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8" customFormat="1" ht="15" x14ac:dyDescent="0.2">
      <c r="A5" s="392" t="s">
        <v>424</v>
      </c>
      <c r="B5" s="376">
        <v>6320</v>
      </c>
      <c r="C5" s="727">
        <v>35.362578334825422</v>
      </c>
      <c r="D5" s="376">
        <v>6658</v>
      </c>
      <c r="E5" s="727">
        <v>36.380525654335827</v>
      </c>
      <c r="F5" s="376">
        <v>6447</v>
      </c>
      <c r="G5" s="727">
        <v>39.358974358974358</v>
      </c>
      <c r="H5" s="390">
        <v>-5.0765995794532888</v>
      </c>
      <c r="I5" s="390">
        <v>-1.9699084845664652</v>
      </c>
      <c r="K5" s="389"/>
    </row>
    <row r="6" spans="1:71" s="388" customFormat="1" ht="15" x14ac:dyDescent="0.2">
      <c r="A6" s="391" t="s">
        <v>124</v>
      </c>
      <c r="B6" s="376">
        <v>11552</v>
      </c>
      <c r="C6" s="727">
        <v>64.637421665174571</v>
      </c>
      <c r="D6" s="376">
        <v>11643</v>
      </c>
      <c r="E6" s="727">
        <v>63.619474345664173</v>
      </c>
      <c r="F6" s="376">
        <v>9933</v>
      </c>
      <c r="G6" s="727">
        <v>60.641025641025635</v>
      </c>
      <c r="H6" s="390">
        <v>-0.78158550201838006</v>
      </c>
      <c r="I6" s="390">
        <v>16.299204671297694</v>
      </c>
      <c r="K6" s="389"/>
    </row>
    <row r="7" spans="1:71" s="80" customFormat="1" ht="12.75" x14ac:dyDescent="0.2">
      <c r="A7" s="90" t="s">
        <v>119</v>
      </c>
      <c r="B7" s="91">
        <v>17872</v>
      </c>
      <c r="C7" s="92">
        <v>100</v>
      </c>
      <c r="D7" s="91">
        <v>18301</v>
      </c>
      <c r="E7" s="92">
        <v>100</v>
      </c>
      <c r="F7" s="91">
        <v>16380</v>
      </c>
      <c r="G7" s="92">
        <v>100</v>
      </c>
      <c r="H7" s="92">
        <v>-2.3441342003169225</v>
      </c>
      <c r="I7" s="92">
        <v>9.1086691086691083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6"/>
      <c r="I8" s="248" t="s">
        <v>239</v>
      </c>
      <c r="J8" s="388"/>
      <c r="K8" s="389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  <c r="AB8" s="388"/>
      <c r="AC8" s="388"/>
      <c r="AD8" s="388"/>
      <c r="AE8" s="388"/>
      <c r="AF8" s="388"/>
      <c r="AG8" s="388"/>
      <c r="AH8" s="388"/>
      <c r="AI8" s="388"/>
      <c r="AJ8" s="388"/>
      <c r="AK8" s="388"/>
    </row>
    <row r="9" spans="1:71" s="385" customFormat="1" ht="12.75" x14ac:dyDescent="0.2">
      <c r="A9" s="725" t="s">
        <v>545</v>
      </c>
      <c r="B9" s="386"/>
      <c r="C9" s="387"/>
      <c r="D9" s="386"/>
      <c r="E9" s="386"/>
      <c r="F9" s="386"/>
      <c r="G9" s="386"/>
      <c r="H9" s="386"/>
      <c r="I9" s="386"/>
      <c r="J9" s="386"/>
      <c r="K9" s="386"/>
      <c r="L9" s="386"/>
    </row>
    <row r="10" spans="1:71" x14ac:dyDescent="0.2">
      <c r="A10" s="726" t="s">
        <v>541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B5" sqref="B5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93"/>
      <c r="H2" s="395"/>
      <c r="I2" s="394" t="s">
        <v>159</v>
      </c>
    </row>
    <row r="3" spans="1:71" s="80" customFormat="1" ht="12.75" x14ac:dyDescent="0.2">
      <c r="A3" s="79"/>
      <c r="B3" s="901">
        <f>INDICE!A3</f>
        <v>42339</v>
      </c>
      <c r="C3" s="902">
        <v>41671</v>
      </c>
      <c r="D3" s="901">
        <f>DATE(YEAR(B3),MONTH(B3)-1,1)</f>
        <v>42309</v>
      </c>
      <c r="E3" s="902"/>
      <c r="F3" s="901">
        <f>DATE(YEAR(B3)-1,MONTH(B3),1)</f>
        <v>41974</v>
      </c>
      <c r="G3" s="902"/>
      <c r="H3" s="850" t="s">
        <v>491</v>
      </c>
      <c r="I3" s="850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8">
        <f>D3</f>
        <v>42309</v>
      </c>
      <c r="I4" s="448">
        <f>F3</f>
        <v>41974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8" customFormat="1" ht="15" x14ac:dyDescent="0.2">
      <c r="A5" s="392" t="s">
        <v>544</v>
      </c>
      <c r="B5" s="376">
        <v>6864</v>
      </c>
      <c r="C5" s="727">
        <v>40.854868748692773</v>
      </c>
      <c r="D5" s="376">
        <v>6872</v>
      </c>
      <c r="E5" s="727">
        <v>39.239781649230046</v>
      </c>
      <c r="F5" s="376">
        <v>6884</v>
      </c>
      <c r="G5" s="727">
        <v>43.77420529066935</v>
      </c>
      <c r="H5" s="782">
        <v>-0.11641443538998836</v>
      </c>
      <c r="I5" s="238">
        <v>-0.29052876234747238</v>
      </c>
      <c r="K5" s="389"/>
    </row>
    <row r="6" spans="1:71" s="388" customFormat="1" ht="15" x14ac:dyDescent="0.2">
      <c r="A6" s="391" t="s">
        <v>617</v>
      </c>
      <c r="B6" s="376">
        <v>9936.9351399999941</v>
      </c>
      <c r="C6" s="727">
        <v>59.145131251307227</v>
      </c>
      <c r="D6" s="376">
        <v>10640.839549999997</v>
      </c>
      <c r="E6" s="727">
        <v>60.760218350769954</v>
      </c>
      <c r="F6" s="376">
        <v>8842.1564300000045</v>
      </c>
      <c r="G6" s="727">
        <v>56.225794709330657</v>
      </c>
      <c r="H6" s="238">
        <v>-6.6151209845091872</v>
      </c>
      <c r="I6" s="238">
        <v>12.381354239397787</v>
      </c>
      <c r="K6" s="389"/>
    </row>
    <row r="7" spans="1:71" s="80" customFormat="1" ht="12.75" x14ac:dyDescent="0.2">
      <c r="A7" s="90" t="s">
        <v>119</v>
      </c>
      <c r="B7" s="91">
        <v>16800.935139999994</v>
      </c>
      <c r="C7" s="92">
        <v>100</v>
      </c>
      <c r="D7" s="91">
        <v>17512.839549999997</v>
      </c>
      <c r="E7" s="92">
        <v>100</v>
      </c>
      <c r="F7" s="91">
        <v>15726.156430000005</v>
      </c>
      <c r="G7" s="92">
        <v>100</v>
      </c>
      <c r="H7" s="92">
        <v>-4.0650427246106009</v>
      </c>
      <c r="I7" s="92">
        <v>6.8343381600203843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6"/>
      <c r="I8" s="248" t="s">
        <v>132</v>
      </c>
      <c r="J8" s="388"/>
      <c r="K8" s="389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  <c r="AB8" s="388"/>
      <c r="AC8" s="388"/>
      <c r="AD8" s="388"/>
      <c r="AE8" s="388"/>
      <c r="AF8" s="388"/>
      <c r="AG8" s="388"/>
      <c r="AH8" s="388"/>
      <c r="AI8" s="388"/>
      <c r="AJ8" s="388"/>
      <c r="AK8" s="388"/>
    </row>
    <row r="9" spans="1:71" x14ac:dyDescent="0.2">
      <c r="A9" s="725" t="s">
        <v>545</v>
      </c>
    </row>
    <row r="10" spans="1:71" x14ac:dyDescent="0.2">
      <c r="A10" s="725" t="s">
        <v>541</v>
      </c>
    </row>
    <row r="11" spans="1:71" x14ac:dyDescent="0.2">
      <c r="A11" s="696" t="s">
        <v>654</v>
      </c>
    </row>
  </sheetData>
  <mergeCells count="4">
    <mergeCell ref="B3:C3"/>
    <mergeCell ref="D3:E3"/>
    <mergeCell ref="F3:G3"/>
    <mergeCell ref="H3:I3"/>
  </mergeCells>
  <conditionalFormatting sqref="H5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D5" sqref="D5:I8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89" t="s">
        <v>591</v>
      </c>
      <c r="B1" s="889"/>
      <c r="C1" s="889"/>
      <c r="D1" s="889"/>
      <c r="E1" s="889"/>
      <c r="F1" s="889"/>
      <c r="G1" s="13"/>
      <c r="H1" s="13"/>
      <c r="I1" s="13"/>
    </row>
    <row r="2" spans="1:9" x14ac:dyDescent="0.2">
      <c r="A2" s="890"/>
      <c r="B2" s="890"/>
      <c r="C2" s="890"/>
      <c r="D2" s="890"/>
      <c r="E2" s="890"/>
      <c r="F2" s="890"/>
      <c r="G2" s="13"/>
      <c r="H2" s="13"/>
      <c r="I2" s="230" t="s">
        <v>542</v>
      </c>
    </row>
    <row r="3" spans="1:9" x14ac:dyDescent="0.2">
      <c r="A3" s="401"/>
      <c r="B3" s="403"/>
      <c r="C3" s="403"/>
      <c r="D3" s="858">
        <f>INDICE!A3</f>
        <v>42339</v>
      </c>
      <c r="E3" s="858">
        <v>41671</v>
      </c>
      <c r="F3" s="858">
        <f>DATE(YEAR(D3),MONTH(D3)-1,1)</f>
        <v>42309</v>
      </c>
      <c r="G3" s="858"/>
      <c r="H3" s="861">
        <f>DATE(YEAR(D3)-1,MONTH(D3),1)</f>
        <v>41974</v>
      </c>
      <c r="I3" s="861"/>
    </row>
    <row r="4" spans="1:9" x14ac:dyDescent="0.2">
      <c r="A4" s="338"/>
      <c r="B4" s="339"/>
      <c r="C4" s="339"/>
      <c r="D4" s="97" t="s">
        <v>427</v>
      </c>
      <c r="E4" s="261" t="s">
        <v>110</v>
      </c>
      <c r="F4" s="97" t="s">
        <v>427</v>
      </c>
      <c r="G4" s="261" t="s">
        <v>110</v>
      </c>
      <c r="H4" s="97" t="s">
        <v>427</v>
      </c>
      <c r="I4" s="261" t="s">
        <v>110</v>
      </c>
    </row>
    <row r="5" spans="1:9" x14ac:dyDescent="0.2">
      <c r="A5" s="347" t="s">
        <v>426</v>
      </c>
      <c r="B5" s="237"/>
      <c r="C5" s="237"/>
      <c r="D5" s="615">
        <v>125.27148873024785</v>
      </c>
      <c r="E5" s="730">
        <v>100</v>
      </c>
      <c r="F5" s="615">
        <v>128.31356380845432</v>
      </c>
      <c r="G5" s="730">
        <v>100</v>
      </c>
      <c r="H5" s="615">
        <v>113.12406237504997</v>
      </c>
      <c r="I5" s="730">
        <v>100</v>
      </c>
    </row>
    <row r="6" spans="1:9" x14ac:dyDescent="0.2">
      <c r="A6" s="400" t="s">
        <v>539</v>
      </c>
      <c r="B6" s="237"/>
      <c r="C6" s="237"/>
      <c r="D6" s="615">
        <v>74.343234138124643</v>
      </c>
      <c r="E6" s="730">
        <v>59.345693814025736</v>
      </c>
      <c r="F6" s="615">
        <v>77.326834843988124</v>
      </c>
      <c r="G6" s="730">
        <v>60.263960059141631</v>
      </c>
      <c r="H6" s="615">
        <v>62.200291883246692</v>
      </c>
      <c r="I6" s="730">
        <v>54.984139163097502</v>
      </c>
    </row>
    <row r="7" spans="1:9" x14ac:dyDescent="0.2">
      <c r="A7" s="400" t="s">
        <v>540</v>
      </c>
      <c r="B7" s="237"/>
      <c r="C7" s="237"/>
      <c r="D7" s="615">
        <v>50.928254592123203</v>
      </c>
      <c r="E7" s="730">
        <v>40.654306185974256</v>
      </c>
      <c r="F7" s="615">
        <v>50.986728964466195</v>
      </c>
      <c r="G7" s="730">
        <v>39.736039940858369</v>
      </c>
      <c r="H7" s="615">
        <v>50.923770491803275</v>
      </c>
      <c r="I7" s="730">
        <v>45.015860836902498</v>
      </c>
    </row>
    <row r="8" spans="1:9" x14ac:dyDescent="0.2">
      <c r="A8" s="338" t="s">
        <v>595</v>
      </c>
      <c r="B8" s="399"/>
      <c r="C8" s="399"/>
      <c r="D8" s="716">
        <v>90</v>
      </c>
      <c r="E8" s="731"/>
      <c r="F8" s="716">
        <v>90</v>
      </c>
      <c r="G8" s="731"/>
      <c r="H8" s="716">
        <v>90</v>
      </c>
      <c r="I8" s="731"/>
    </row>
    <row r="9" spans="1:9" x14ac:dyDescent="0.2">
      <c r="A9" s="625" t="s">
        <v>541</v>
      </c>
      <c r="B9" s="326"/>
      <c r="C9" s="326"/>
      <c r="D9" s="326"/>
      <c r="E9" s="351"/>
      <c r="F9" s="13"/>
      <c r="G9" s="13"/>
      <c r="H9" s="13"/>
      <c r="I9" s="248" t="s">
        <v>239</v>
      </c>
    </row>
    <row r="10" spans="1:9" x14ac:dyDescent="0.2">
      <c r="A10" s="625" t="s">
        <v>596</v>
      </c>
      <c r="B10" s="396"/>
      <c r="C10" s="396"/>
      <c r="D10" s="396"/>
      <c r="E10" s="396"/>
      <c r="F10" s="396"/>
      <c r="G10" s="396"/>
      <c r="H10" s="396"/>
      <c r="I10" s="396"/>
    </row>
    <row r="11" spans="1:9" x14ac:dyDescent="0.2">
      <c r="A11" s="326"/>
      <c r="B11" s="396"/>
      <c r="C11" s="396"/>
      <c r="D11" s="396"/>
      <c r="E11" s="396"/>
      <c r="F11" s="396"/>
      <c r="G11" s="396"/>
      <c r="H11" s="396"/>
      <c r="I11" s="396"/>
    </row>
    <row r="12" spans="1:9" x14ac:dyDescent="0.2">
      <c r="A12" s="396"/>
      <c r="B12" s="396"/>
      <c r="C12" s="396"/>
      <c r="D12" s="396"/>
      <c r="E12" s="396"/>
      <c r="F12" s="396"/>
      <c r="G12" s="396"/>
      <c r="H12" s="396"/>
      <c r="I12" s="396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D9" sqref="D9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89" t="s">
        <v>544</v>
      </c>
      <c r="B1" s="889"/>
      <c r="C1" s="889"/>
      <c r="D1" s="889"/>
      <c r="E1" s="402"/>
      <c r="F1" s="13"/>
      <c r="G1" s="13"/>
      <c r="H1" s="13"/>
      <c r="I1" s="13"/>
    </row>
    <row r="2" spans="1:40" ht="15" x14ac:dyDescent="0.2">
      <c r="A2" s="889"/>
      <c r="B2" s="889"/>
      <c r="C2" s="889"/>
      <c r="D2" s="889"/>
      <c r="E2" s="402"/>
      <c r="F2" s="13"/>
      <c r="G2" s="312"/>
      <c r="H2" s="395"/>
      <c r="I2" s="394" t="s">
        <v>159</v>
      </c>
    </row>
    <row r="3" spans="1:40" x14ac:dyDescent="0.2">
      <c r="A3" s="401"/>
      <c r="B3" s="901">
        <f>INDICE!A3</f>
        <v>42339</v>
      </c>
      <c r="C3" s="902">
        <v>41671</v>
      </c>
      <c r="D3" s="901">
        <f>DATE(YEAR(B3),MONTH(B3)-1,1)</f>
        <v>42309</v>
      </c>
      <c r="E3" s="902"/>
      <c r="F3" s="901">
        <f>DATE(YEAR(B3)-1,MONTH(B3),1)</f>
        <v>41974</v>
      </c>
      <c r="G3" s="902"/>
      <c r="H3" s="850" t="s">
        <v>491</v>
      </c>
      <c r="I3" s="850"/>
    </row>
    <row r="4" spans="1:40" x14ac:dyDescent="0.2">
      <c r="A4" s="338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8">
        <f>D3</f>
        <v>42309</v>
      </c>
      <c r="I4" s="448">
        <f>F3</f>
        <v>41974</v>
      </c>
    </row>
    <row r="5" spans="1:40" x14ac:dyDescent="0.2">
      <c r="A5" s="347" t="s">
        <v>49</v>
      </c>
      <c r="B5" s="375">
        <v>506</v>
      </c>
      <c r="C5" s="390">
        <v>7.3717948717948723</v>
      </c>
      <c r="D5" s="375">
        <v>506</v>
      </c>
      <c r="E5" s="390">
        <v>7.3632130384167631</v>
      </c>
      <c r="F5" s="375">
        <v>506</v>
      </c>
      <c r="G5" s="390">
        <v>7.3503776873910525</v>
      </c>
      <c r="H5" s="782">
        <v>0</v>
      </c>
      <c r="I5" s="615">
        <v>0</v>
      </c>
      <c r="J5" s="397"/>
    </row>
    <row r="6" spans="1:40" x14ac:dyDescent="0.2">
      <c r="A6" s="400" t="s">
        <v>50</v>
      </c>
      <c r="B6" s="375">
        <v>339</v>
      </c>
      <c r="C6" s="390">
        <v>4.9388111888111892</v>
      </c>
      <c r="D6" s="375">
        <v>340</v>
      </c>
      <c r="E6" s="390">
        <v>4.9476135040745053</v>
      </c>
      <c r="F6" s="375">
        <v>340</v>
      </c>
      <c r="G6" s="390">
        <v>4.9389889599070305</v>
      </c>
      <c r="H6" s="782">
        <v>-0.29411764705882354</v>
      </c>
      <c r="I6" s="615">
        <v>-0.29411764705882354</v>
      </c>
      <c r="J6" s="397"/>
    </row>
    <row r="7" spans="1:40" x14ac:dyDescent="0.2">
      <c r="A7" s="400" t="s">
        <v>129</v>
      </c>
      <c r="B7" s="375">
        <v>3382</v>
      </c>
      <c r="C7" s="390">
        <v>49.271561771561771</v>
      </c>
      <c r="D7" s="375">
        <v>3385</v>
      </c>
      <c r="E7" s="390">
        <v>49.257857974388827</v>
      </c>
      <c r="F7" s="375">
        <v>3385</v>
      </c>
      <c r="G7" s="390">
        <v>49.171993027309703</v>
      </c>
      <c r="H7" s="782">
        <v>-8.8626292466765136E-2</v>
      </c>
      <c r="I7" s="615">
        <v>-8.8626292466765136E-2</v>
      </c>
      <c r="J7" s="397"/>
    </row>
    <row r="8" spans="1:40" x14ac:dyDescent="0.2">
      <c r="A8" s="400" t="s">
        <v>130</v>
      </c>
      <c r="B8" s="375">
        <v>204</v>
      </c>
      <c r="C8" s="390">
        <v>2.9720279720279721</v>
      </c>
      <c r="D8" s="375">
        <v>204</v>
      </c>
      <c r="E8" s="390">
        <v>2.9685681024447033</v>
      </c>
      <c r="F8" s="375">
        <v>216</v>
      </c>
      <c r="G8" s="390">
        <v>3.1377106333527021</v>
      </c>
      <c r="H8" s="782">
        <v>0</v>
      </c>
      <c r="I8" s="615">
        <v>-5.5555555555555554</v>
      </c>
      <c r="J8" s="397"/>
    </row>
    <row r="9" spans="1:40" x14ac:dyDescent="0.2">
      <c r="A9" s="338" t="s">
        <v>425</v>
      </c>
      <c r="B9" s="716">
        <v>2433</v>
      </c>
      <c r="C9" s="728">
        <v>35.4458041958042</v>
      </c>
      <c r="D9" s="716">
        <v>2437</v>
      </c>
      <c r="E9" s="728">
        <v>35.462747380675204</v>
      </c>
      <c r="F9" s="716">
        <v>2437</v>
      </c>
      <c r="G9" s="728">
        <v>35.400929692039512</v>
      </c>
      <c r="H9" s="793">
        <v>-0.16413623307345096</v>
      </c>
      <c r="I9" s="729">
        <v>-0.16413623307345096</v>
      </c>
      <c r="J9" s="397"/>
    </row>
    <row r="10" spans="1:40" s="80" customFormat="1" x14ac:dyDescent="0.2">
      <c r="A10" s="90" t="s">
        <v>119</v>
      </c>
      <c r="B10" s="91">
        <v>6864</v>
      </c>
      <c r="C10" s="398">
        <v>100</v>
      </c>
      <c r="D10" s="91">
        <v>6872</v>
      </c>
      <c r="E10" s="398">
        <v>100</v>
      </c>
      <c r="F10" s="91">
        <v>6884</v>
      </c>
      <c r="G10" s="398">
        <v>100</v>
      </c>
      <c r="H10" s="794">
        <v>-0.11641443538998836</v>
      </c>
      <c r="I10" s="92">
        <v>-0.29052876234747238</v>
      </c>
      <c r="J10" s="397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6"/>
      <c r="B11" s="326"/>
      <c r="C11" s="326"/>
      <c r="D11" s="326"/>
      <c r="E11" s="326"/>
      <c r="F11" s="13"/>
      <c r="G11" s="13"/>
      <c r="H11" s="13"/>
      <c r="I11" s="248" t="s">
        <v>239</v>
      </c>
    </row>
    <row r="12" spans="1:40" s="385" customFormat="1" ht="12.75" x14ac:dyDescent="0.2">
      <c r="A12" s="726" t="s">
        <v>543</v>
      </c>
      <c r="B12" s="386"/>
      <c r="C12" s="386"/>
      <c r="D12" s="387"/>
      <c r="E12" s="387"/>
      <c r="F12" s="386"/>
      <c r="G12" s="386"/>
      <c r="H12" s="386"/>
      <c r="I12" s="386"/>
      <c r="J12" s="386"/>
      <c r="K12" s="386"/>
      <c r="L12" s="386"/>
      <c r="M12" s="386"/>
      <c r="N12" s="386"/>
      <c r="O12" s="386"/>
    </row>
    <row r="13" spans="1:40" x14ac:dyDescent="0.2">
      <c r="A13" s="326" t="s">
        <v>541</v>
      </c>
      <c r="B13" s="396"/>
      <c r="C13" s="396"/>
      <c r="D13" s="396"/>
      <c r="E13" s="396"/>
      <c r="F13" s="396"/>
      <c r="G13" s="396"/>
      <c r="H13" s="396"/>
      <c r="I13" s="396"/>
    </row>
    <row r="14" spans="1:40" x14ac:dyDescent="0.2">
      <c r="A14" s="696" t="s">
        <v>653</v>
      </c>
      <c r="B14" s="396"/>
      <c r="C14" s="396"/>
      <c r="D14" s="396"/>
      <c r="E14" s="396"/>
      <c r="F14" s="396"/>
      <c r="G14" s="396"/>
      <c r="H14" s="396"/>
      <c r="I14" s="396"/>
    </row>
  </sheetData>
  <mergeCells count="5">
    <mergeCell ref="A1:D2"/>
    <mergeCell ref="H3:I3"/>
    <mergeCell ref="B3:C3"/>
    <mergeCell ref="D3:E3"/>
    <mergeCell ref="F3:G3"/>
  </mergeCells>
  <conditionalFormatting sqref="H5:H10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21"/>
  <sheetViews>
    <sheetView workbookViewId="0">
      <selection activeCell="B18" sqref="B18"/>
    </sheetView>
  </sheetViews>
  <sheetFormatPr baseColWidth="10" defaultColWidth="11" defaultRowHeight="12.75" x14ac:dyDescent="0.2"/>
  <cols>
    <col min="1" max="1" width="30.25" style="352" customWidth="1"/>
    <col min="2" max="2" width="11" style="352"/>
    <col min="3" max="3" width="11.625" style="352" customWidth="1"/>
    <col min="4" max="4" width="11" style="352"/>
    <col min="5" max="5" width="11.625" style="352" customWidth="1"/>
    <col min="6" max="6" width="11" style="352"/>
    <col min="7" max="7" width="11.625" style="352" customWidth="1"/>
    <col min="8" max="9" width="10.5" style="352" customWidth="1"/>
    <col min="10" max="16384" width="11" style="352"/>
  </cols>
  <sheetData>
    <row r="1" spans="1:12" x14ac:dyDescent="0.2">
      <c r="A1" s="889" t="s">
        <v>40</v>
      </c>
      <c r="B1" s="889"/>
      <c r="C1" s="889"/>
      <c r="D1" s="185"/>
      <c r="E1" s="185"/>
      <c r="F1" s="185"/>
      <c r="G1" s="12"/>
      <c r="H1" s="12"/>
      <c r="I1" s="12"/>
      <c r="J1" s="12"/>
      <c r="K1" s="12"/>
      <c r="L1" s="12"/>
    </row>
    <row r="2" spans="1:12" x14ac:dyDescent="0.2">
      <c r="A2" s="889"/>
      <c r="B2" s="889"/>
      <c r="C2" s="889"/>
      <c r="D2" s="408"/>
      <c r="E2" s="185"/>
      <c r="F2" s="185"/>
      <c r="H2" s="12"/>
      <c r="I2" s="12"/>
      <c r="J2" s="12"/>
      <c r="K2" s="12"/>
    </row>
    <row r="3" spans="1:12" x14ac:dyDescent="0.2">
      <c r="A3" s="407"/>
      <c r="B3" s="12"/>
      <c r="C3" s="12"/>
      <c r="D3" s="12"/>
      <c r="E3" s="12"/>
      <c r="F3" s="12"/>
      <c r="G3" s="12"/>
      <c r="H3" s="353"/>
      <c r="I3" s="394" t="s">
        <v>584</v>
      </c>
      <c r="J3" s="12"/>
      <c r="K3" s="12"/>
      <c r="L3" s="12"/>
    </row>
    <row r="4" spans="1:12" x14ac:dyDescent="0.2">
      <c r="A4" s="200"/>
      <c r="B4" s="901">
        <f>INDICE!A3</f>
        <v>42339</v>
      </c>
      <c r="C4" s="902">
        <v>41671</v>
      </c>
      <c r="D4" s="901">
        <f>DATE(YEAR(B4),MONTH(B4)-1,1)</f>
        <v>42309</v>
      </c>
      <c r="E4" s="902"/>
      <c r="F4" s="901">
        <f>DATE(YEAR(B4)-1,MONTH(B4),1)</f>
        <v>41974</v>
      </c>
      <c r="G4" s="902"/>
      <c r="H4" s="850" t="s">
        <v>491</v>
      </c>
      <c r="I4" s="850"/>
      <c r="J4" s="12"/>
      <c r="K4" s="12"/>
      <c r="L4" s="12"/>
    </row>
    <row r="5" spans="1:12" x14ac:dyDescent="0.2">
      <c r="A5" s="200"/>
      <c r="B5" s="261" t="s">
        <v>55</v>
      </c>
      <c r="C5" s="261" t="s">
        <v>110</v>
      </c>
      <c r="D5" s="261" t="s">
        <v>55</v>
      </c>
      <c r="E5" s="261" t="s">
        <v>110</v>
      </c>
      <c r="F5" s="261" t="s">
        <v>55</v>
      </c>
      <c r="G5" s="261" t="s">
        <v>110</v>
      </c>
      <c r="H5" s="448">
        <f>D4</f>
        <v>42309</v>
      </c>
      <c r="I5" s="448">
        <f>F4</f>
        <v>41974</v>
      </c>
      <c r="J5" s="12"/>
      <c r="K5" s="12"/>
      <c r="L5" s="12"/>
    </row>
    <row r="6" spans="1:12" ht="15" customHeight="1" x14ac:dyDescent="0.2">
      <c r="A6" s="200" t="s">
        <v>430</v>
      </c>
      <c r="B6" s="355">
        <v>9772.8420000000006</v>
      </c>
      <c r="C6" s="354">
        <v>31.210673053892211</v>
      </c>
      <c r="D6" s="355">
        <v>10630.271000000001</v>
      </c>
      <c r="E6" s="354">
        <v>31.954513683938657</v>
      </c>
      <c r="F6" s="355">
        <v>14472.214</v>
      </c>
      <c r="G6" s="354">
        <v>35.754568479103142</v>
      </c>
      <c r="H6" s="238">
        <v>-8.0659185452562792</v>
      </c>
      <c r="I6" s="238">
        <v>-32.47168677853989</v>
      </c>
      <c r="J6" s="12"/>
      <c r="K6" s="12"/>
      <c r="L6" s="12"/>
    </row>
    <row r="7" spans="1:12" ht="14.25" x14ac:dyDescent="0.2">
      <c r="A7" s="406" t="s">
        <v>429</v>
      </c>
      <c r="B7" s="355">
        <v>21539.658000000003</v>
      </c>
      <c r="C7" s="354">
        <v>68.789326946107792</v>
      </c>
      <c r="D7" s="355">
        <v>22636.613000000001</v>
      </c>
      <c r="E7" s="354">
        <v>68.045486316061329</v>
      </c>
      <c r="F7" s="355">
        <v>26004.330999999998</v>
      </c>
      <c r="G7" s="354">
        <v>64.245431520896858</v>
      </c>
      <c r="H7" s="238">
        <v>-4.8459325606706187</v>
      </c>
      <c r="I7" s="238">
        <v>-17.168959278360191</v>
      </c>
      <c r="J7" s="12"/>
      <c r="K7" s="12"/>
      <c r="L7" s="12"/>
    </row>
    <row r="8" spans="1:12" x14ac:dyDescent="0.2">
      <c r="A8" s="244" t="s">
        <v>119</v>
      </c>
      <c r="B8" s="245">
        <v>31312.500000000004</v>
      </c>
      <c r="C8" s="246">
        <v>100</v>
      </c>
      <c r="D8" s="245">
        <v>33266.884000000005</v>
      </c>
      <c r="E8" s="246">
        <v>100</v>
      </c>
      <c r="F8" s="245">
        <v>40476.544999999998</v>
      </c>
      <c r="G8" s="246">
        <v>100</v>
      </c>
      <c r="H8" s="92">
        <v>-5.8748634227359604</v>
      </c>
      <c r="I8" s="92">
        <v>-22.640383461582491</v>
      </c>
      <c r="J8" s="404"/>
      <c r="K8" s="404"/>
    </row>
    <row r="9" spans="1:12" s="385" customFormat="1" x14ac:dyDescent="0.2">
      <c r="A9" s="404"/>
      <c r="B9" s="404"/>
      <c r="C9" s="404"/>
      <c r="D9" s="404"/>
      <c r="E9" s="404"/>
      <c r="F9" s="404"/>
      <c r="H9" s="404"/>
      <c r="I9" s="248" t="s">
        <v>239</v>
      </c>
      <c r="J9" s="386"/>
      <c r="K9" s="386"/>
      <c r="L9" s="386"/>
    </row>
    <row r="10" spans="1:12" x14ac:dyDescent="0.2">
      <c r="A10" s="726" t="s">
        <v>582</v>
      </c>
      <c r="B10" s="386"/>
      <c r="C10" s="387"/>
      <c r="D10" s="386"/>
      <c r="E10" s="386"/>
      <c r="F10" s="386"/>
      <c r="G10" s="386"/>
      <c r="H10" s="404"/>
      <c r="I10" s="404"/>
      <c r="J10" s="404"/>
      <c r="K10" s="404"/>
      <c r="L10" s="404"/>
    </row>
    <row r="11" spans="1:12" x14ac:dyDescent="0.2">
      <c r="A11" s="326" t="s">
        <v>583</v>
      </c>
      <c r="B11" s="404"/>
      <c r="C11" s="405"/>
      <c r="D11" s="404"/>
      <c r="E11" s="404"/>
      <c r="F11" s="404"/>
      <c r="G11" s="404"/>
      <c r="H11" s="404"/>
      <c r="I11" s="404"/>
      <c r="J11" s="404"/>
      <c r="K11" s="404"/>
      <c r="L11" s="404"/>
    </row>
    <row r="12" spans="1:12" x14ac:dyDescent="0.2">
      <c r="A12" s="326" t="s">
        <v>541</v>
      </c>
      <c r="B12" s="404"/>
      <c r="C12" s="404"/>
      <c r="D12" s="404"/>
      <c r="E12" s="404"/>
      <c r="F12" s="404"/>
      <c r="G12" s="404"/>
      <c r="H12" s="12"/>
      <c r="I12" s="185"/>
      <c r="J12" s="404"/>
      <c r="K12" s="404"/>
      <c r="L12" s="404"/>
    </row>
    <row r="13" spans="1:12" x14ac:dyDescent="0.2">
      <c r="A13" s="404"/>
      <c r="B13" s="404"/>
      <c r="C13" s="404"/>
      <c r="D13" s="404"/>
      <c r="E13" s="404"/>
      <c r="F13" s="404"/>
      <c r="G13" s="404"/>
      <c r="H13" s="12"/>
      <c r="I13" s="12"/>
      <c r="J13" s="404"/>
      <c r="K13" s="404"/>
      <c r="L13" s="404"/>
    </row>
    <row r="14" spans="1:12" x14ac:dyDescent="0.2">
      <c r="A14" s="404"/>
      <c r="B14" s="404"/>
      <c r="C14" s="404"/>
      <c r="D14" s="404"/>
      <c r="E14" s="404"/>
      <c r="F14" s="404"/>
      <c r="G14" s="404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8" spans="2:13" x14ac:dyDescent="0.2">
      <c r="B18" s="810"/>
    </row>
    <row r="19" spans="2:13" x14ac:dyDescent="0.2">
      <c r="M19" s="352" t="s">
        <v>428</v>
      </c>
    </row>
    <row r="21" spans="2:13" x14ac:dyDescent="0.2">
      <c r="C21" s="810"/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sqref="A1:D2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03" t="s">
        <v>1</v>
      </c>
      <c r="B1" s="903"/>
      <c r="C1" s="903"/>
      <c r="D1" s="903"/>
      <c r="E1" s="409"/>
      <c r="F1" s="409"/>
      <c r="G1" s="410"/>
    </row>
    <row r="2" spans="1:7" x14ac:dyDescent="0.2">
      <c r="A2" s="903"/>
      <c r="B2" s="903"/>
      <c r="C2" s="903"/>
      <c r="D2" s="903"/>
      <c r="E2" s="410"/>
      <c r="F2" s="410"/>
      <c r="G2" s="410"/>
    </row>
    <row r="3" spans="1:7" x14ac:dyDescent="0.2">
      <c r="A3" s="621"/>
      <c r="B3" s="621"/>
      <c r="C3" s="621"/>
      <c r="D3" s="410"/>
      <c r="E3" s="410"/>
      <c r="F3" s="410"/>
      <c r="G3" s="410"/>
    </row>
    <row r="4" spans="1:7" x14ac:dyDescent="0.2">
      <c r="A4" s="411" t="s">
        <v>431</v>
      </c>
      <c r="B4" s="410"/>
      <c r="C4" s="410"/>
      <c r="D4" s="410"/>
      <c r="E4" s="410"/>
      <c r="F4" s="410"/>
      <c r="G4" s="410"/>
    </row>
    <row r="5" spans="1:7" x14ac:dyDescent="0.2">
      <c r="A5" s="412"/>
      <c r="B5" s="412" t="s">
        <v>432</v>
      </c>
      <c r="C5" s="412" t="s">
        <v>433</v>
      </c>
      <c r="D5" s="412" t="s">
        <v>434</v>
      </c>
      <c r="E5" s="412" t="s">
        <v>435</v>
      </c>
      <c r="F5" s="412" t="s">
        <v>55</v>
      </c>
      <c r="G5" s="410"/>
    </row>
    <row r="6" spans="1:7" x14ac:dyDescent="0.2">
      <c r="A6" s="413" t="s">
        <v>432</v>
      </c>
      <c r="B6" s="414">
        <v>1</v>
      </c>
      <c r="C6" s="414">
        <v>238.8</v>
      </c>
      <c r="D6" s="414">
        <v>0.23880000000000001</v>
      </c>
      <c r="E6" s="415" t="s">
        <v>436</v>
      </c>
      <c r="F6" s="415">
        <v>0.27779999999999999</v>
      </c>
      <c r="G6" s="410"/>
    </row>
    <row r="7" spans="1:7" x14ac:dyDescent="0.2">
      <c r="A7" s="416" t="s">
        <v>433</v>
      </c>
      <c r="B7" s="417" t="s">
        <v>437</v>
      </c>
      <c r="C7" s="418">
        <v>1</v>
      </c>
      <c r="D7" s="419" t="s">
        <v>438</v>
      </c>
      <c r="E7" s="419" t="s">
        <v>439</v>
      </c>
      <c r="F7" s="417" t="s">
        <v>440</v>
      </c>
      <c r="G7" s="410"/>
    </row>
    <row r="8" spans="1:7" x14ac:dyDescent="0.2">
      <c r="A8" s="416" t="s">
        <v>434</v>
      </c>
      <c r="B8" s="417">
        <v>4.1867999999999999</v>
      </c>
      <c r="C8" s="419" t="s">
        <v>441</v>
      </c>
      <c r="D8" s="418">
        <v>1</v>
      </c>
      <c r="E8" s="419" t="s">
        <v>442</v>
      </c>
      <c r="F8" s="417">
        <v>1.163</v>
      </c>
      <c r="G8" s="410"/>
    </row>
    <row r="9" spans="1:7" x14ac:dyDescent="0.2">
      <c r="A9" s="416" t="s">
        <v>435</v>
      </c>
      <c r="B9" s="417" t="s">
        <v>443</v>
      </c>
      <c r="C9" s="419" t="s">
        <v>444</v>
      </c>
      <c r="D9" s="419" t="s">
        <v>445</v>
      </c>
      <c r="E9" s="417">
        <v>1</v>
      </c>
      <c r="F9" s="420">
        <v>11630</v>
      </c>
      <c r="G9" s="410"/>
    </row>
    <row r="10" spans="1:7" x14ac:dyDescent="0.2">
      <c r="A10" s="421" t="s">
        <v>55</v>
      </c>
      <c r="B10" s="422">
        <v>3.6</v>
      </c>
      <c r="C10" s="422">
        <v>860</v>
      </c>
      <c r="D10" s="422">
        <v>0.86</v>
      </c>
      <c r="E10" s="423" t="s">
        <v>446</v>
      </c>
      <c r="F10" s="422">
        <v>1</v>
      </c>
      <c r="G10" s="410"/>
    </row>
    <row r="11" spans="1:7" x14ac:dyDescent="0.2">
      <c r="A11" s="416"/>
      <c r="B11" s="418"/>
      <c r="C11" s="418"/>
      <c r="D11" s="418"/>
      <c r="E11" s="417"/>
      <c r="F11" s="418"/>
      <c r="G11" s="410"/>
    </row>
    <row r="12" spans="1:7" x14ac:dyDescent="0.2">
      <c r="A12" s="411"/>
      <c r="B12" s="410"/>
      <c r="C12" s="410"/>
      <c r="D12" s="410"/>
      <c r="E12" s="424"/>
      <c r="F12" s="410"/>
      <c r="G12" s="410"/>
    </row>
    <row r="13" spans="1:7" x14ac:dyDescent="0.2">
      <c r="A13" s="411" t="s">
        <v>447</v>
      </c>
      <c r="B13" s="410"/>
      <c r="C13" s="410"/>
      <c r="D13" s="410"/>
      <c r="E13" s="410"/>
      <c r="F13" s="410"/>
      <c r="G13" s="410"/>
    </row>
    <row r="14" spans="1:7" x14ac:dyDescent="0.2">
      <c r="A14" s="412"/>
      <c r="B14" s="425" t="s">
        <v>448</v>
      </c>
      <c r="C14" s="412" t="s">
        <v>449</v>
      </c>
      <c r="D14" s="412" t="s">
        <v>450</v>
      </c>
      <c r="E14" s="412" t="s">
        <v>451</v>
      </c>
      <c r="F14" s="412" t="s">
        <v>452</v>
      </c>
      <c r="G14" s="418"/>
    </row>
    <row r="15" spans="1:7" x14ac:dyDescent="0.2">
      <c r="A15" s="413" t="s">
        <v>448</v>
      </c>
      <c r="B15" s="414">
        <v>1</v>
      </c>
      <c r="C15" s="414">
        <v>2.3810000000000001E-2</v>
      </c>
      <c r="D15" s="414">
        <v>0.13370000000000001</v>
      </c>
      <c r="E15" s="414">
        <v>3.7850000000000001</v>
      </c>
      <c r="F15" s="414">
        <v>3.8E-3</v>
      </c>
      <c r="G15" s="418"/>
    </row>
    <row r="16" spans="1:7" x14ac:dyDescent="0.2">
      <c r="A16" s="416" t="s">
        <v>449</v>
      </c>
      <c r="B16" s="418">
        <v>42</v>
      </c>
      <c r="C16" s="418">
        <v>1</v>
      </c>
      <c r="D16" s="418">
        <v>5.6150000000000002</v>
      </c>
      <c r="E16" s="418">
        <v>159</v>
      </c>
      <c r="F16" s="418">
        <v>0.159</v>
      </c>
      <c r="G16" s="418"/>
    </row>
    <row r="17" spans="1:7" x14ac:dyDescent="0.2">
      <c r="A17" s="416" t="s">
        <v>450</v>
      </c>
      <c r="B17" s="418">
        <v>7.48</v>
      </c>
      <c r="C17" s="418">
        <v>0.17810000000000001</v>
      </c>
      <c r="D17" s="418">
        <v>1</v>
      </c>
      <c r="E17" s="418">
        <v>28.3</v>
      </c>
      <c r="F17" s="418">
        <v>2.8299999999999999E-2</v>
      </c>
      <c r="G17" s="418"/>
    </row>
    <row r="18" spans="1:7" x14ac:dyDescent="0.2">
      <c r="A18" s="416" t="s">
        <v>451</v>
      </c>
      <c r="B18" s="418">
        <v>0.26419999999999999</v>
      </c>
      <c r="C18" s="418">
        <v>6.3E-3</v>
      </c>
      <c r="D18" s="418">
        <v>3.5299999999999998E-2</v>
      </c>
      <c r="E18" s="418">
        <v>1</v>
      </c>
      <c r="F18" s="418">
        <v>1E-3</v>
      </c>
      <c r="G18" s="418"/>
    </row>
    <row r="19" spans="1:7" x14ac:dyDescent="0.2">
      <c r="A19" s="421" t="s">
        <v>452</v>
      </c>
      <c r="B19" s="422">
        <v>264.2</v>
      </c>
      <c r="C19" s="422">
        <v>6.2889999999999997</v>
      </c>
      <c r="D19" s="422">
        <v>35.314700000000002</v>
      </c>
      <c r="E19" s="426">
        <v>1000</v>
      </c>
      <c r="F19" s="422">
        <v>1</v>
      </c>
      <c r="G19" s="418"/>
    </row>
    <row r="20" spans="1:7" x14ac:dyDescent="0.2">
      <c r="A20" s="410"/>
      <c r="B20" s="410"/>
      <c r="C20" s="410"/>
      <c r="D20" s="410"/>
      <c r="E20" s="410"/>
      <c r="F20" s="410"/>
      <c r="G20" s="410"/>
    </row>
    <row r="21" spans="1:7" x14ac:dyDescent="0.2">
      <c r="A21" s="410"/>
      <c r="B21" s="410"/>
      <c r="C21" s="410"/>
      <c r="D21" s="410"/>
      <c r="E21" s="410"/>
      <c r="F21" s="410"/>
      <c r="G21" s="410"/>
    </row>
    <row r="22" spans="1:7" x14ac:dyDescent="0.2">
      <c r="A22" s="411" t="s">
        <v>453</v>
      </c>
      <c r="B22" s="410"/>
      <c r="C22" s="410"/>
      <c r="D22" s="410"/>
      <c r="E22" s="410"/>
      <c r="F22" s="410"/>
      <c r="G22" s="410"/>
    </row>
    <row r="23" spans="1:7" x14ac:dyDescent="0.2">
      <c r="A23" s="427" t="s">
        <v>308</v>
      </c>
      <c r="B23" s="427"/>
      <c r="C23" s="427"/>
      <c r="D23" s="427"/>
      <c r="E23" s="427"/>
      <c r="F23" s="427"/>
      <c r="G23" s="410"/>
    </row>
    <row r="24" spans="1:7" x14ac:dyDescent="0.2">
      <c r="A24" s="904" t="s">
        <v>454</v>
      </c>
      <c r="B24" s="904"/>
      <c r="C24" s="904"/>
      <c r="D24" s="905" t="s">
        <v>455</v>
      </c>
      <c r="E24" s="905"/>
      <c r="F24" s="905"/>
      <c r="G24" s="410"/>
    </row>
    <row r="25" spans="1:7" x14ac:dyDescent="0.2">
      <c r="A25" s="410"/>
      <c r="B25" s="410"/>
      <c r="C25" s="410"/>
      <c r="D25" s="410"/>
      <c r="E25" s="410"/>
      <c r="F25" s="410"/>
      <c r="G25" s="410"/>
    </row>
    <row r="26" spans="1:7" x14ac:dyDescent="0.2">
      <c r="A26" s="410"/>
      <c r="B26" s="410"/>
      <c r="C26" s="410"/>
      <c r="D26" s="410"/>
      <c r="E26" s="410"/>
      <c r="F26" s="410"/>
      <c r="G26" s="410"/>
    </row>
    <row r="27" spans="1:7" x14ac:dyDescent="0.2">
      <c r="A27" s="60" t="s">
        <v>456</v>
      </c>
      <c r="B27" s="410"/>
      <c r="C27" s="60"/>
      <c r="D27" s="411" t="s">
        <v>457</v>
      </c>
      <c r="E27" s="410"/>
      <c r="F27" s="410"/>
      <c r="G27" s="410"/>
    </row>
    <row r="28" spans="1:7" x14ac:dyDescent="0.2">
      <c r="A28" s="427" t="s">
        <v>308</v>
      </c>
      <c r="B28" s="428" t="s">
        <v>459</v>
      </c>
      <c r="C28" s="58"/>
      <c r="D28" s="413" t="s">
        <v>114</v>
      </c>
      <c r="E28" s="414"/>
      <c r="F28" s="415" t="s">
        <v>460</v>
      </c>
      <c r="G28" s="410"/>
    </row>
    <row r="29" spans="1:7" x14ac:dyDescent="0.2">
      <c r="A29" s="429" t="s">
        <v>464</v>
      </c>
      <c r="B29" s="430" t="s">
        <v>465</v>
      </c>
      <c r="C29" s="58"/>
      <c r="D29" s="421" t="s">
        <v>425</v>
      </c>
      <c r="E29" s="422"/>
      <c r="F29" s="423" t="s">
        <v>466</v>
      </c>
      <c r="G29" s="410"/>
    </row>
    <row r="30" spans="1:7" x14ac:dyDescent="0.2">
      <c r="A30" s="431" t="s">
        <v>467</v>
      </c>
      <c r="B30" s="432" t="s">
        <v>468</v>
      </c>
      <c r="C30" s="410"/>
      <c r="D30" s="410"/>
      <c r="E30" s="410"/>
      <c r="F30" s="410"/>
      <c r="G30" s="410"/>
    </row>
    <row r="31" spans="1:7" x14ac:dyDescent="0.2">
      <c r="A31" s="410"/>
      <c r="B31" s="410"/>
      <c r="C31" s="410"/>
      <c r="D31" s="410"/>
      <c r="E31" s="410"/>
      <c r="F31" s="410"/>
      <c r="G31" s="410"/>
    </row>
    <row r="32" spans="1:7" x14ac:dyDescent="0.2">
      <c r="A32" s="410"/>
      <c r="B32" s="410"/>
      <c r="C32" s="410"/>
      <c r="D32" s="410"/>
      <c r="E32" s="410"/>
      <c r="F32" s="410"/>
      <c r="G32" s="410"/>
    </row>
    <row r="33" spans="1:7" x14ac:dyDescent="0.2">
      <c r="A33" s="411" t="s">
        <v>458</v>
      </c>
      <c r="B33" s="410"/>
      <c r="C33" s="410"/>
      <c r="D33" s="410"/>
      <c r="E33" s="411" t="s">
        <v>469</v>
      </c>
      <c r="F33" s="410"/>
      <c r="G33" s="410"/>
    </row>
    <row r="34" spans="1:7" x14ac:dyDescent="0.2">
      <c r="A34" s="427" t="s">
        <v>461</v>
      </c>
      <c r="B34" s="427" t="s">
        <v>462</v>
      </c>
      <c r="C34" s="427" t="s">
        <v>463</v>
      </c>
      <c r="D34" s="418"/>
      <c r="E34" s="412"/>
      <c r="F34" s="412" t="s">
        <v>470</v>
      </c>
      <c r="G34" s="410"/>
    </row>
    <row r="35" spans="1:7" x14ac:dyDescent="0.2">
      <c r="A35" s="1"/>
      <c r="B35" s="1"/>
      <c r="C35" s="1"/>
      <c r="D35" s="1"/>
      <c r="E35" s="413" t="s">
        <v>471</v>
      </c>
      <c r="F35" s="433">
        <v>11.6</v>
      </c>
      <c r="G35" s="410"/>
    </row>
    <row r="36" spans="1:7" x14ac:dyDescent="0.2">
      <c r="A36" s="1"/>
      <c r="B36" s="1"/>
      <c r="C36" s="1"/>
      <c r="D36" s="1"/>
      <c r="E36" s="416" t="s">
        <v>49</v>
      </c>
      <c r="F36" s="433">
        <v>8.5299999999999994</v>
      </c>
      <c r="G36" s="410"/>
    </row>
    <row r="37" spans="1:7" x14ac:dyDescent="0.2">
      <c r="A37" s="1"/>
      <c r="B37" s="1"/>
      <c r="C37" s="1"/>
      <c r="D37" s="1"/>
      <c r="E37" s="416" t="s">
        <v>50</v>
      </c>
      <c r="F37" s="433">
        <v>7.88</v>
      </c>
      <c r="G37" s="410"/>
    </row>
    <row r="38" spans="1:7" x14ac:dyDescent="0.2">
      <c r="A38" s="1"/>
      <c r="B38" s="1"/>
      <c r="C38" s="1"/>
      <c r="D38" s="1"/>
      <c r="E38" s="416" t="s">
        <v>472</v>
      </c>
      <c r="F38" s="433">
        <v>7.93</v>
      </c>
      <c r="G38" s="410"/>
    </row>
    <row r="39" spans="1:7" x14ac:dyDescent="0.2">
      <c r="A39" s="1"/>
      <c r="B39" s="1"/>
      <c r="C39" s="1"/>
      <c r="D39" s="1"/>
      <c r="E39" s="416" t="s">
        <v>129</v>
      </c>
      <c r="F39" s="433">
        <v>7.46</v>
      </c>
      <c r="G39" s="410"/>
    </row>
    <row r="40" spans="1:7" x14ac:dyDescent="0.2">
      <c r="A40" s="1"/>
      <c r="B40" s="1"/>
      <c r="C40" s="1"/>
      <c r="D40" s="1"/>
      <c r="E40" s="416" t="s">
        <v>130</v>
      </c>
      <c r="F40" s="433">
        <v>6.66</v>
      </c>
      <c r="G40" s="410"/>
    </row>
    <row r="41" spans="1:7" x14ac:dyDescent="0.2">
      <c r="A41" s="1"/>
      <c r="B41" s="1"/>
      <c r="C41" s="1"/>
      <c r="D41" s="1"/>
      <c r="E41" s="421" t="s">
        <v>473</v>
      </c>
      <c r="F41" s="434">
        <v>8</v>
      </c>
      <c r="G41" s="410"/>
    </row>
    <row r="42" spans="1:7" x14ac:dyDescent="0.2">
      <c r="A42" s="410"/>
      <c r="B42" s="410"/>
      <c r="C42" s="410"/>
      <c r="D42" s="410"/>
      <c r="E42" s="410"/>
      <c r="F42" s="410"/>
      <c r="G42" s="410"/>
    </row>
    <row r="43" spans="1:7" x14ac:dyDescent="0.2">
      <c r="A43" s="410"/>
      <c r="B43" s="410"/>
      <c r="C43" s="410"/>
      <c r="D43" s="410"/>
      <c r="E43" s="410"/>
      <c r="F43" s="410"/>
      <c r="G43" s="410"/>
    </row>
    <row r="44" spans="1:7" x14ac:dyDescent="0.2">
      <c r="A44" s="410"/>
      <c r="B44" s="410"/>
      <c r="C44" s="410"/>
      <c r="D44" s="410"/>
      <c r="E44" s="410"/>
      <c r="F44" s="410"/>
      <c r="G44" s="410"/>
    </row>
    <row r="45" spans="1:7" ht="15" x14ac:dyDescent="0.25">
      <c r="A45" s="435" t="s">
        <v>474</v>
      </c>
      <c r="B45" s="1"/>
      <c r="C45" s="1"/>
      <c r="D45" s="1"/>
      <c r="E45" s="1"/>
      <c r="F45" s="1"/>
      <c r="G45" s="1"/>
    </row>
    <row r="46" spans="1:7" x14ac:dyDescent="0.2">
      <c r="A46" s="1" t="s">
        <v>475</v>
      </c>
      <c r="B46" s="1"/>
      <c r="C46" s="1"/>
      <c r="D46" s="1"/>
      <c r="E46" s="1"/>
      <c r="F46" s="1"/>
      <c r="G46" s="1"/>
    </row>
    <row r="47" spans="1:7" x14ac:dyDescent="0.2">
      <c r="A47" s="1" t="s">
        <v>476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35" t="s">
        <v>477</v>
      </c>
      <c r="B49" s="1"/>
      <c r="C49" s="1"/>
      <c r="D49" s="1"/>
      <c r="E49" s="1"/>
      <c r="F49" s="1"/>
      <c r="G49" s="1"/>
    </row>
    <row r="50" spans="1:7" x14ac:dyDescent="0.2">
      <c r="A50" s="1" t="s">
        <v>658</v>
      </c>
      <c r="B50" s="1"/>
      <c r="C50" s="1"/>
      <c r="D50" s="1"/>
      <c r="E50" s="1"/>
      <c r="F50" s="1"/>
      <c r="G50" s="1"/>
    </row>
    <row r="51" spans="1:7" x14ac:dyDescent="0.2">
      <c r="A51" s="1" t="s">
        <v>659</v>
      </c>
      <c r="B51" s="1"/>
      <c r="C51" s="1"/>
      <c r="D51" s="1"/>
      <c r="E51" s="1"/>
      <c r="F51" s="1"/>
      <c r="G51" s="1"/>
    </row>
    <row r="52" spans="1:7" x14ac:dyDescent="0.2">
      <c r="A52" s="1" t="s">
        <v>660</v>
      </c>
      <c r="B52" s="1"/>
      <c r="C52" s="1"/>
      <c r="D52" s="1"/>
      <c r="E52" s="1"/>
      <c r="F52" s="1"/>
      <c r="G52" s="1"/>
    </row>
    <row r="53" spans="1:7" x14ac:dyDescent="0.2">
      <c r="A53" s="1" t="s">
        <v>661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35" t="s">
        <v>478</v>
      </c>
      <c r="B55" s="1"/>
      <c r="C55" s="1"/>
      <c r="D55" s="1"/>
      <c r="E55" s="1"/>
      <c r="F55" s="1"/>
      <c r="G55" s="1"/>
    </row>
    <row r="56" spans="1:7" x14ac:dyDescent="0.2">
      <c r="A56" s="1" t="s">
        <v>662</v>
      </c>
      <c r="B56" s="1"/>
      <c r="C56" s="1"/>
      <c r="D56" s="1"/>
      <c r="E56" s="1"/>
      <c r="F56" s="1"/>
      <c r="G56" s="1"/>
    </row>
    <row r="57" spans="1:7" x14ac:dyDescent="0.2">
      <c r="A57" s="1" t="s">
        <v>663</v>
      </c>
      <c r="B57" s="1"/>
      <c r="C57" s="1"/>
      <c r="D57" s="1"/>
      <c r="E57" s="1"/>
      <c r="F57" s="1"/>
      <c r="G57" s="1"/>
    </row>
    <row r="58" spans="1:7" x14ac:dyDescent="0.2">
      <c r="A58" s="1" t="s">
        <v>664</v>
      </c>
      <c r="B58" s="1"/>
      <c r="C58" s="1"/>
      <c r="D58" s="1"/>
      <c r="E58" s="1"/>
      <c r="F58" s="1"/>
      <c r="G58" s="1"/>
    </row>
    <row r="59" spans="1:7" x14ac:dyDescent="0.2">
      <c r="A59" s="1" t="s">
        <v>665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35" t="s">
        <v>642</v>
      </c>
      <c r="B61" s="1"/>
      <c r="C61" s="1"/>
      <c r="D61" s="1"/>
      <c r="E61" s="1"/>
      <c r="F61" s="1"/>
      <c r="G61" s="1"/>
    </row>
    <row r="62" spans="1:7" x14ac:dyDescent="0.2">
      <c r="A62" s="1" t="s">
        <v>666</v>
      </c>
      <c r="B62" s="1"/>
      <c r="C62" s="1"/>
      <c r="D62" s="1"/>
      <c r="E62" s="1"/>
      <c r="F62" s="1"/>
      <c r="G62" s="1"/>
    </row>
    <row r="63" spans="1:7" x14ac:dyDescent="0.2">
      <c r="A63" s="1" t="s">
        <v>645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35" t="s">
        <v>479</v>
      </c>
      <c r="B65" s="1"/>
      <c r="C65" s="1"/>
      <c r="D65" s="1"/>
      <c r="E65" s="1"/>
      <c r="F65" s="1"/>
      <c r="G65" s="1"/>
    </row>
    <row r="66" spans="1:7" x14ac:dyDescent="0.2">
      <c r="A66" s="1" t="s">
        <v>480</v>
      </c>
      <c r="B66" s="1"/>
      <c r="C66" s="1"/>
      <c r="D66" s="1"/>
      <c r="E66" s="1"/>
      <c r="F66" s="1"/>
      <c r="G66" s="1"/>
    </row>
    <row r="67" spans="1:7" x14ac:dyDescent="0.2">
      <c r="A67" s="1" t="s">
        <v>481</v>
      </c>
      <c r="B67" s="1"/>
      <c r="C67" s="1"/>
      <c r="D67" s="1"/>
      <c r="E67" s="1"/>
      <c r="F67" s="1"/>
      <c r="G67" s="1"/>
    </row>
    <row r="68" spans="1:7" x14ac:dyDescent="0.2">
      <c r="A68" s="1" t="s">
        <v>482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16"/>
  <sheetViews>
    <sheetView workbookViewId="0">
      <selection activeCell="D15" sqref="D15"/>
    </sheetView>
  </sheetViews>
  <sheetFormatPr baseColWidth="10" defaultColWidth="11.375" defaultRowHeight="14.25" x14ac:dyDescent="0.2"/>
  <cols>
    <col min="1" max="16384" width="11.375" style="1"/>
  </cols>
  <sheetData>
    <row r="1" spans="1:18" s="3" customFormat="1" ht="15" thickTop="1" x14ac:dyDescent="0.2">
      <c r="A1" s="456" t="s">
        <v>496</v>
      </c>
      <c r="B1" s="459"/>
      <c r="C1" s="459"/>
      <c r="D1" s="459"/>
    </row>
    <row r="2" spans="1:18" x14ac:dyDescent="0.2">
      <c r="A2" s="489"/>
      <c r="B2" s="487"/>
      <c r="C2" s="487"/>
      <c r="D2" s="490"/>
    </row>
    <row r="3" spans="1:18" x14ac:dyDescent="0.2">
      <c r="A3" s="491"/>
      <c r="B3" s="491">
        <v>2013</v>
      </c>
      <c r="C3" s="491">
        <v>2014</v>
      </c>
      <c r="D3" s="491">
        <v>2015</v>
      </c>
    </row>
    <row r="4" spans="1:18" x14ac:dyDescent="0.2">
      <c r="A4" s="458" t="s">
        <v>134</v>
      </c>
      <c r="B4" s="486">
        <v>-7.4982580478999132</v>
      </c>
      <c r="C4" s="486">
        <v>-7.753502009242113</v>
      </c>
      <c r="D4" s="486">
        <v>-1.0512315047003984</v>
      </c>
      <c r="Q4" s="809"/>
      <c r="R4" s="809"/>
    </row>
    <row r="5" spans="1:18" x14ac:dyDescent="0.2">
      <c r="A5" s="458" t="s">
        <v>135</v>
      </c>
      <c r="B5" s="486">
        <v>-8.8924956827147756</v>
      </c>
      <c r="C5" s="486">
        <v>-6.2083557342270828</v>
      </c>
      <c r="D5" s="486">
        <v>-0.46871715143933829</v>
      </c>
    </row>
    <row r="6" spans="1:18" x14ac:dyDescent="0.2">
      <c r="A6" s="458" t="s">
        <v>136</v>
      </c>
      <c r="B6" s="486">
        <v>-9.282802020770383</v>
      </c>
      <c r="C6" s="486">
        <v>-5.1314628475704174</v>
      </c>
      <c r="D6" s="486">
        <v>-0.40000888926776912</v>
      </c>
    </row>
    <row r="7" spans="1:18" x14ac:dyDescent="0.2">
      <c r="A7" s="458" t="s">
        <v>137</v>
      </c>
      <c r="B7" s="486">
        <v>-9.3694680082919142</v>
      </c>
      <c r="C7" s="486">
        <v>-4.9921882223829908</v>
      </c>
      <c r="D7" s="486">
        <v>0.22145645063381067</v>
      </c>
    </row>
    <row r="8" spans="1:18" x14ac:dyDescent="0.2">
      <c r="A8" s="458" t="s">
        <v>138</v>
      </c>
      <c r="B8" s="486">
        <v>-9.8600576228685881</v>
      </c>
      <c r="C8" s="486">
        <v>-4.2331419930893084</v>
      </c>
      <c r="D8" s="746">
        <v>0.5056591280542323</v>
      </c>
    </row>
    <row r="9" spans="1:18" x14ac:dyDescent="0.2">
      <c r="A9" s="458" t="s">
        <v>139</v>
      </c>
      <c r="B9" s="486">
        <v>-10.661471096478747</v>
      </c>
      <c r="C9" s="486">
        <v>-2.8956073040530126</v>
      </c>
      <c r="D9" s="746">
        <v>0.81475548453175239</v>
      </c>
    </row>
    <row r="10" spans="1:18" x14ac:dyDescent="0.2">
      <c r="A10" s="458" t="s">
        <v>140</v>
      </c>
      <c r="B10" s="486">
        <v>-10.494106841047483</v>
      </c>
      <c r="C10" s="486">
        <v>-2.6585484126550711</v>
      </c>
      <c r="D10" s="746">
        <v>1.2053053010515098</v>
      </c>
    </row>
    <row r="11" spans="1:18" x14ac:dyDescent="0.2">
      <c r="A11" s="458" t="s">
        <v>141</v>
      </c>
      <c r="B11" s="486">
        <v>-10.991710812798246</v>
      </c>
      <c r="C11" s="486">
        <v>-2.2846033626650897</v>
      </c>
      <c r="D11" s="746">
        <v>1.9966616297282584</v>
      </c>
    </row>
    <row r="12" spans="1:18" x14ac:dyDescent="0.2">
      <c r="A12" s="458" t="s">
        <v>142</v>
      </c>
      <c r="B12" s="486">
        <v>-10.416036180172586</v>
      </c>
      <c r="C12" s="486">
        <v>-1.6561491365807595</v>
      </c>
      <c r="D12" s="746">
        <v>1.8669083136739695</v>
      </c>
    </row>
    <row r="13" spans="1:18" x14ac:dyDescent="0.2">
      <c r="A13" s="458" t="s">
        <v>143</v>
      </c>
      <c r="B13" s="486">
        <v>-10.205431223549594</v>
      </c>
      <c r="C13" s="486">
        <v>-1.193820861534671</v>
      </c>
      <c r="D13" s="746">
        <v>1.5300644871558176</v>
      </c>
    </row>
    <row r="14" spans="1:18" x14ac:dyDescent="0.2">
      <c r="A14" s="458" t="s">
        <v>144</v>
      </c>
      <c r="B14" s="486">
        <v>-9.713545572149215</v>
      </c>
      <c r="C14" s="486">
        <v>-1.4617083510702078</v>
      </c>
      <c r="D14" s="746">
        <v>2.1490994062250866</v>
      </c>
    </row>
    <row r="15" spans="1:18" x14ac:dyDescent="0.2">
      <c r="A15" s="487" t="s">
        <v>145</v>
      </c>
      <c r="B15" s="488">
        <v>-8.9053714552217311</v>
      </c>
      <c r="C15" s="488">
        <v>-1.4186363966002913</v>
      </c>
      <c r="D15" s="747">
        <v>2.5008741357613133</v>
      </c>
    </row>
    <row r="16" spans="1:18" x14ac:dyDescent="0.2">
      <c r="A16" s="457"/>
      <c r="B16" s="458"/>
      <c r="C16" s="458"/>
      <c r="D16" s="93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494" t="s">
        <v>24</v>
      </c>
      <c r="B1" s="495"/>
      <c r="C1" s="495"/>
      <c r="D1" s="495"/>
      <c r="E1" s="495"/>
      <c r="F1" s="495"/>
      <c r="G1" s="495"/>
      <c r="H1" s="495"/>
    </row>
    <row r="2" spans="1:8" ht="15.75" x14ac:dyDescent="0.25">
      <c r="A2" s="496"/>
      <c r="B2" s="497"/>
      <c r="C2" s="498"/>
      <c r="D2" s="498"/>
      <c r="E2" s="498"/>
      <c r="F2" s="498"/>
      <c r="G2" s="498"/>
      <c r="H2" s="527" t="s">
        <v>159</v>
      </c>
    </row>
    <row r="3" spans="1:8" s="80" customFormat="1" x14ac:dyDescent="0.2">
      <c r="A3" s="450"/>
      <c r="B3" s="858">
        <f>INDICE!A3</f>
        <v>42339</v>
      </c>
      <c r="C3" s="859"/>
      <c r="D3" s="859" t="s">
        <v>120</v>
      </c>
      <c r="E3" s="859"/>
      <c r="F3" s="859" t="s">
        <v>121</v>
      </c>
      <c r="G3" s="859"/>
      <c r="H3" s="859"/>
    </row>
    <row r="4" spans="1:8" s="80" customFormat="1" x14ac:dyDescent="0.2">
      <c r="A4" s="451"/>
      <c r="B4" s="97" t="s">
        <v>48</v>
      </c>
      <c r="C4" s="97" t="s">
        <v>491</v>
      </c>
      <c r="D4" s="97" t="s">
        <v>48</v>
      </c>
      <c r="E4" s="97" t="s">
        <v>491</v>
      </c>
      <c r="F4" s="97" t="s">
        <v>48</v>
      </c>
      <c r="G4" s="446" t="s">
        <v>491</v>
      </c>
      <c r="H4" s="446" t="s">
        <v>128</v>
      </c>
    </row>
    <row r="5" spans="1:8" s="102" customFormat="1" x14ac:dyDescent="0.2">
      <c r="A5" s="500" t="s">
        <v>146</v>
      </c>
      <c r="B5" s="509">
        <v>98.723750000000024</v>
      </c>
      <c r="C5" s="502">
        <v>-4.4214809983431751</v>
      </c>
      <c r="D5" s="501">
        <v>864.18272999999999</v>
      </c>
      <c r="E5" s="502">
        <v>0.62874895284972265</v>
      </c>
      <c r="F5" s="501">
        <v>864.18272999999999</v>
      </c>
      <c r="G5" s="502">
        <v>0.62874895284972265</v>
      </c>
      <c r="H5" s="507">
        <v>46.055746142859419</v>
      </c>
    </row>
    <row r="6" spans="1:8" s="102" customFormat="1" x14ac:dyDescent="0.2">
      <c r="A6" s="500" t="s">
        <v>147</v>
      </c>
      <c r="B6" s="509">
        <v>56.884610000000002</v>
      </c>
      <c r="C6" s="502">
        <v>7.2622823556343006</v>
      </c>
      <c r="D6" s="501">
        <v>516.43336999999997</v>
      </c>
      <c r="E6" s="502">
        <v>1.3455241268888978</v>
      </c>
      <c r="F6" s="501">
        <v>516.43336999999997</v>
      </c>
      <c r="G6" s="502">
        <v>1.3455241268888978</v>
      </c>
      <c r="H6" s="507">
        <v>27.522795078792413</v>
      </c>
    </row>
    <row r="7" spans="1:8" s="102" customFormat="1" x14ac:dyDescent="0.2">
      <c r="A7" s="500" t="s">
        <v>148</v>
      </c>
      <c r="B7" s="509">
        <v>3.88341</v>
      </c>
      <c r="C7" s="502">
        <v>19.49211213780001</v>
      </c>
      <c r="D7" s="501">
        <v>43.21003000000001</v>
      </c>
      <c r="E7" s="502">
        <v>22.37348895325858</v>
      </c>
      <c r="F7" s="501">
        <v>43.21003000000001</v>
      </c>
      <c r="G7" s="502">
        <v>22.37348895325858</v>
      </c>
      <c r="H7" s="507">
        <v>2.3028349253234213</v>
      </c>
    </row>
    <row r="8" spans="1:8" s="102" customFormat="1" x14ac:dyDescent="0.2">
      <c r="A8" s="503" t="s">
        <v>625</v>
      </c>
      <c r="B8" s="508">
        <v>44.819919999999996</v>
      </c>
      <c r="C8" s="505">
        <v>166.62780072718968</v>
      </c>
      <c r="D8" s="504">
        <v>452.55804000000006</v>
      </c>
      <c r="E8" s="506">
        <v>74.120179687448015</v>
      </c>
      <c r="F8" s="504">
        <v>452.55804000000006</v>
      </c>
      <c r="G8" s="506">
        <v>74.120179687448015</v>
      </c>
      <c r="H8" s="828">
        <v>24.118623853024719</v>
      </c>
    </row>
    <row r="9" spans="1:8" s="80" customFormat="1" x14ac:dyDescent="0.2">
      <c r="A9" s="452" t="s">
        <v>119</v>
      </c>
      <c r="B9" s="69">
        <v>204.31169000000006</v>
      </c>
      <c r="C9" s="70">
        <v>15.833610994934572</v>
      </c>
      <c r="D9" s="69">
        <v>1876.3841700000005</v>
      </c>
      <c r="E9" s="70">
        <v>12.791852733617548</v>
      </c>
      <c r="F9" s="69">
        <v>1876.3841700000005</v>
      </c>
      <c r="G9" s="70">
        <v>12.791852733617548</v>
      </c>
      <c r="H9" s="70">
        <v>100</v>
      </c>
    </row>
    <row r="10" spans="1:8" s="102" customFormat="1" x14ac:dyDescent="0.2">
      <c r="A10" s="493"/>
      <c r="B10" s="492"/>
      <c r="C10" s="499"/>
      <c r="D10" s="492"/>
      <c r="E10" s="499"/>
      <c r="F10" s="492"/>
      <c r="G10" s="499"/>
      <c r="H10" s="93" t="s">
        <v>239</v>
      </c>
    </row>
    <row r="11" spans="1:8" s="102" customFormat="1" x14ac:dyDescent="0.2">
      <c r="A11" s="453" t="s">
        <v>561</v>
      </c>
      <c r="B11" s="492"/>
      <c r="C11" s="492"/>
      <c r="D11" s="492"/>
      <c r="E11" s="492"/>
      <c r="F11" s="492"/>
      <c r="G11" s="499"/>
      <c r="H11" s="499"/>
    </row>
    <row r="12" spans="1:8" s="102" customFormat="1" x14ac:dyDescent="0.2">
      <c r="A12" s="453" t="s">
        <v>624</v>
      </c>
      <c r="B12" s="492"/>
      <c r="C12" s="492"/>
      <c r="D12" s="492"/>
      <c r="E12" s="492"/>
      <c r="F12" s="492"/>
      <c r="G12" s="499"/>
      <c r="H12" s="499"/>
    </row>
    <row r="13" spans="1:8" s="102" customFormat="1" ht="14.25" x14ac:dyDescent="0.2">
      <c r="A13" s="166" t="s">
        <v>654</v>
      </c>
      <c r="B13" s="458"/>
      <c r="C13" s="458"/>
      <c r="D13" s="458"/>
      <c r="E13" s="458"/>
      <c r="F13" s="458"/>
      <c r="G13" s="458"/>
      <c r="H13" s="458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127" priority="4" operator="between">
      <formula>0</formula>
      <formula>0.5</formula>
    </cfRule>
  </conditionalFormatting>
  <conditionalFormatting sqref="D8">
    <cfRule type="cellIs" dxfId="126" priority="3" operator="between">
      <formula>0</formula>
      <formula>0.5</formula>
    </cfRule>
  </conditionalFormatting>
  <conditionalFormatting sqref="F8">
    <cfRule type="cellIs" dxfId="125" priority="2" operator="between">
      <formula>0</formula>
      <formula>0.5</formula>
    </cfRule>
  </conditionalFormatting>
  <conditionalFormatting sqref="H8">
    <cfRule type="cellIs" dxfId="124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H7" sqref="H7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27" t="s">
        <v>159</v>
      </c>
    </row>
    <row r="3" spans="1:14" s="102" customFormat="1" x14ac:dyDescent="0.2">
      <c r="A3" s="79"/>
      <c r="B3" s="858">
        <f>INDICE!A3</f>
        <v>42339</v>
      </c>
      <c r="C3" s="859"/>
      <c r="D3" s="860" t="s">
        <v>120</v>
      </c>
      <c r="E3" s="860"/>
      <c r="F3" s="860" t="s">
        <v>121</v>
      </c>
      <c r="G3" s="860"/>
      <c r="H3" s="860"/>
      <c r="I3" s="528"/>
    </row>
    <row r="4" spans="1:14" s="102" customFormat="1" x14ac:dyDescent="0.2">
      <c r="A4" s="81"/>
      <c r="B4" s="97" t="s">
        <v>48</v>
      </c>
      <c r="C4" s="97" t="s">
        <v>497</v>
      </c>
      <c r="D4" s="97" t="s">
        <v>48</v>
      </c>
      <c r="E4" s="97" t="s">
        <v>491</v>
      </c>
      <c r="F4" s="97" t="s">
        <v>48</v>
      </c>
      <c r="G4" s="446" t="s">
        <v>491</v>
      </c>
      <c r="H4" s="446" t="s">
        <v>110</v>
      </c>
      <c r="I4" s="528"/>
    </row>
    <row r="5" spans="1:14" s="102" customFormat="1" x14ac:dyDescent="0.2">
      <c r="A5" s="99" t="s">
        <v>192</v>
      </c>
      <c r="B5" s="530">
        <v>366.2184000000002</v>
      </c>
      <c r="C5" s="523">
        <v>0.1813267504761637</v>
      </c>
      <c r="D5" s="522">
        <v>4306.0430199999992</v>
      </c>
      <c r="E5" s="524">
        <v>0.15198784510312879</v>
      </c>
      <c r="F5" s="522">
        <v>4306.0430199999992</v>
      </c>
      <c r="G5" s="524">
        <v>0.15198784510312879</v>
      </c>
      <c r="H5" s="533">
        <v>92.603028102959755</v>
      </c>
    </row>
    <row r="6" spans="1:14" s="102" customFormat="1" x14ac:dyDescent="0.2">
      <c r="A6" s="99" t="s">
        <v>193</v>
      </c>
      <c r="B6" s="509">
        <v>31.539209999999997</v>
      </c>
      <c r="C6" s="516">
        <v>13.62389692173859</v>
      </c>
      <c r="D6" s="501">
        <v>339.90941000000009</v>
      </c>
      <c r="E6" s="502">
        <v>7.9565729948852599</v>
      </c>
      <c r="F6" s="501">
        <v>339.90941000000009</v>
      </c>
      <c r="G6" s="502">
        <v>7.9565729948852599</v>
      </c>
      <c r="H6" s="507">
        <v>7.3098760278271637</v>
      </c>
    </row>
    <row r="7" spans="1:14" s="102" customFormat="1" x14ac:dyDescent="0.2">
      <c r="A7" s="99" t="s">
        <v>153</v>
      </c>
      <c r="B7" s="531">
        <v>7.8499999999999993E-3</v>
      </c>
      <c r="C7" s="518">
        <v>-35.55008210180624</v>
      </c>
      <c r="D7" s="517">
        <v>8.4759999999999988E-2</v>
      </c>
      <c r="E7" s="518">
        <v>-50.937717064135221</v>
      </c>
      <c r="F7" s="517">
        <v>8.4759999999999988E-2</v>
      </c>
      <c r="G7" s="518">
        <v>-50.937717064135221</v>
      </c>
      <c r="H7" s="531">
        <v>1.8227947620474236E-3</v>
      </c>
    </row>
    <row r="8" spans="1:14" s="102" customFormat="1" x14ac:dyDescent="0.2">
      <c r="A8" s="529" t="s">
        <v>154</v>
      </c>
      <c r="B8" s="510">
        <v>397.76546000000019</v>
      </c>
      <c r="C8" s="511">
        <v>1.1226041357093599</v>
      </c>
      <c r="D8" s="510">
        <v>4646.0616599999994</v>
      </c>
      <c r="E8" s="511">
        <v>0.68150636899161088</v>
      </c>
      <c r="F8" s="510">
        <v>4646.0616599999994</v>
      </c>
      <c r="G8" s="511">
        <v>0.68150636899161088</v>
      </c>
      <c r="H8" s="511">
        <v>99.91525316183764</v>
      </c>
    </row>
    <row r="9" spans="1:14" s="102" customFormat="1" x14ac:dyDescent="0.2">
      <c r="A9" s="99" t="s">
        <v>155</v>
      </c>
      <c r="B9" s="531">
        <v>0.25160999999999994</v>
      </c>
      <c r="C9" s="518">
        <v>50.179061716604942</v>
      </c>
      <c r="D9" s="517">
        <v>3.9407299999999994</v>
      </c>
      <c r="E9" s="518">
        <v>24.962502338649063</v>
      </c>
      <c r="F9" s="517">
        <v>3.9407299999999994</v>
      </c>
      <c r="G9" s="518">
        <v>24.962502338649063</v>
      </c>
      <c r="H9" s="507">
        <v>8.4746838162377811E-2</v>
      </c>
    </row>
    <row r="10" spans="1:14" s="102" customFormat="1" x14ac:dyDescent="0.2">
      <c r="A10" s="68" t="s">
        <v>156</v>
      </c>
      <c r="B10" s="512">
        <v>398.01707000000016</v>
      </c>
      <c r="C10" s="513">
        <v>1.1434899268963077</v>
      </c>
      <c r="D10" s="512">
        <v>4650.0023899999987</v>
      </c>
      <c r="E10" s="513">
        <v>0.69808816288930142</v>
      </c>
      <c r="F10" s="512">
        <v>4650.0023899999987</v>
      </c>
      <c r="G10" s="513">
        <v>0.69808816288930142</v>
      </c>
      <c r="H10" s="513">
        <v>100</v>
      </c>
    </row>
    <row r="11" spans="1:14" s="102" customFormat="1" x14ac:dyDescent="0.2">
      <c r="A11" s="104" t="s">
        <v>157</v>
      </c>
      <c r="B11" s="519"/>
      <c r="C11" s="519"/>
      <c r="D11" s="519"/>
      <c r="E11" s="519"/>
      <c r="F11" s="519"/>
      <c r="G11" s="519"/>
      <c r="H11" s="519"/>
    </row>
    <row r="12" spans="1:14" s="102" customFormat="1" x14ac:dyDescent="0.2">
      <c r="A12" s="105" t="s">
        <v>199</v>
      </c>
      <c r="B12" s="532">
        <v>23.703920000000014</v>
      </c>
      <c r="C12" s="521">
        <v>11.238693776262318</v>
      </c>
      <c r="D12" s="520">
        <v>282.28073999999998</v>
      </c>
      <c r="E12" s="521">
        <v>-3.8887664859631812</v>
      </c>
      <c r="F12" s="520">
        <v>282.28073999999998</v>
      </c>
      <c r="G12" s="521">
        <v>-3.8887664859631812</v>
      </c>
      <c r="H12" s="534">
        <v>6.0705504282547267</v>
      </c>
    </row>
    <row r="13" spans="1:14" s="102" customFormat="1" x14ac:dyDescent="0.2">
      <c r="A13" s="106" t="s">
        <v>158</v>
      </c>
      <c r="B13" s="572">
        <v>5.9555033657224818</v>
      </c>
      <c r="C13" s="525"/>
      <c r="D13" s="554">
        <v>6.0705504282547267</v>
      </c>
      <c r="E13" s="525"/>
      <c r="F13" s="554">
        <v>6.0705504282547267</v>
      </c>
      <c r="G13" s="525"/>
      <c r="H13" s="535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239</v>
      </c>
    </row>
    <row r="15" spans="1:14" s="102" customFormat="1" x14ac:dyDescent="0.2">
      <c r="A15" s="94" t="s">
        <v>561</v>
      </c>
      <c r="B15" s="136"/>
      <c r="C15" s="136"/>
      <c r="D15" s="136"/>
      <c r="E15" s="136"/>
      <c r="F15" s="526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498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166" t="s">
        <v>654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123" priority="1" operator="between">
      <formula>0</formula>
      <formula>0.5</formula>
    </cfRule>
  </conditionalFormatting>
  <conditionalFormatting sqref="B9:G9">
    <cfRule type="cellIs" dxfId="122" priority="3" operator="between">
      <formula>0</formula>
      <formula>0.5</formula>
    </cfRule>
  </conditionalFormatting>
  <conditionalFormatting sqref="B7:G7">
    <cfRule type="cellIs" dxfId="121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G21" sqref="G21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600</v>
      </c>
    </row>
    <row r="2" spans="1:9" ht="15.75" x14ac:dyDescent="0.25">
      <c r="A2" s="2"/>
      <c r="B2" s="109"/>
      <c r="H2" s="110" t="s">
        <v>159</v>
      </c>
    </row>
    <row r="3" spans="1:9" s="114" customFormat="1" ht="13.7" customHeight="1" x14ac:dyDescent="0.2">
      <c r="A3" s="111"/>
      <c r="B3" s="861">
        <f>INDICE!A3</f>
        <v>42339</v>
      </c>
      <c r="C3" s="861"/>
      <c r="D3" s="861"/>
      <c r="E3" s="112"/>
      <c r="F3" s="862" t="s">
        <v>121</v>
      </c>
      <c r="G3" s="862"/>
      <c r="H3" s="862"/>
    </row>
    <row r="4" spans="1:9" s="114" customFormat="1" x14ac:dyDescent="0.2">
      <c r="A4" s="115"/>
      <c r="B4" s="116" t="s">
        <v>151</v>
      </c>
      <c r="C4" s="116" t="s">
        <v>152</v>
      </c>
      <c r="D4" s="116" t="s">
        <v>160</v>
      </c>
      <c r="E4" s="116"/>
      <c r="F4" s="116" t="s">
        <v>151</v>
      </c>
      <c r="G4" s="116" t="s">
        <v>152</v>
      </c>
      <c r="H4" s="116" t="s">
        <v>160</v>
      </c>
    </row>
    <row r="5" spans="1:9" s="114" customFormat="1" x14ac:dyDescent="0.2">
      <c r="A5" s="111" t="s">
        <v>161</v>
      </c>
      <c r="B5" s="117">
        <v>57.168699999999987</v>
      </c>
      <c r="C5" s="117">
        <v>2.5223400000000007</v>
      </c>
      <c r="D5" s="536">
        <v>59.691039999999987</v>
      </c>
      <c r="E5" s="537"/>
      <c r="F5" s="537">
        <v>660.31908999999939</v>
      </c>
      <c r="G5" s="537">
        <v>26.897629999999982</v>
      </c>
      <c r="H5" s="536">
        <v>687.21671999999933</v>
      </c>
      <c r="I5" s="82"/>
    </row>
    <row r="6" spans="1:9" s="114" customFormat="1" x14ac:dyDescent="0.2">
      <c r="A6" s="115" t="s">
        <v>162</v>
      </c>
      <c r="B6" s="118">
        <v>11.053570000000002</v>
      </c>
      <c r="C6" s="119">
        <v>0.60393999999999981</v>
      </c>
      <c r="D6" s="538">
        <v>11.657510000000002</v>
      </c>
      <c r="E6" s="266"/>
      <c r="F6" s="266">
        <v>126.51680000000012</v>
      </c>
      <c r="G6" s="266">
        <v>6.8600500000000038</v>
      </c>
      <c r="H6" s="538">
        <v>133.37685000000013</v>
      </c>
      <c r="I6" s="82"/>
    </row>
    <row r="7" spans="1:9" s="114" customFormat="1" x14ac:dyDescent="0.2">
      <c r="A7" s="115" t="s">
        <v>163</v>
      </c>
      <c r="B7" s="118">
        <v>6.8516100000000009</v>
      </c>
      <c r="C7" s="119">
        <v>0.5968</v>
      </c>
      <c r="D7" s="538">
        <v>7.4484100000000009</v>
      </c>
      <c r="E7" s="266"/>
      <c r="F7" s="266">
        <v>82.14203999999998</v>
      </c>
      <c r="G7" s="266">
        <v>6.533990000000002</v>
      </c>
      <c r="H7" s="538">
        <v>88.676029999999983</v>
      </c>
      <c r="I7" s="82"/>
    </row>
    <row r="8" spans="1:9" s="114" customFormat="1" x14ac:dyDescent="0.2">
      <c r="A8" s="115" t="s">
        <v>164</v>
      </c>
      <c r="B8" s="118">
        <v>13.048820000000001</v>
      </c>
      <c r="C8" s="118">
        <v>0.87154999999999994</v>
      </c>
      <c r="D8" s="538">
        <v>13.92037</v>
      </c>
      <c r="E8" s="266"/>
      <c r="F8" s="266">
        <v>201.26626000000002</v>
      </c>
      <c r="G8" s="266">
        <v>11.49314</v>
      </c>
      <c r="H8" s="538">
        <v>212.75940000000003</v>
      </c>
      <c r="I8" s="82"/>
    </row>
    <row r="9" spans="1:9" s="114" customFormat="1" x14ac:dyDescent="0.2">
      <c r="A9" s="115" t="s">
        <v>165</v>
      </c>
      <c r="B9" s="118">
        <v>33.348589999999987</v>
      </c>
      <c r="C9" s="118">
        <v>11.953659999999999</v>
      </c>
      <c r="D9" s="538">
        <v>45.302249999999987</v>
      </c>
      <c r="E9" s="266"/>
      <c r="F9" s="266">
        <v>362.30644000000001</v>
      </c>
      <c r="G9" s="266">
        <v>121.74244000000002</v>
      </c>
      <c r="H9" s="538">
        <v>484.04888000000005</v>
      </c>
      <c r="I9" s="82"/>
    </row>
    <row r="10" spans="1:9" s="114" customFormat="1" x14ac:dyDescent="0.2">
      <c r="A10" s="115" t="s">
        <v>166</v>
      </c>
      <c r="B10" s="118">
        <v>4.8600300000000001</v>
      </c>
      <c r="C10" s="119">
        <v>0.30509999999999998</v>
      </c>
      <c r="D10" s="538">
        <v>5.1651300000000004</v>
      </c>
      <c r="E10" s="266"/>
      <c r="F10" s="266">
        <v>58.030390000000025</v>
      </c>
      <c r="G10" s="266">
        <v>3.6275899999999996</v>
      </c>
      <c r="H10" s="538">
        <v>61.657980000000023</v>
      </c>
      <c r="I10" s="82"/>
    </row>
    <row r="11" spans="1:9" s="114" customFormat="1" x14ac:dyDescent="0.2">
      <c r="A11" s="115" t="s">
        <v>167</v>
      </c>
      <c r="B11" s="118">
        <v>20.159750000000003</v>
      </c>
      <c r="C11" s="118">
        <v>1.3665799999999999</v>
      </c>
      <c r="D11" s="538">
        <v>21.526330000000002</v>
      </c>
      <c r="E11" s="266"/>
      <c r="F11" s="266">
        <v>245.44210999999987</v>
      </c>
      <c r="G11" s="266">
        <v>15.563980000000017</v>
      </c>
      <c r="H11" s="538">
        <v>261.00608999999992</v>
      </c>
      <c r="I11" s="82"/>
    </row>
    <row r="12" spans="1:9" s="114" customFormat="1" x14ac:dyDescent="0.2">
      <c r="A12" s="115" t="s">
        <v>614</v>
      </c>
      <c r="B12" s="118">
        <v>14.106719999999999</v>
      </c>
      <c r="C12" s="119">
        <v>0.78198999999999985</v>
      </c>
      <c r="D12" s="538">
        <v>14.88871</v>
      </c>
      <c r="E12" s="266"/>
      <c r="F12" s="266">
        <v>163.73619999999985</v>
      </c>
      <c r="G12" s="266">
        <v>8.1290000000000067</v>
      </c>
      <c r="H12" s="538">
        <v>171.86519999999987</v>
      </c>
      <c r="I12" s="82"/>
    </row>
    <row r="13" spans="1:9" s="114" customFormat="1" x14ac:dyDescent="0.2">
      <c r="A13" s="115" t="s">
        <v>168</v>
      </c>
      <c r="B13" s="118">
        <v>61.092860000000009</v>
      </c>
      <c r="C13" s="118">
        <v>4.4167400000000017</v>
      </c>
      <c r="D13" s="538">
        <v>65.509600000000006</v>
      </c>
      <c r="E13" s="266"/>
      <c r="F13" s="266">
        <v>719.88479000000029</v>
      </c>
      <c r="G13" s="266">
        <v>50.15796999999997</v>
      </c>
      <c r="H13" s="538">
        <v>770.04276000000027</v>
      </c>
      <c r="I13" s="82"/>
    </row>
    <row r="14" spans="1:9" s="114" customFormat="1" x14ac:dyDescent="0.2">
      <c r="A14" s="115" t="s">
        <v>169</v>
      </c>
      <c r="B14" s="119">
        <v>0.48081999999999997</v>
      </c>
      <c r="C14" s="119">
        <v>3.1579999999999997E-2</v>
      </c>
      <c r="D14" s="539">
        <v>0.51239999999999997</v>
      </c>
      <c r="E14" s="119"/>
      <c r="F14" s="266">
        <v>5.8997900000000003</v>
      </c>
      <c r="G14" s="119">
        <v>0.56867000000000001</v>
      </c>
      <c r="H14" s="539">
        <v>6.4684600000000003</v>
      </c>
      <c r="I14" s="82"/>
    </row>
    <row r="15" spans="1:9" s="114" customFormat="1" x14ac:dyDescent="0.2">
      <c r="A15" s="115" t="s">
        <v>170</v>
      </c>
      <c r="B15" s="118">
        <v>39.682850000000023</v>
      </c>
      <c r="C15" s="118">
        <v>1.8515200000000003</v>
      </c>
      <c r="D15" s="538">
        <v>41.534370000000024</v>
      </c>
      <c r="E15" s="266"/>
      <c r="F15" s="266">
        <v>473.75016999999963</v>
      </c>
      <c r="G15" s="266">
        <v>21.064590000000006</v>
      </c>
      <c r="H15" s="538">
        <v>494.81475999999964</v>
      </c>
      <c r="I15" s="82"/>
    </row>
    <row r="16" spans="1:9" s="114" customFormat="1" x14ac:dyDescent="0.2">
      <c r="A16" s="115" t="s">
        <v>171</v>
      </c>
      <c r="B16" s="118">
        <v>7.8721100000000002</v>
      </c>
      <c r="C16" s="119">
        <v>0.26485000000000003</v>
      </c>
      <c r="D16" s="538">
        <v>8.1369600000000002</v>
      </c>
      <c r="E16" s="266"/>
      <c r="F16" s="266">
        <v>91.641130000000047</v>
      </c>
      <c r="G16" s="266">
        <v>3.053459999999999</v>
      </c>
      <c r="H16" s="538">
        <v>94.694590000000048</v>
      </c>
      <c r="I16" s="82"/>
    </row>
    <row r="17" spans="1:14" s="114" customFormat="1" x14ac:dyDescent="0.2">
      <c r="A17" s="115" t="s">
        <v>172</v>
      </c>
      <c r="B17" s="118">
        <v>19.043699999999994</v>
      </c>
      <c r="C17" s="118">
        <v>1.24475</v>
      </c>
      <c r="D17" s="538">
        <v>20.288449999999994</v>
      </c>
      <c r="E17" s="266"/>
      <c r="F17" s="266">
        <v>227.22515000000018</v>
      </c>
      <c r="G17" s="266">
        <v>13.401050000000014</v>
      </c>
      <c r="H17" s="538">
        <v>240.62620000000021</v>
      </c>
      <c r="I17" s="82"/>
    </row>
    <row r="18" spans="1:14" s="114" customFormat="1" x14ac:dyDescent="0.2">
      <c r="A18" s="115" t="s">
        <v>173</v>
      </c>
      <c r="B18" s="118">
        <v>2.3218199999999998</v>
      </c>
      <c r="C18" s="119">
        <v>0.14376</v>
      </c>
      <c r="D18" s="538">
        <v>2.4655799999999997</v>
      </c>
      <c r="E18" s="266"/>
      <c r="F18" s="266">
        <v>26.639249999999997</v>
      </c>
      <c r="G18" s="266">
        <v>1.5928399999999998</v>
      </c>
      <c r="H18" s="538">
        <v>28.232089999999996</v>
      </c>
      <c r="I18" s="82"/>
    </row>
    <row r="19" spans="1:14" s="114" customFormat="1" x14ac:dyDescent="0.2">
      <c r="A19" s="115" t="s">
        <v>174</v>
      </c>
      <c r="B19" s="118">
        <v>45.854009999999995</v>
      </c>
      <c r="C19" s="118">
        <v>2.7751000000000006</v>
      </c>
      <c r="D19" s="538">
        <v>48.629109999999997</v>
      </c>
      <c r="E19" s="266"/>
      <c r="F19" s="266">
        <v>515.54534000000012</v>
      </c>
      <c r="G19" s="266">
        <v>29.034889999999994</v>
      </c>
      <c r="H19" s="538">
        <v>544.58023000000014</v>
      </c>
      <c r="I19" s="82"/>
    </row>
    <row r="20" spans="1:14" s="114" customFormat="1" x14ac:dyDescent="0.2">
      <c r="A20" s="115" t="s">
        <v>175</v>
      </c>
      <c r="B20" s="119">
        <v>0.54859999999999998</v>
      </c>
      <c r="C20" s="119" t="s">
        <v>150</v>
      </c>
      <c r="D20" s="539">
        <v>0.54859999999999998</v>
      </c>
      <c r="E20" s="119"/>
      <c r="F20" s="266">
        <v>6.3717499999999987</v>
      </c>
      <c r="G20" s="119" t="s">
        <v>150</v>
      </c>
      <c r="H20" s="539">
        <v>6.3717499999999987</v>
      </c>
      <c r="I20" s="82"/>
    </row>
    <row r="21" spans="1:14" s="114" customFormat="1" x14ac:dyDescent="0.2">
      <c r="A21" s="115" t="s">
        <v>176</v>
      </c>
      <c r="B21" s="118">
        <v>9.3148600000000012</v>
      </c>
      <c r="C21" s="119">
        <v>0.55530999999999997</v>
      </c>
      <c r="D21" s="538">
        <v>9.8701700000000017</v>
      </c>
      <c r="E21" s="266"/>
      <c r="F21" s="266">
        <v>112.68544999999997</v>
      </c>
      <c r="G21" s="266">
        <v>6.0540700000000012</v>
      </c>
      <c r="H21" s="538">
        <v>118.73951999999997</v>
      </c>
      <c r="I21" s="82"/>
    </row>
    <row r="22" spans="1:14" s="114" customFormat="1" x14ac:dyDescent="0.2">
      <c r="A22" s="115" t="s">
        <v>177</v>
      </c>
      <c r="B22" s="118">
        <v>5.3315700000000001</v>
      </c>
      <c r="C22" s="119">
        <v>0.22266999999999995</v>
      </c>
      <c r="D22" s="538">
        <v>5.5542400000000001</v>
      </c>
      <c r="E22" s="266"/>
      <c r="F22" s="266">
        <v>61.133199999999988</v>
      </c>
      <c r="G22" s="266">
        <v>2.6418000000000004</v>
      </c>
      <c r="H22" s="538">
        <v>63.774999999999991</v>
      </c>
      <c r="I22" s="82"/>
    </row>
    <row r="23" spans="1:14" x14ac:dyDescent="0.2">
      <c r="A23" s="120" t="s">
        <v>178</v>
      </c>
      <c r="B23" s="121">
        <v>14.07741</v>
      </c>
      <c r="C23" s="121">
        <v>1.0309699999999997</v>
      </c>
      <c r="D23" s="540">
        <v>15.10838</v>
      </c>
      <c r="E23" s="541"/>
      <c r="F23" s="541">
        <v>165.50766999999999</v>
      </c>
      <c r="G23" s="541">
        <v>11.492249999999995</v>
      </c>
      <c r="H23" s="540">
        <v>176.99991999999997</v>
      </c>
      <c r="I23" s="482"/>
      <c r="N23" s="114"/>
    </row>
    <row r="24" spans="1:14" x14ac:dyDescent="0.2">
      <c r="A24" s="122" t="s">
        <v>503</v>
      </c>
      <c r="B24" s="123">
        <v>366.21840000000014</v>
      </c>
      <c r="C24" s="123">
        <v>31.539209999999969</v>
      </c>
      <c r="D24" s="123">
        <v>397.75761000000011</v>
      </c>
      <c r="E24" s="123"/>
      <c r="F24" s="123">
        <v>4306.0430200000028</v>
      </c>
      <c r="G24" s="123">
        <v>339.90941000000055</v>
      </c>
      <c r="H24" s="123">
        <v>4645.952430000003</v>
      </c>
      <c r="I24" s="482"/>
    </row>
    <row r="25" spans="1:14" x14ac:dyDescent="0.2">
      <c r="H25" s="93" t="s">
        <v>239</v>
      </c>
    </row>
    <row r="26" spans="1:14" x14ac:dyDescent="0.2">
      <c r="A26" s="542" t="s">
        <v>499</v>
      </c>
      <c r="G26" s="125"/>
      <c r="H26" s="125"/>
    </row>
    <row r="27" spans="1:14" x14ac:dyDescent="0.2">
      <c r="A27" s="154" t="s">
        <v>240</v>
      </c>
      <c r="B27" s="127"/>
      <c r="G27" s="125"/>
      <c r="H27" s="125"/>
    </row>
    <row r="28" spans="1:14" ht="18" x14ac:dyDescent="0.25">
      <c r="A28" s="126"/>
      <c r="B28" s="127"/>
      <c r="E28" s="128"/>
      <c r="G28" s="125"/>
      <c r="H28" s="125"/>
    </row>
    <row r="29" spans="1:14" x14ac:dyDescent="0.2">
      <c r="A29" s="126"/>
      <c r="B29" s="127"/>
      <c r="G29" s="125"/>
      <c r="H29" s="125"/>
    </row>
    <row r="30" spans="1:14" x14ac:dyDescent="0.2">
      <c r="A30" s="126"/>
      <c r="B30" s="127"/>
      <c r="G30" s="125"/>
      <c r="H30" s="125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120" priority="1" operator="between">
      <formula>0</formula>
      <formula>0.5</formula>
    </cfRule>
    <cfRule type="cellIs" dxfId="119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