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6\01. ENERO 2016\"/>
    </mc:Choice>
  </mc:AlternateContent>
  <bookViews>
    <workbookView xWindow="0" yWindow="0" windowWidth="28800" windowHeight="1144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<sst xmlns="http://schemas.openxmlformats.org/spreadsheetml/2006/main" count="1815" uniqueCount="676">
  <si>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</si>
  <si>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</si>
  <si>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</si>
  <si>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</si>
  <si>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</si>
  <si>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</si>
  <si>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</si>
  <si>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</si>
  <si>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</si>
  <si>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</si>
  <si>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</si>
  <si>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</si>
  <si>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</si>
  <si>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</si>
  <si>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</si>
  <si>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</si>
  <si>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</si>
  <si>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</si>
  <si>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</si>
  <si>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</si>
  <si>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</si>
  <si>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</si>
  <si>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</si>
  <si>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</si>
  <si>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</si>
  <si>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</si>
  <si>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</si>
  <si>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</si>
  <si>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</si>
  <si>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</si>
  <si>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</si>
  <si>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</si>
  <si>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</si>
  <si>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</si>
  <si>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</si>
  <si>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</si>
  <si>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</si>
  <si>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</si>
  <si>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</si>
  <si>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</si>
  <si>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</si>
  <si>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</si>
  <si>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</si>
  <si>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</si>
  <si>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</si>
  <si>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</si>
  <si>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</si>
  <si>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</si>
  <si>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</si>
  <si>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</si>
  <si>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</si>
  <si>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</si>
  <si>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</si>
  <si>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</si>
  <si>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</si>
  <si>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</si>
  <si>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</si>
  <si>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</si>
  <si>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</si>
  <si>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</si>
  <si>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</si>
  <si>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</si>
  <si>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</si>
  <si>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</si>
  <si>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</si>
  <si>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</si>
  <si>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</si>
  <si>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</si>
  <si>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</si>
  <si>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</si>
  <si>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</si>
  <si>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</si>
  <si>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</si>
  <si>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</si>
  <si>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</si>
  <si>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</si>
  <si>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</si>
  <si>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</si>
  <si>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</si>
  <si>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</si>
  <si>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</si>
  <si>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</si>
  <si>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</si>
  <si>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</si>
  <si>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</si>
  <si>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</si>
  <si>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</si>
  <si>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</si>
  <si>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</si>
  <si>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</si>
  <si>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</si>
  <si>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</si>
  <si>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</si>
  <si>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</si>
  <si>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</si>
  <si>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</si>
  <si>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</si>
  <si>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</si>
  <si>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</si>
  <si>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</si>
  <si>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</si>
  <si>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</si>
  <si>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</si>
  <si>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</si>
  <si>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</si>
  <si>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</si>
  <si>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</si>
  <si>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</si>
  <si>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</si>
  <si>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</si>
  <si>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</si>
  <si>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</si>
  <si>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</si>
  <si>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</si>
  <si>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</si>
  <si>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</si>
  <si>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</si>
  <si>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</si>
  <si>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</si>
  <si>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</si>
  <si>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</si>
  <si>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</si>
  <si>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</si>
  <si>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</si>
  <si>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</si>
  <si>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</si>
  <si>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</si>
  <si>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</si>
  <si>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</si>
  <si>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</si>
  <si>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</si>
  <si>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</si>
  <si>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</si>
  <si>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</si>
  <si>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</si>
  <si>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</si>
  <si>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</si>
  <si>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</si>
  <si>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</si>
  <si>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</si>
  <si>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</si>
  <si>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</si>
  <si>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</si>
  <si>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</si>
  <si>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</si>
  <si>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</si>
  <si>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</si>
  <si>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</si>
  <si>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</si>
  <si>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</si>
  <si>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</si>
  <si>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</si>
  <si>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</si>
  <si>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</si>
  <si>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</si>
  <si>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</si>
  <si>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</si>
  <si>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</si>
  <si>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</si>
  <si>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</si>
  <si>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</si>
  <si>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</si>
  <si>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</si>
  <si>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</si>
  <si>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</si>
  <si>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</si>
  <si>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</si>
  <si>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</si>
  <si>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</si>
  <si>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</si>
  <si>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</si>
  <si>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</si>
  <si>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</si>
  <si>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</si>
  <si>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</si>
  <si>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</si>
  <si>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</si>
  <si>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</si>
  <si>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</si>
  <si>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</si>
  <si>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</si>
  <si>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</si>
  <si>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</si>
  <si>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</si>
  <si>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</si>
  <si>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</si>
  <si>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</si>
  <si>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</si>
  <si>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</si>
  <si>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</si>
  <si>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</si>
  <si>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</si>
  <si>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</si>
  <si>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</si>
  <si>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</si>
  <si>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</si>
  <si>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</si>
  <si>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</si>
  <si>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</si>
  <si>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</si>
  <si>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</si>
  <si>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</si>
  <si>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</si>
  <si>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</si>
  <si>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</si>
  <si>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</si>
  <si>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</si>
  <si>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</si>
  <si>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</si>
  <si>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</si>
  <si>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</si>
  <si>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</si>
  <si>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</si>
  <si>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</si>
  <si>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</si>
  <si>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</si>
  <si>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</si>
  <si>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</si>
  <si>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</si>
  <si>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</si>
  <si>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</si>
  <si>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</si>
  <si>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</si>
  <si>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</si>
  <si>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</si>
  <si>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</si>
  <si>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</si>
  <si>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</si>
  <si>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</si>
  <si>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</si>
  <si>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</si>
  <si>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</si>
  <si>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</si>
  <si>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</si>
  <si>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</si>
  <si>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</si>
  <si>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</si>
  <si>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</si>
  <si>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</si>
  <si>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</si>
  <si>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</si>
  <si>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</si>
  <si>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</si>
  <si>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</si>
  <si>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</si>
  <si>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</si>
  <si>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</si>
  <si>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</si>
  <si>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</si>
  <si>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</si>
  <si>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</si>
  <si>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</si>
  <si>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</si>
  <si>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</si>
  <si>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</si>
  <si>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</si>
  <si>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</si>
  <si>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</si>
  <si>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</si>
  <si>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</si>
  <si>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</si>
  <si>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</si>
  <si>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</si>
  <si>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</si>
  <si>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</si>
  <si>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</si>
  <si>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</si>
  <si>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</si>
  <si>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</si>
  <si>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</si>
  <si>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</si>
  <si>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</si>
  <si>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</si>
  <si>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</si>
  <si>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</si>
  <si>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</si>
  <si>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</si>
  <si>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</si>
  <si>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</si>
  <si>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</si>
  <si>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</si>
  <si>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</si>
  <si>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</si>
  <si>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</si>
  <si>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</si>
  <si>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</si>
  <si>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</si>
  <si>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</si>
  <si>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</si>
  <si>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</si>
  <si>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</si>
  <si>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</si>
  <si>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</si>
  <si>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</si>
  <si>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</si>
  <si>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</si>
  <si>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</si>
  <si>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</si>
  <si>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</si>
  <si>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</si>
  <si>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</si>
  <si>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</si>
  <si>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</si>
  <si>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</si>
  <si>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</si>
  <si>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</si>
  <si>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</si>
  <si>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</si>
  <si>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</si>
  <si>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</si>
  <si>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</si>
  <si>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</si>
  <si>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</si>
  <si>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</si>
  <si>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</si>
  <si>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</si>
  <si>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</si>
  <si>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</si>
  <si>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</si>
  <si>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</si>
  <si>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</si>
  <si>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</si>
  <si>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</si>
  <si>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</si>
  <si>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</si>
  <si>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</si>
  <si>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</si>
  <si>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</si>
  <si>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</si>
  <si>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</si>
  <si>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</si>
  <si>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</si>
  <si>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</si>
  <si>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</si>
  <si>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</si>
  <si>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</si>
  <si>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</si>
  <si>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</si>
  <si>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</si>
  <si>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</si>
  <si>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</si>
  <si>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</si>
  <si>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</si>
  <si>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</si>
  <si>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</si>
  <si>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</si>
  <si>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</si>
  <si>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</si>
  <si>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</si>
  <si>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</si>
  <si>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</si>
  <si>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</si>
  <si>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</si>
  <si>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</si>
  <si>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</si>
  <si>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</si>
  <si>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</si>
  <si>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</si>
  <si>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</si>
  <si>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</si>
  <si>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</si>
  <si>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</si>
  <si>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</si>
  <si>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</si>
  <si>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</si>
  <si>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</si>
  <si>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</si>
  <si>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</si>
  <si>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</si>
  <si>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</si>
  <si>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</si>
  <si>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</si>
  <si>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</si>
  <si>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</si>
  <si>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</si>
  <si>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</si>
  <si>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</si>
  <si>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</si>
  <si>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</si>
  <si>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</si>
  <si>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</si>
  <si>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</si>
  <si>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</si>
  <si>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</si>
  <si>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</si>
  <si>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</si>
  <si>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</si>
  <si>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</si>
  <si>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</si>
  <si>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</si>
  <si>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</si>
  <si>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</si>
  <si>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</si>
  <si>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</si>
  <si>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</si>
  <si>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</si>
  <si>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</si>
  <si>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</si>
  <si>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</si>
  <si>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</si>
  <si>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</si>
  <si>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</si>
  <si>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</si>
  <si>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</si>
  <si>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</si>
  <si>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</si>
  <si>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</si>
  <si>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</si>
  <si>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</si>
  <si>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</si>
  <si>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</si>
  <si>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</si>
  <si>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</si>
  <si>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</si>
  <si>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</si>
  <si>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</si>
  <si>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</si>
  <si>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</si>
  <si>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</si>
  <si>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</si>
  <si>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</si>
  <si>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</si>
  <si>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</si>
  <si>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</si>
  <si>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</si>
  <si>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</si>
  <si>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</si>
  <si>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</si>
  <si>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</si>
  <si>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</si>
  <si>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</si>
  <si>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</si>
  <si>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</si>
  <si>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</si>
  <si>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</si>
  <si>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</si>
  <si>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</si>
  <si>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</si>
  <si>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</si>
  <si>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</si>
  <si>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</si>
  <si>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</si>
  <si>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</si>
  <si>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</si>
  <si>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</si>
  <si>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</si>
  <si>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</si>
  <si>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</si>
  <si>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</si>
  <si>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</si>
  <si>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</si>
  <si>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</si>
  <si>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</si>
  <si>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</si>
  <si>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</si>
  <si>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</si>
  <si>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</si>
  <si>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</si>
  <si>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</si>
  <si>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</si>
  <si>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</si>
  <si>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</si>
  <si>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</si>
  <si>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</si>
  <si>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</si>
  <si>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</si>
  <si>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</si>
  <si>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</si>
  <si>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</si>
  <si>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</si>
  <si>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</si>
  <si>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</si>
  <si>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</si>
  <si>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</si>
  <si>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</si>
  <si>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</si>
  <si>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</si>
  <si>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</si>
  <si>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</si>
  <si>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</si>
  <si>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</si>
  <si>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</si>
  <si>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</si>
  <si>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</si>
  <si>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</si>
  <si>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</si>
  <si>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</si>
  <si>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</si>
  <si>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</si>
  <si>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</si>
  <si>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</si>
  <si>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</si>
  <si>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</si>
  <si>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</si>
  <si>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</si>
  <si>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</si>
  <si>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</si>
  <si>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</si>
  <si>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</si>
  <si>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</si>
  <si>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</si>
  <si>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</si>
  <si>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</si>
  <si>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</si>
  <si>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</si>
  <si>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</si>
  <si>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</si>
  <si>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</si>
  <si>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</si>
  <si>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</si>
  <si>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</si>
  <si>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</si>
  <si>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</si>
  <si>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</si>
  <si>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</si>
  <si>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</si>
  <si>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</si>
  <si>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</si>
  <si>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</si>
  <si>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</si>
  <si>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</si>
  <si>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</si>
  <si>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</si>
  <si>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</si>
  <si>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</si>
  <si>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</si>
  <si>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</si>
  <si>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</si>
  <si>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</si>
  <si>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</si>
  <si>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</si>
  <si>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</si>
  <si>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</si>
  <si>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</si>
  <si>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</si>
  <si>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</si>
  <si>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</si>
  <si>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</si>
  <si>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</si>
  <si>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</si>
  <si>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</si>
  <si>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</si>
  <si>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</si>
  <si>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</si>
  <si>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</si>
  <si>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</si>
  <si>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</si>
  <si>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</si>
  <si>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</si>
  <si>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</si>
  <si>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</si>
  <si>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</si>
  <si>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</si>
  <si>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</si>
  <si>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</si>
  <si>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</si>
  <si>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</si>
  <si>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</si>
  <si>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</si>
  <si>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</si>
  <si>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</si>
  <si>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</si>
  <si>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</si>
  <si>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</si>
  <si>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</si>
  <si>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</si>
  <si>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</si>
  <si>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</si>
  <si>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</si>
  <si>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</si>
  <si>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</si>
  <si>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</si>
  <si>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</si>
  <si>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</si>
  <si>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</si>
  <si>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</si>
  <si>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</si>
  <si>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</si>
  <si>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</si>
  <si>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</si>
  <si>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</si>
  <si>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</si>
  <si>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</si>
  <si>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</si>
  <si>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</si>
  <si>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</si>
  <si>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</si>
  <si>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</si>
  <si>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</si>
  <si>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</si>
  <si>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</si>
  <si>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</si>
  <si>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</si>
  <si>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</si>
  <si>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</si>
  <si>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</si>
  <si>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</si>
  <si>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</si>
  <si>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</si>
  <si>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</si>
  <si>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</si>
  <si>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</si>
  <si>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</si>
  <si>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</si>
  <si>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</si>
  <si>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</si>
  <si>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</si>
  <si>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</si>
  <si>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Año 2013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</si>
  <si>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</si>
  <si>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</si>
  <si>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</si>
  <si>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</si>
  <si>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</si>
  <si>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</si>
  <si>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</si>
  <si>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</si>
  <si>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</si>
  <si>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</si>
  <si>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</si>
  <si>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</si>
  <si>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</si>
  <si>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</si>
  <si>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</si>
  <si>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</si>
  <si>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</si>
  <si>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</si>
  <si>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</si>
  <si>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</si>
  <si>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</si>
  <si>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</si>
  <si>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</si>
  <si>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</si>
  <si>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</si>
  <si>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</si>
  <si>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</si>
  <si>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</si>
  <si>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</si>
  <si>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</si>
  <si>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</si>
  <si>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</si>
  <si>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</si>
  <si>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</si>
  <si>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</si>
  <si>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</si>
  <si>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92,2 *</t>
  </si>
  <si>
    <t>102,1 *</t>
  </si>
  <si>
    <t>Tv (%)
2014/2013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</si>
  <si>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</si>
  <si>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</si>
  <si>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</si>
  <si>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</si>
  <si>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</si>
  <si>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</si>
  <si>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</si>
  <si>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</si>
  <si>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</si>
  <si>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</si>
  <si>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</si>
  <si>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</si>
  <si>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</si>
  <si>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</si>
  <si>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</si>
  <si>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</si>
  <si>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</si>
  <si>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</si>
  <si>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Otras salidas del sistema</t>
  </si>
  <si>
    <t>17 Noviembre</t>
  </si>
  <si>
    <t>dic-15</t>
  </si>
  <si>
    <t>4ºT 2015</t>
  </si>
  <si>
    <t>ene-16</t>
  </si>
  <si>
    <t>ene-15</t>
  </si>
  <si>
    <t>BOLETÍN ESTADÍSTICO HIDROCARBUROS ENERO 2016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</si>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</sst>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05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75" fontId="8" fillId="2" borderId="2" xfId="1" quotePrefix="1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3" fontId="18" fillId="9" borderId="21" xfId="0" applyNumberFormat="1" applyFont="1" applyFill="1" applyBorder="1"/>
    <xf numFmtId="3" fontId="18" fillId="9" borderId="21" xfId="0" applyNumberFormat="1" applyFont="1" applyFill="1" applyBorder="1" applyAlignment="1">
      <alignment horizontal="right"/>
    </xf>
    <xf numFmtId="166" fontId="18" fillId="9" borderId="21" xfId="0" applyNumberFormat="1" applyFont="1" applyFill="1" applyBorder="1" applyAlignment="1">
      <alignment horizontal="right"/>
    </xf>
    <xf numFmtId="166" fontId="8" fillId="9" borderId="21" xfId="0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3" fontId="18" fillId="2" borderId="0" xfId="0" applyNumberFormat="1" applyFont="1" applyFill="1" applyBorder="1" applyAlignment="1"/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center" vertical="center"/>
    </xf>
    <xf numFmtId="169" fontId="18" fillId="6" borderId="21" xfId="0" applyNumberFormat="1" applyFont="1" applyFill="1" applyBorder="1" applyAlignment="1">
      <alignment horizontal="right"/>
    </xf>
    <xf numFmtId="4" fontId="4" fillId="11" borderId="2" xfId="1" applyNumberFormat="1" applyFont="1" applyFill="1" applyBorder="1" applyAlignment="1">
      <alignment horizontal="right"/>
    </xf>
    <xf numFmtId="4" fontId="4" fillId="2" borderId="2" xfId="1" applyNumberFormat="1" applyFont="1" applyFill="1" applyBorder="1" applyAlignment="1">
      <alignment horizontal="right"/>
    </xf>
    <xf numFmtId="1" fontId="47" fillId="0" borderId="0" xfId="0" applyNumberFormat="1" applyFont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31">
    <dxf>
      <numFmt numFmtId="185" formatCode="&quot;-&quot;"/>
    </dxf>
    <dxf>
      <numFmt numFmtId="185" formatCode="&quot;-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7" formatCode="\^;\^;\^"/>
    </dxf>
    <dxf>
      <numFmt numFmtId="180" formatCode="\^"/>
    </dxf>
    <dxf>
      <numFmt numFmtId="180" formatCode="\^"/>
    </dxf>
    <dxf>
      <numFmt numFmtId="186" formatCode="&quot;^&quot;"/>
    </dxf>
    <dxf>
      <numFmt numFmtId="186" formatCode="&quot;^&quot;"/>
    </dxf>
    <dxf>
      <numFmt numFmtId="187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2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3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672</v>
      </c>
    </row>
    <row r="3" spans="1:9" ht="15" customHeight="1" x14ac:dyDescent="0.2">
      <c r="A3" s="734">
        <v>42370</v>
      </c>
    </row>
    <row r="4" spans="1:9" ht="15" customHeight="1" x14ac:dyDescent="0.25">
      <c r="A4" s="843" t="s">
        <v>19</v>
      </c>
      <c r="B4" s="843"/>
      <c r="C4" s="843"/>
      <c r="D4" s="843"/>
      <c r="E4" s="843"/>
      <c r="F4" s="843"/>
      <c r="G4" s="843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1" t="s">
        <v>583</v>
      </c>
      <c r="D17" s="331"/>
      <c r="E17" s="331"/>
      <c r="F17" s="331"/>
      <c r="G17" s="331"/>
      <c r="H17" s="33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591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210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1" t="s">
        <v>599</v>
      </c>
      <c r="D25" s="331"/>
      <c r="E25" s="331"/>
      <c r="F25" s="331"/>
      <c r="G25" s="9"/>
      <c r="H25" s="9"/>
    </row>
    <row r="26" spans="2:9" ht="15" customHeight="1" x14ac:dyDescent="0.2">
      <c r="C26" s="331" t="s">
        <v>33</v>
      </c>
      <c r="D26" s="331"/>
      <c r="E26" s="331"/>
      <c r="F26" s="331"/>
      <c r="G26" s="9"/>
      <c r="H26" s="9"/>
    </row>
    <row r="27" spans="2:9" ht="15" customHeight="1" x14ac:dyDescent="0.2">
      <c r="C27" s="331" t="s">
        <v>509</v>
      </c>
      <c r="D27" s="331"/>
      <c r="E27" s="331"/>
      <c r="F27" s="331"/>
      <c r="G27" s="331"/>
      <c r="H27" s="33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513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268</v>
      </c>
      <c r="D35" s="9"/>
      <c r="E35" s="9"/>
      <c r="F35" s="9"/>
      <c r="G35" s="9"/>
    </row>
    <row r="36" spans="1:9" ht="15" customHeight="1" x14ac:dyDescent="0.2">
      <c r="C36" s="9" t="s">
        <v>240</v>
      </c>
      <c r="D36" s="9"/>
      <c r="E36" s="9"/>
      <c r="F36" s="9"/>
      <c r="G36" s="12"/>
    </row>
    <row r="37" spans="1:9" ht="15" customHeight="1" x14ac:dyDescent="0.2">
      <c r="A37" s="6"/>
      <c r="C37" s="331" t="s">
        <v>34</v>
      </c>
      <c r="D37" s="331"/>
      <c r="E37" s="331"/>
      <c r="F37" s="331"/>
      <c r="G37" s="331"/>
      <c r="H37" s="9"/>
      <c r="I37" s="9"/>
    </row>
    <row r="38" spans="1:9" ht="15" customHeight="1" x14ac:dyDescent="0.2">
      <c r="A38" s="6"/>
      <c r="C38" s="331" t="s">
        <v>586</v>
      </c>
      <c r="D38" s="331"/>
      <c r="E38" s="331"/>
      <c r="F38" s="331"/>
      <c r="G38" s="33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276</v>
      </c>
      <c r="D43" s="9"/>
      <c r="E43" s="9"/>
      <c r="F43" s="9"/>
      <c r="H43" s="12"/>
      <c r="I43" s="12"/>
    </row>
    <row r="44" spans="1:9" ht="15" customHeight="1" x14ac:dyDescent="0.2">
      <c r="C44" s="9" t="s">
        <v>585</v>
      </c>
      <c r="D44" s="9"/>
      <c r="E44" s="9"/>
      <c r="F44" s="9"/>
      <c r="G44" s="12"/>
    </row>
    <row r="45" spans="1:9" ht="15" customHeight="1" x14ac:dyDescent="0.2">
      <c r="C45" s="9" t="s">
        <v>278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9"/>
      <c r="D48" s="329"/>
      <c r="E48" s="329"/>
      <c r="F48" s="329"/>
    </row>
    <row r="49" spans="1:8" ht="15" customHeight="1" x14ac:dyDescent="0.2">
      <c r="B49" s="6"/>
      <c r="C49" s="330" t="s">
        <v>584</v>
      </c>
      <c r="D49" s="330"/>
      <c r="E49" s="330"/>
      <c r="F49" s="330"/>
      <c r="G49" s="9"/>
    </row>
    <row r="50" spans="1:8" ht="15" customHeight="1" x14ac:dyDescent="0.2">
      <c r="B50" s="6"/>
      <c r="C50" s="9" t="s">
        <v>563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1" t="s">
        <v>22</v>
      </c>
      <c r="D56" s="331"/>
      <c r="E56" s="331"/>
      <c r="F56" s="331"/>
      <c r="G56" s="33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362</v>
      </c>
      <c r="D63" s="9"/>
      <c r="E63" s="9"/>
      <c r="F63" s="9"/>
      <c r="G63" s="9"/>
    </row>
    <row r="64" spans="1:8" ht="15" customHeight="1" x14ac:dyDescent="0.2">
      <c r="B64" s="6"/>
      <c r="C64" s="9" t="s">
        <v>421</v>
      </c>
      <c r="D64" s="9"/>
      <c r="E64" s="9"/>
      <c r="F64" s="9"/>
      <c r="G64" s="9"/>
    </row>
    <row r="65" spans="2:9" ht="15" customHeight="1" x14ac:dyDescent="0.2">
      <c r="B65" s="6"/>
      <c r="C65" s="9" t="s">
        <v>575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576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1" t="s">
        <v>588</v>
      </c>
      <c r="D71" s="331"/>
      <c r="E71" s="331"/>
      <c r="F71" s="9"/>
      <c r="G71" s="9"/>
    </row>
    <row r="72" spans="2:9" ht="15" customHeight="1" x14ac:dyDescent="0.2">
      <c r="C72" s="9" t="s">
        <v>587</v>
      </c>
      <c r="D72" s="9"/>
      <c r="E72" s="9"/>
      <c r="F72" s="9"/>
      <c r="G72" s="9"/>
      <c r="H72" s="9"/>
    </row>
    <row r="73" spans="2:9" ht="15" customHeight="1" x14ac:dyDescent="0.2">
      <c r="C73" s="9" t="s">
        <v>394</v>
      </c>
      <c r="D73" s="9"/>
      <c r="E73" s="9"/>
      <c r="F73" s="9"/>
    </row>
    <row r="74" spans="2:9" ht="15" customHeight="1" x14ac:dyDescent="0.2">
      <c r="C74" s="9" t="s">
        <v>628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1" t="s">
        <v>403</v>
      </c>
      <c r="D79" s="331"/>
      <c r="E79" s="331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1" t="s">
        <v>418</v>
      </c>
      <c r="D84" s="331"/>
      <c r="E84" s="331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589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1" t="s">
        <v>590</v>
      </c>
      <c r="D91" s="331"/>
      <c r="E91" s="331"/>
      <c r="F91" s="331"/>
      <c r="G91" s="11"/>
      <c r="H91" s="11"/>
      <c r="I91" s="11"/>
    </row>
    <row r="92" spans="1:10" ht="15" customHeight="1" x14ac:dyDescent="0.2">
      <c r="C92" s="331" t="s">
        <v>40</v>
      </c>
      <c r="D92" s="331"/>
      <c r="E92" s="331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4" t="s">
        <v>601</v>
      </c>
      <c r="B98" s="845"/>
      <c r="C98" s="845"/>
      <c r="D98" s="845"/>
      <c r="E98" s="845"/>
      <c r="F98" s="845"/>
      <c r="G98" s="845"/>
      <c r="H98" s="845"/>
      <c r="I98" s="845"/>
      <c r="J98" s="845"/>
      <c r="K98" s="845"/>
    </row>
    <row r="99" spans="1:11" ht="15" customHeight="1" x14ac:dyDescent="0.2">
      <c r="A99" s="845"/>
      <c r="B99" s="845"/>
      <c r="C99" s="845"/>
      <c r="D99" s="845"/>
      <c r="E99" s="845"/>
      <c r="F99" s="845"/>
      <c r="G99" s="845"/>
      <c r="H99" s="845"/>
      <c r="I99" s="845"/>
      <c r="J99" s="845"/>
      <c r="K99" s="845"/>
    </row>
    <row r="100" spans="1:11" ht="15" customHeight="1" x14ac:dyDescent="0.2">
      <c r="A100" s="845"/>
      <c r="B100" s="845"/>
      <c r="C100" s="845"/>
      <c r="D100" s="845"/>
      <c r="E100" s="845"/>
      <c r="F100" s="845"/>
      <c r="G100" s="845"/>
      <c r="H100" s="845"/>
      <c r="I100" s="845"/>
      <c r="J100" s="845"/>
      <c r="K100" s="845"/>
    </row>
    <row r="101" spans="1:11" ht="15" customHeight="1" x14ac:dyDescent="0.2">
      <c r="A101" s="845"/>
      <c r="B101" s="845"/>
      <c r="C101" s="845"/>
      <c r="D101" s="845"/>
      <c r="E101" s="845"/>
      <c r="F101" s="845"/>
      <c r="G101" s="845"/>
      <c r="H101" s="845"/>
      <c r="I101" s="845"/>
      <c r="J101" s="845"/>
      <c r="K101" s="845"/>
    </row>
    <row r="102" spans="1:11" ht="15" customHeight="1" x14ac:dyDescent="0.2">
      <c r="A102" s="845"/>
      <c r="B102" s="845"/>
      <c r="C102" s="845"/>
      <c r="D102" s="845"/>
      <c r="E102" s="845"/>
      <c r="F102" s="845"/>
      <c r="G102" s="845"/>
      <c r="H102" s="845"/>
      <c r="I102" s="845"/>
      <c r="J102" s="845"/>
      <c r="K102" s="845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H6" sqref="H6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6" t="s">
        <v>27</v>
      </c>
      <c r="B1" s="557"/>
      <c r="C1" s="557"/>
      <c r="D1" s="557"/>
      <c r="E1" s="557"/>
      <c r="F1" s="557"/>
      <c r="G1" s="557"/>
      <c r="H1" s="557"/>
      <c r="I1" s="564"/>
    </row>
    <row r="2" spans="1:11" ht="15.75" x14ac:dyDescent="0.25">
      <c r="A2" s="558"/>
      <c r="B2" s="559"/>
      <c r="C2" s="560"/>
      <c r="D2" s="560"/>
      <c r="E2" s="560"/>
      <c r="F2" s="560"/>
      <c r="G2" s="542"/>
      <c r="H2" s="542" t="s">
        <v>159</v>
      </c>
      <c r="I2" s="564"/>
    </row>
    <row r="3" spans="1:11" s="102" customFormat="1" x14ac:dyDescent="0.2">
      <c r="A3" s="543"/>
      <c r="B3" s="862">
        <f>INDICE!A3</f>
        <v>42370</v>
      </c>
      <c r="C3" s="863"/>
      <c r="D3" s="863" t="s">
        <v>120</v>
      </c>
      <c r="E3" s="863"/>
      <c r="F3" s="863" t="s">
        <v>121</v>
      </c>
      <c r="G3" s="864"/>
      <c r="H3" s="863"/>
      <c r="I3" s="526"/>
    </row>
    <row r="4" spans="1:11" s="102" customFormat="1" x14ac:dyDescent="0.2">
      <c r="A4" s="544"/>
      <c r="B4" s="545" t="s">
        <v>48</v>
      </c>
      <c r="C4" s="545" t="s">
        <v>489</v>
      </c>
      <c r="D4" s="545" t="s">
        <v>48</v>
      </c>
      <c r="E4" s="545" t="s">
        <v>489</v>
      </c>
      <c r="F4" s="545" t="s">
        <v>48</v>
      </c>
      <c r="G4" s="546" t="s">
        <v>489</v>
      </c>
      <c r="H4" s="546" t="s">
        <v>110</v>
      </c>
      <c r="I4" s="526"/>
    </row>
    <row r="5" spans="1:11" s="102" customFormat="1" x14ac:dyDescent="0.2">
      <c r="A5" s="547" t="s">
        <v>179</v>
      </c>
      <c r="B5" s="507">
        <v>1653.4179899999988</v>
      </c>
      <c r="C5" s="500">
        <v>-1.1966211500417046</v>
      </c>
      <c r="D5" s="499">
        <v>1653.4179899999988</v>
      </c>
      <c r="E5" s="500">
        <v>-1.1966211500417046</v>
      </c>
      <c r="F5" s="499">
        <v>21736.366739999998</v>
      </c>
      <c r="G5" s="500">
        <v>3.7398683036669498</v>
      </c>
      <c r="H5" s="505">
        <v>73.518506907773144</v>
      </c>
      <c r="I5" s="526"/>
      <c r="K5" s="96"/>
    </row>
    <row r="6" spans="1:11" s="102" customFormat="1" x14ac:dyDescent="0.2">
      <c r="A6" s="547" t="s">
        <v>180</v>
      </c>
      <c r="B6" s="568">
        <v>4.2500000000000003E-2</v>
      </c>
      <c r="C6" s="516">
        <v>685.58225508317935</v>
      </c>
      <c r="D6" s="548">
        <v>4.2500000000000003E-2</v>
      </c>
      <c r="E6" s="500">
        <v>685.58225508317935</v>
      </c>
      <c r="F6" s="499">
        <v>0.98491999999999991</v>
      </c>
      <c r="G6" s="500">
        <v>-85.202635196550503</v>
      </c>
      <c r="H6" s="568">
        <v>3.3312765049346013E-3</v>
      </c>
      <c r="I6" s="526"/>
      <c r="K6" s="96"/>
    </row>
    <row r="7" spans="1:11" s="102" customFormat="1" x14ac:dyDescent="0.2">
      <c r="A7" s="547" t="s">
        <v>181</v>
      </c>
      <c r="B7" s="507">
        <v>1.5108999999999999</v>
      </c>
      <c r="C7" s="500">
        <v>-2.5772630845912312</v>
      </c>
      <c r="D7" s="548">
        <v>1.5108999999999999</v>
      </c>
      <c r="E7" s="500">
        <v>-2.5772630845912312</v>
      </c>
      <c r="F7" s="499">
        <v>16.410240000000002</v>
      </c>
      <c r="G7" s="500">
        <v>1.6412247309736929</v>
      </c>
      <c r="H7" s="505">
        <v>5.5504047996119493E-2</v>
      </c>
      <c r="I7" s="526"/>
      <c r="K7" s="96"/>
    </row>
    <row r="8" spans="1:11" s="102" customFormat="1" x14ac:dyDescent="0.2">
      <c r="A8" s="567" t="s">
        <v>182</v>
      </c>
      <c r="B8" s="508">
        <v>1654.9713899999988</v>
      </c>
      <c r="C8" s="509">
        <v>-1.1956812823010192</v>
      </c>
      <c r="D8" s="508">
        <v>1654.9713899999988</v>
      </c>
      <c r="E8" s="509">
        <v>-1.1956812823010192</v>
      </c>
      <c r="F8" s="508">
        <v>21753.761899999998</v>
      </c>
      <c r="G8" s="509">
        <v>3.7100293470176591</v>
      </c>
      <c r="H8" s="509">
        <v>73.577342232274191</v>
      </c>
      <c r="I8" s="526"/>
    </row>
    <row r="9" spans="1:11" s="102" customFormat="1" x14ac:dyDescent="0.2">
      <c r="A9" s="547" t="s">
        <v>183</v>
      </c>
      <c r="B9" s="507">
        <v>333.90847000000014</v>
      </c>
      <c r="C9" s="500">
        <v>-16.273377163948528</v>
      </c>
      <c r="D9" s="499">
        <v>333.90847000000014</v>
      </c>
      <c r="E9" s="500">
        <v>-16.273377163948528</v>
      </c>
      <c r="F9" s="499">
        <v>3715.3866100000009</v>
      </c>
      <c r="G9" s="500">
        <v>0.61094765331147194</v>
      </c>
      <c r="H9" s="505">
        <v>12.566482679447693</v>
      </c>
      <c r="I9" s="526"/>
    </row>
    <row r="10" spans="1:11" s="102" customFormat="1" x14ac:dyDescent="0.2">
      <c r="A10" s="547" t="s">
        <v>184</v>
      </c>
      <c r="B10" s="507">
        <v>247.04646000000022</v>
      </c>
      <c r="C10" s="500">
        <v>-20.528227697144192</v>
      </c>
      <c r="D10" s="499">
        <v>247.04646000000022</v>
      </c>
      <c r="E10" s="500">
        <v>-20.528227697144192</v>
      </c>
      <c r="F10" s="499">
        <v>1928.3746500000002</v>
      </c>
      <c r="G10" s="500">
        <v>-4.9462507457410618</v>
      </c>
      <c r="H10" s="505">
        <v>6.5223055316741334</v>
      </c>
      <c r="I10" s="526"/>
    </row>
    <row r="11" spans="1:11" s="102" customFormat="1" x14ac:dyDescent="0.2">
      <c r="A11" s="547" t="s">
        <v>185</v>
      </c>
      <c r="B11" s="507">
        <v>162.54883999999998</v>
      </c>
      <c r="C11" s="500">
        <v>-29.381830065013059</v>
      </c>
      <c r="D11" s="499">
        <v>162.54883999999998</v>
      </c>
      <c r="E11" s="500">
        <v>-29.381830065013059</v>
      </c>
      <c r="F11" s="499">
        <v>2168.3204000000005</v>
      </c>
      <c r="G11" s="500">
        <v>16.500417966771209</v>
      </c>
      <c r="H11" s="505">
        <v>7.3338695566039878</v>
      </c>
      <c r="I11" s="526"/>
    </row>
    <row r="12" spans="1:11" s="3" customFormat="1" x14ac:dyDescent="0.2">
      <c r="A12" s="549" t="s">
        <v>186</v>
      </c>
      <c r="B12" s="510">
        <v>2398.4751599999991</v>
      </c>
      <c r="C12" s="511">
        <v>-8.2747625837726737</v>
      </c>
      <c r="D12" s="510">
        <v>2398.4751599999991</v>
      </c>
      <c r="E12" s="511">
        <v>-8.2747625837726737</v>
      </c>
      <c r="F12" s="510">
        <v>29565.843559999998</v>
      </c>
      <c r="G12" s="511">
        <v>3.5279490901295238</v>
      </c>
      <c r="H12" s="511">
        <v>100</v>
      </c>
      <c r="I12" s="480"/>
    </row>
    <row r="13" spans="1:11" s="102" customFormat="1" x14ac:dyDescent="0.2">
      <c r="A13" s="572" t="s">
        <v>157</v>
      </c>
      <c r="B13" s="512"/>
      <c r="C13" s="512"/>
      <c r="D13" s="512"/>
      <c r="E13" s="512"/>
      <c r="F13" s="512"/>
      <c r="G13" s="512"/>
      <c r="H13" s="512"/>
      <c r="I13" s="526"/>
    </row>
    <row r="14" spans="1:11" s="130" customFormat="1" x14ac:dyDescent="0.2">
      <c r="A14" s="550" t="s">
        <v>187</v>
      </c>
      <c r="B14" s="530">
        <v>73.858300000000142</v>
      </c>
      <c r="C14" s="519">
        <v>6.8204843768194925</v>
      </c>
      <c r="D14" s="518">
        <v>73.858300000000142</v>
      </c>
      <c r="E14" s="519">
        <v>6.8204843768194925</v>
      </c>
      <c r="F14" s="518">
        <v>950.51578000000006</v>
      </c>
      <c r="G14" s="519">
        <v>5.6421824976916009</v>
      </c>
      <c r="H14" s="532">
        <v>3.2149117547451436</v>
      </c>
      <c r="I14" s="565"/>
    </row>
    <row r="15" spans="1:11" s="130" customFormat="1" x14ac:dyDescent="0.2">
      <c r="A15" s="551" t="s">
        <v>592</v>
      </c>
      <c r="B15" s="570">
        <v>4.4628143088322627</v>
      </c>
      <c r="C15" s="523"/>
      <c r="D15" s="552">
        <v>4.4628143088322627</v>
      </c>
      <c r="E15" s="523"/>
      <c r="F15" s="552">
        <v>4.3694317533189517</v>
      </c>
      <c r="G15" s="523"/>
      <c r="H15" s="533"/>
      <c r="I15" s="565"/>
    </row>
    <row r="16" spans="1:11" s="130" customFormat="1" x14ac:dyDescent="0.2">
      <c r="A16" s="553" t="s">
        <v>498</v>
      </c>
      <c r="B16" s="571">
        <v>127.13069999999999</v>
      </c>
      <c r="C16" s="513">
        <v>-28.214779204207659</v>
      </c>
      <c r="D16" s="554">
        <v>127.13069999999999</v>
      </c>
      <c r="E16" s="513">
        <v>-28.214779204207659</v>
      </c>
      <c r="F16" s="554">
        <v>1616.53558</v>
      </c>
      <c r="G16" s="513">
        <v>20.841416597717956</v>
      </c>
      <c r="H16" s="569">
        <v>5.4675780744068856</v>
      </c>
      <c r="I16" s="565"/>
    </row>
    <row r="17" spans="1:14" s="102" customFormat="1" x14ac:dyDescent="0.2">
      <c r="A17" s="561"/>
      <c r="B17" s="562"/>
      <c r="C17" s="562"/>
      <c r="D17" s="562"/>
      <c r="E17" s="562"/>
      <c r="F17" s="562"/>
      <c r="G17" s="562"/>
      <c r="H17" s="563" t="s">
        <v>238</v>
      </c>
      <c r="I17" s="526"/>
    </row>
    <row r="18" spans="1:14" s="102" customFormat="1" x14ac:dyDescent="0.2">
      <c r="A18" s="555" t="s">
        <v>559</v>
      </c>
      <c r="B18" s="517"/>
      <c r="C18" s="517"/>
      <c r="D18" s="517"/>
      <c r="E18" s="517"/>
      <c r="F18" s="499"/>
      <c r="G18" s="517"/>
      <c r="H18" s="517"/>
      <c r="I18" s="107"/>
      <c r="J18" s="107"/>
      <c r="K18" s="107"/>
      <c r="L18" s="107"/>
      <c r="M18" s="107"/>
      <c r="N18" s="107"/>
    </row>
    <row r="19" spans="1:14" x14ac:dyDescent="0.2">
      <c r="A19" s="865" t="s">
        <v>499</v>
      </c>
      <c r="B19" s="866"/>
      <c r="C19" s="866"/>
      <c r="D19" s="866"/>
      <c r="E19" s="866"/>
      <c r="F19" s="866"/>
      <c r="G19" s="866"/>
      <c r="H19" s="560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651</v>
      </c>
      <c r="B20" s="566"/>
      <c r="C20" s="566"/>
      <c r="D20" s="566"/>
      <c r="E20" s="566"/>
      <c r="F20" s="566"/>
      <c r="G20" s="566"/>
      <c r="H20" s="566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426</v>
      </c>
    </row>
  </sheetData>
  <mergeCells count="4">
    <mergeCell ref="B3:C3"/>
    <mergeCell ref="D3:E3"/>
    <mergeCell ref="F3:H3"/>
    <mergeCell ref="A19:G19"/>
  </mergeCells>
  <conditionalFormatting sqref="B6">
    <cfRule type="cellIs" dxfId="121" priority="9" operator="between">
      <formula>0</formula>
      <formula>0.5</formula>
    </cfRule>
    <cfRule type="cellIs" dxfId="120" priority="10" operator="between">
      <formula>0</formula>
      <formula>0.49</formula>
    </cfRule>
  </conditionalFormatting>
  <conditionalFormatting sqref="D6">
    <cfRule type="cellIs" dxfId="119" priority="7" operator="between">
      <formula>0</formula>
      <formula>0.5</formula>
    </cfRule>
    <cfRule type="cellIs" dxfId="118" priority="8" operator="between">
      <formula>0</formula>
      <formula>0.49</formula>
    </cfRule>
  </conditionalFormatting>
  <conditionalFormatting sqref="D7">
    <cfRule type="cellIs" dxfId="117" priority="5" operator="between">
      <formula>0</formula>
      <formula>0.5</formula>
    </cfRule>
    <cfRule type="cellIs" dxfId="116" priority="6" operator="between">
      <formula>0</formula>
      <formula>0.49</formula>
    </cfRule>
  </conditionalFormatting>
  <conditionalFormatting sqref="H6">
    <cfRule type="cellIs" dxfId="115" priority="1" operator="between">
      <formula>0</formula>
      <formula>0.5</formula>
    </cfRule>
    <cfRule type="cellIs" dxfId="114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I20" sqref="I20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500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0">
        <f>INDICE!A3</f>
        <v>42370</v>
      </c>
      <c r="C3" s="860"/>
      <c r="D3" s="860">
        <f>INDICE!C3</f>
        <v>0</v>
      </c>
      <c r="E3" s="860"/>
      <c r="F3" s="112"/>
      <c r="G3" s="861" t="s">
        <v>121</v>
      </c>
      <c r="H3" s="861"/>
      <c r="I3" s="861"/>
      <c r="J3" s="861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3" t="s">
        <v>161</v>
      </c>
      <c r="B5" s="117">
        <v>250.14438000000004</v>
      </c>
      <c r="C5" s="117">
        <v>44.118159999999996</v>
      </c>
      <c r="D5" s="117">
        <v>13.337</v>
      </c>
      <c r="E5" s="534">
        <v>307.59954000000005</v>
      </c>
      <c r="F5" s="117"/>
      <c r="G5" s="117">
        <v>3294.5475999999985</v>
      </c>
      <c r="H5" s="117">
        <v>576.0731000000003</v>
      </c>
      <c r="I5" s="117">
        <v>149.60312999999999</v>
      </c>
      <c r="J5" s="534">
        <v>4020.2238299999985</v>
      </c>
      <c r="K5" s="82"/>
    </row>
    <row r="6" spans="1:11" s="114" customFormat="1" x14ac:dyDescent="0.2">
      <c r="A6" s="574" t="s">
        <v>162</v>
      </c>
      <c r="B6" s="119">
        <v>65.55046999999999</v>
      </c>
      <c r="C6" s="119">
        <v>24.75168</v>
      </c>
      <c r="D6" s="119">
        <v>14.321189999999998</v>
      </c>
      <c r="E6" s="537">
        <v>104.62333999999998</v>
      </c>
      <c r="F6" s="119"/>
      <c r="G6" s="119">
        <v>916.86776000000009</v>
      </c>
      <c r="H6" s="119">
        <v>278.49830000000014</v>
      </c>
      <c r="I6" s="119">
        <v>100.47848999999999</v>
      </c>
      <c r="J6" s="537">
        <v>1295.8445500000003</v>
      </c>
      <c r="K6" s="82"/>
    </row>
    <row r="7" spans="1:11" s="114" customFormat="1" x14ac:dyDescent="0.2">
      <c r="A7" s="574" t="s">
        <v>163</v>
      </c>
      <c r="B7" s="119">
        <v>32.112110000000001</v>
      </c>
      <c r="C7" s="119">
        <v>7.4659899999999997</v>
      </c>
      <c r="D7" s="119">
        <v>6.3790200000000006</v>
      </c>
      <c r="E7" s="537">
        <v>45.957120000000003</v>
      </c>
      <c r="F7" s="119"/>
      <c r="G7" s="119">
        <v>438.73071999999979</v>
      </c>
      <c r="H7" s="119">
        <v>75.333330000000004</v>
      </c>
      <c r="I7" s="119">
        <v>52.150840000000009</v>
      </c>
      <c r="J7" s="537">
        <v>566.21488999999985</v>
      </c>
      <c r="K7" s="82"/>
    </row>
    <row r="8" spans="1:11" s="114" customFormat="1" x14ac:dyDescent="0.2">
      <c r="A8" s="574" t="s">
        <v>164</v>
      </c>
      <c r="B8" s="119">
        <v>23.38899</v>
      </c>
      <c r="C8" s="119">
        <v>3.6878000000000002</v>
      </c>
      <c r="D8" s="119">
        <v>13.04968</v>
      </c>
      <c r="E8" s="537">
        <v>40.126469999999998</v>
      </c>
      <c r="F8" s="119"/>
      <c r="G8" s="119">
        <v>395.60343</v>
      </c>
      <c r="H8" s="119">
        <v>44.55791</v>
      </c>
      <c r="I8" s="119">
        <v>137.47098</v>
      </c>
      <c r="J8" s="537">
        <v>577.63231999999994</v>
      </c>
      <c r="K8" s="82"/>
    </row>
    <row r="9" spans="1:11" s="114" customFormat="1" x14ac:dyDescent="0.2">
      <c r="A9" s="574" t="s">
        <v>165</v>
      </c>
      <c r="B9" s="119">
        <v>49.755509999999994</v>
      </c>
      <c r="C9" s="119" t="s">
        <v>150</v>
      </c>
      <c r="D9" s="119">
        <v>19.899999999999999</v>
      </c>
      <c r="E9" s="537">
        <v>69.655509999999992</v>
      </c>
      <c r="F9" s="119"/>
      <c r="G9" s="119">
        <v>638.57116999999994</v>
      </c>
      <c r="H9" s="119">
        <v>6.6299999999999996E-3</v>
      </c>
      <c r="I9" s="119">
        <v>136.35840999999999</v>
      </c>
      <c r="J9" s="537">
        <v>774.93620999999985</v>
      </c>
      <c r="K9" s="82"/>
    </row>
    <row r="10" spans="1:11" s="114" customFormat="1" x14ac:dyDescent="0.2">
      <c r="A10" s="574" t="s">
        <v>166</v>
      </c>
      <c r="B10" s="119">
        <v>22.004479999999997</v>
      </c>
      <c r="C10" s="119">
        <v>5.1896000000000004</v>
      </c>
      <c r="D10" s="119">
        <v>0.85002</v>
      </c>
      <c r="E10" s="537">
        <v>28.0441</v>
      </c>
      <c r="F10" s="119"/>
      <c r="G10" s="119">
        <v>311.30532999999991</v>
      </c>
      <c r="H10" s="119">
        <v>58.476159999999993</v>
      </c>
      <c r="I10" s="119">
        <v>9.1584600000000016</v>
      </c>
      <c r="J10" s="537">
        <v>378.9399499999999</v>
      </c>
      <c r="K10" s="82"/>
    </row>
    <row r="11" spans="1:11" s="114" customFormat="1" x14ac:dyDescent="0.2">
      <c r="A11" s="574" t="s">
        <v>167</v>
      </c>
      <c r="B11" s="119">
        <v>121.84348999999999</v>
      </c>
      <c r="C11" s="119">
        <v>50.860159999999993</v>
      </c>
      <c r="D11" s="119">
        <v>31.549580000000002</v>
      </c>
      <c r="E11" s="537">
        <v>204.25322999999997</v>
      </c>
      <c r="F11" s="119"/>
      <c r="G11" s="119">
        <v>1623.4228000000012</v>
      </c>
      <c r="H11" s="119">
        <v>602.7341899999999</v>
      </c>
      <c r="I11" s="119">
        <v>234.28620000000001</v>
      </c>
      <c r="J11" s="537">
        <v>2460.4431900000013</v>
      </c>
      <c r="K11" s="82"/>
    </row>
    <row r="12" spans="1:11" s="114" customFormat="1" x14ac:dyDescent="0.2">
      <c r="A12" s="574" t="s">
        <v>612</v>
      </c>
      <c r="B12" s="119">
        <v>90.261150000000001</v>
      </c>
      <c r="C12" s="119">
        <v>54.329130000000006</v>
      </c>
      <c r="D12" s="119">
        <v>21.861599999999999</v>
      </c>
      <c r="E12" s="537">
        <v>166.45188000000002</v>
      </c>
      <c r="F12" s="119"/>
      <c r="G12" s="119">
        <v>1209.6586199999995</v>
      </c>
      <c r="H12" s="119">
        <v>500.46369000000004</v>
      </c>
      <c r="I12" s="119">
        <v>144.47785999999994</v>
      </c>
      <c r="J12" s="537">
        <v>1854.6001699999995</v>
      </c>
      <c r="K12" s="82"/>
    </row>
    <row r="13" spans="1:11" s="114" customFormat="1" x14ac:dyDescent="0.2">
      <c r="A13" s="574" t="s">
        <v>168</v>
      </c>
      <c r="B13" s="119">
        <v>273.16206</v>
      </c>
      <c r="C13" s="119">
        <v>42.893530000000005</v>
      </c>
      <c r="D13" s="119">
        <v>25.551949999999994</v>
      </c>
      <c r="E13" s="537">
        <v>341.60753999999997</v>
      </c>
      <c r="F13" s="119"/>
      <c r="G13" s="119">
        <v>3397.9240400000008</v>
      </c>
      <c r="H13" s="119">
        <v>422.42077000000029</v>
      </c>
      <c r="I13" s="119">
        <v>211.61861000000013</v>
      </c>
      <c r="J13" s="537">
        <v>4031.963420000001</v>
      </c>
      <c r="K13" s="82"/>
    </row>
    <row r="14" spans="1:11" s="114" customFormat="1" x14ac:dyDescent="0.2">
      <c r="A14" s="574" t="s">
        <v>169</v>
      </c>
      <c r="B14" s="119">
        <v>0.96302999999999994</v>
      </c>
      <c r="C14" s="119" t="s">
        <v>150</v>
      </c>
      <c r="D14" s="119" t="s">
        <v>150</v>
      </c>
      <c r="E14" s="537">
        <v>0.96302999999999994</v>
      </c>
      <c r="F14" s="119"/>
      <c r="G14" s="119">
        <v>12.867929999999999</v>
      </c>
      <c r="H14" s="119">
        <v>2.4899999999999996E-3</v>
      </c>
      <c r="I14" s="119">
        <v>0.31127999999999995</v>
      </c>
      <c r="J14" s="537">
        <v>13.181699999999999</v>
      </c>
      <c r="K14" s="82"/>
    </row>
    <row r="15" spans="1:11" s="114" customFormat="1" x14ac:dyDescent="0.2">
      <c r="A15" s="574" t="s">
        <v>170</v>
      </c>
      <c r="B15" s="119">
        <v>159.34902</v>
      </c>
      <c r="C15" s="119">
        <v>19.243280000000002</v>
      </c>
      <c r="D15" s="119">
        <v>9.9037999999999986</v>
      </c>
      <c r="E15" s="537">
        <v>188.49609999999998</v>
      </c>
      <c r="F15" s="119"/>
      <c r="G15" s="119">
        <v>2103.9933799999985</v>
      </c>
      <c r="H15" s="119">
        <v>212.59728000000004</v>
      </c>
      <c r="I15" s="119">
        <v>93.225300000000018</v>
      </c>
      <c r="J15" s="537">
        <v>2409.8159599999985</v>
      </c>
      <c r="K15" s="82"/>
    </row>
    <row r="16" spans="1:11" s="114" customFormat="1" x14ac:dyDescent="0.2">
      <c r="A16" s="574" t="s">
        <v>171</v>
      </c>
      <c r="B16" s="119">
        <v>43.587920000000004</v>
      </c>
      <c r="C16" s="119">
        <v>9.3561900000000016</v>
      </c>
      <c r="D16" s="119">
        <v>3.1650999999999998</v>
      </c>
      <c r="E16" s="537">
        <v>56.109210000000012</v>
      </c>
      <c r="F16" s="119"/>
      <c r="G16" s="119">
        <v>593.89606999999978</v>
      </c>
      <c r="H16" s="119">
        <v>136.64910999999995</v>
      </c>
      <c r="I16" s="119">
        <v>21.578640000000004</v>
      </c>
      <c r="J16" s="537">
        <v>752.12381999999968</v>
      </c>
      <c r="K16" s="82"/>
    </row>
    <row r="17" spans="1:16" s="114" customFormat="1" x14ac:dyDescent="0.2">
      <c r="A17" s="574" t="s">
        <v>172</v>
      </c>
      <c r="B17" s="119">
        <v>99.981220000000008</v>
      </c>
      <c r="C17" s="119">
        <v>20.968670000000003</v>
      </c>
      <c r="D17" s="119">
        <v>32.574010000000001</v>
      </c>
      <c r="E17" s="537">
        <v>153.52390000000003</v>
      </c>
      <c r="F17" s="119"/>
      <c r="G17" s="119">
        <v>1353.2993200000003</v>
      </c>
      <c r="H17" s="119">
        <v>263.8675800000002</v>
      </c>
      <c r="I17" s="119">
        <v>236.21415000000002</v>
      </c>
      <c r="J17" s="537">
        <v>1853.3810500000006</v>
      </c>
      <c r="K17" s="82"/>
    </row>
    <row r="18" spans="1:16" s="114" customFormat="1" x14ac:dyDescent="0.2">
      <c r="A18" s="574" t="s">
        <v>173</v>
      </c>
      <c r="B18" s="119">
        <v>12.599430000000002</v>
      </c>
      <c r="C18" s="119">
        <v>3.6395999999999997</v>
      </c>
      <c r="D18" s="119">
        <v>3.0875599999999999</v>
      </c>
      <c r="E18" s="537">
        <v>19.326589999999999</v>
      </c>
      <c r="F18" s="119"/>
      <c r="G18" s="119">
        <v>176.04559999999998</v>
      </c>
      <c r="H18" s="119">
        <v>45.431739999999991</v>
      </c>
      <c r="I18" s="119">
        <v>23.783100000000008</v>
      </c>
      <c r="J18" s="537">
        <v>245.26043999999999</v>
      </c>
      <c r="K18" s="82"/>
    </row>
    <row r="19" spans="1:16" s="114" customFormat="1" x14ac:dyDescent="0.2">
      <c r="A19" s="574" t="s">
        <v>174</v>
      </c>
      <c r="B19" s="119">
        <v>171.52235000000002</v>
      </c>
      <c r="C19" s="119">
        <v>15.087719999999999</v>
      </c>
      <c r="D19" s="119">
        <v>37.434809999999999</v>
      </c>
      <c r="E19" s="537">
        <v>224.04488000000001</v>
      </c>
      <c r="F19" s="119"/>
      <c r="G19" s="119">
        <v>2189.7126999999991</v>
      </c>
      <c r="H19" s="119">
        <v>116.40122</v>
      </c>
      <c r="I19" s="119">
        <v>255.63091000000006</v>
      </c>
      <c r="J19" s="537">
        <v>2561.7448299999992</v>
      </c>
      <c r="K19" s="82"/>
    </row>
    <row r="20" spans="1:16" s="114" customFormat="1" x14ac:dyDescent="0.2">
      <c r="A20" s="574" t="s">
        <v>175</v>
      </c>
      <c r="B20" s="119">
        <v>1.25244</v>
      </c>
      <c r="C20" s="119" t="s">
        <v>150</v>
      </c>
      <c r="D20" s="119" t="s">
        <v>150</v>
      </c>
      <c r="E20" s="537">
        <v>1.25244</v>
      </c>
      <c r="F20" s="119"/>
      <c r="G20" s="119">
        <v>15.735279999999999</v>
      </c>
      <c r="H20" s="119">
        <v>3.449E-2</v>
      </c>
      <c r="I20" s="119">
        <v>2.2179999999999998E-2</v>
      </c>
      <c r="J20" s="537">
        <v>15.79195</v>
      </c>
      <c r="K20" s="82"/>
    </row>
    <row r="21" spans="1:16" s="114" customFormat="1" x14ac:dyDescent="0.2">
      <c r="A21" s="574" t="s">
        <v>176</v>
      </c>
      <c r="B21" s="119">
        <v>67.016320000000007</v>
      </c>
      <c r="C21" s="119">
        <v>12.781460000000001</v>
      </c>
      <c r="D21" s="119">
        <v>1.8016200000000002</v>
      </c>
      <c r="E21" s="537">
        <v>81.599400000000003</v>
      </c>
      <c r="F21" s="119"/>
      <c r="G21" s="119">
        <v>858.20122999999978</v>
      </c>
      <c r="H21" s="119">
        <v>142.78519999999995</v>
      </c>
      <c r="I21" s="119">
        <v>17.203270000000003</v>
      </c>
      <c r="J21" s="537">
        <v>1018.1896999999997</v>
      </c>
      <c r="K21" s="82"/>
    </row>
    <row r="22" spans="1:16" s="114" customFormat="1" x14ac:dyDescent="0.2">
      <c r="A22" s="574" t="s">
        <v>177</v>
      </c>
      <c r="B22" s="119">
        <v>46.128980000000006</v>
      </c>
      <c r="C22" s="119">
        <v>8.2537899999999986</v>
      </c>
      <c r="D22" s="119">
        <v>3.8678499999999993</v>
      </c>
      <c r="E22" s="537">
        <v>58.250620000000005</v>
      </c>
      <c r="F22" s="119"/>
      <c r="G22" s="119">
        <v>619.74375000000009</v>
      </c>
      <c r="H22" s="119">
        <v>92.365139999999954</v>
      </c>
      <c r="I22" s="119">
        <v>29.415379999999999</v>
      </c>
      <c r="J22" s="537">
        <v>741.52427000000012</v>
      </c>
      <c r="K22" s="82"/>
    </row>
    <row r="23" spans="1:16" x14ac:dyDescent="0.2">
      <c r="A23" s="575" t="s">
        <v>178</v>
      </c>
      <c r="B23" s="119">
        <v>122.79464000000002</v>
      </c>
      <c r="C23" s="119">
        <v>11.281709999999999</v>
      </c>
      <c r="D23" s="119">
        <v>8.4116699999999991</v>
      </c>
      <c r="E23" s="537">
        <v>142.48802000000001</v>
      </c>
      <c r="F23" s="119"/>
      <c r="G23" s="119">
        <v>1586.2400099999998</v>
      </c>
      <c r="H23" s="119">
        <v>146.68828000000002</v>
      </c>
      <c r="I23" s="119">
        <v>75.387460000000004</v>
      </c>
      <c r="J23" s="537">
        <v>1808.3157499999998</v>
      </c>
      <c r="K23" s="480"/>
      <c r="P23" s="114"/>
    </row>
    <row r="24" spans="1:16" x14ac:dyDescent="0.2">
      <c r="A24" s="576" t="s">
        <v>501</v>
      </c>
      <c r="B24" s="123">
        <v>1653.4179899999981</v>
      </c>
      <c r="C24" s="123">
        <v>333.90846999999997</v>
      </c>
      <c r="D24" s="123">
        <v>247.0464600000002</v>
      </c>
      <c r="E24" s="123">
        <v>2234.372919999998</v>
      </c>
      <c r="F24" s="123"/>
      <c r="G24" s="123">
        <v>21736.366739999983</v>
      </c>
      <c r="H24" s="123">
        <v>3715.3866100000018</v>
      </c>
      <c r="I24" s="123">
        <v>1928.3746499999975</v>
      </c>
      <c r="J24" s="123">
        <v>27380.127999999982</v>
      </c>
      <c r="K24" s="480"/>
    </row>
    <row r="25" spans="1:16" x14ac:dyDescent="0.2">
      <c r="I25" s="8"/>
      <c r="J25" s="93" t="s">
        <v>238</v>
      </c>
    </row>
    <row r="26" spans="1:16" x14ac:dyDescent="0.2">
      <c r="A26" s="540" t="s">
        <v>502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67"/>
      <c r="F28" s="867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113" priority="1" operator="between">
      <formula>0</formula>
      <formula>0.5</formula>
    </cfRule>
    <cfRule type="cellIs" dxfId="11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E8" sqref="E8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8" t="s">
        <v>28</v>
      </c>
      <c r="B1" s="868"/>
      <c r="C1" s="868"/>
      <c r="D1" s="131"/>
      <c r="E1" s="131"/>
      <c r="F1" s="131"/>
      <c r="G1" s="131"/>
      <c r="H1" s="132"/>
    </row>
    <row r="2" spans="1:65" ht="13.7" customHeight="1" x14ac:dyDescent="0.2">
      <c r="A2" s="869"/>
      <c r="B2" s="869"/>
      <c r="C2" s="869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57">
        <f>INDICE!A3</f>
        <v>42370</v>
      </c>
      <c r="C3" s="858"/>
      <c r="D3" s="858" t="s">
        <v>120</v>
      </c>
      <c r="E3" s="858"/>
      <c r="F3" s="858" t="s">
        <v>121</v>
      </c>
      <c r="G3" s="858"/>
      <c r="H3" s="85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489</v>
      </c>
      <c r="D4" s="97" t="s">
        <v>48</v>
      </c>
      <c r="E4" s="97" t="s">
        <v>489</v>
      </c>
      <c r="F4" s="97" t="s">
        <v>48</v>
      </c>
      <c r="G4" s="97" t="s">
        <v>489</v>
      </c>
      <c r="H4" s="444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5">
        <v>316.27913000000018</v>
      </c>
      <c r="C5" s="139">
        <v>-3.9224202090334273</v>
      </c>
      <c r="D5" s="138">
        <v>316.27913000000018</v>
      </c>
      <c r="E5" s="139">
        <v>-3.9224202090334273</v>
      </c>
      <c r="F5" s="138">
        <v>4293.55429</v>
      </c>
      <c r="G5" s="139">
        <v>-0.20689068482602074</v>
      </c>
      <c r="H5" s="582">
        <v>16.27068710277679</v>
      </c>
    </row>
    <row r="6" spans="1:65" ht="13.7" customHeight="1" x14ac:dyDescent="0.2">
      <c r="A6" s="137" t="s">
        <v>193</v>
      </c>
      <c r="B6" s="586">
        <v>25.51107</v>
      </c>
      <c r="C6" s="141">
        <v>3.8427956841310165</v>
      </c>
      <c r="D6" s="140">
        <v>25.51107</v>
      </c>
      <c r="E6" s="141">
        <v>3.8427956841310165</v>
      </c>
      <c r="F6" s="140">
        <v>340.85347000000002</v>
      </c>
      <c r="G6" s="142">
        <v>7.58656021602821</v>
      </c>
      <c r="H6" s="583">
        <v>1.291685113003594</v>
      </c>
    </row>
    <row r="7" spans="1:65" ht="13.7" customHeight="1" x14ac:dyDescent="0.2">
      <c r="A7" s="137" t="s">
        <v>153</v>
      </c>
      <c r="B7" s="537" t="s">
        <v>150</v>
      </c>
      <c r="C7" s="141" t="s">
        <v>150</v>
      </c>
      <c r="D7" s="119" t="s">
        <v>150</v>
      </c>
      <c r="E7" s="141" t="s">
        <v>150</v>
      </c>
      <c r="F7" s="119">
        <v>8.4759999999999988E-2</v>
      </c>
      <c r="G7" s="141">
        <v>-45.93008420515438</v>
      </c>
      <c r="H7" s="537">
        <v>3.2120321432604047E-4</v>
      </c>
    </row>
    <row r="8" spans="1:65" ht="13.7" customHeight="1" x14ac:dyDescent="0.2">
      <c r="A8" s="578" t="s">
        <v>194</v>
      </c>
      <c r="B8" s="579">
        <v>341.7902000000002</v>
      </c>
      <c r="C8" s="580">
        <v>-3.3831591452483107</v>
      </c>
      <c r="D8" s="579">
        <v>341.7902000000002</v>
      </c>
      <c r="E8" s="580">
        <v>-3.3831591452483107</v>
      </c>
      <c r="F8" s="579">
        <v>4634.5169899999992</v>
      </c>
      <c r="G8" s="581">
        <v>0.32498030833182262</v>
      </c>
      <c r="H8" s="581">
        <v>17.562786149559294</v>
      </c>
    </row>
    <row r="9" spans="1:65" ht="13.7" customHeight="1" x14ac:dyDescent="0.2">
      <c r="A9" s="137" t="s">
        <v>179</v>
      </c>
      <c r="B9" s="586">
        <v>1653.4179899999988</v>
      </c>
      <c r="C9" s="141">
        <v>-1.1966211500417046</v>
      </c>
      <c r="D9" s="140">
        <v>1653.4179899999988</v>
      </c>
      <c r="E9" s="141">
        <v>-1.1966211500417046</v>
      </c>
      <c r="F9" s="140">
        <v>21736.366739999998</v>
      </c>
      <c r="G9" s="142">
        <v>3.7398683036669498</v>
      </c>
      <c r="H9" s="583">
        <v>82.371293825597419</v>
      </c>
    </row>
    <row r="10" spans="1:65" ht="13.7" customHeight="1" x14ac:dyDescent="0.2">
      <c r="A10" s="137" t="s">
        <v>195</v>
      </c>
      <c r="B10" s="586">
        <v>1.5533999999999999</v>
      </c>
      <c r="C10" s="141">
        <v>-0.18505667360629896</v>
      </c>
      <c r="D10" s="140">
        <v>1.5533999999999999</v>
      </c>
      <c r="E10" s="141">
        <v>-0.18505667360629896</v>
      </c>
      <c r="F10" s="140">
        <v>17.395160000000001</v>
      </c>
      <c r="G10" s="142">
        <v>-23.709821935669478</v>
      </c>
      <c r="H10" s="583">
        <v>6.5920024843272376E-2</v>
      </c>
    </row>
    <row r="11" spans="1:65" ht="13.7" customHeight="1" x14ac:dyDescent="0.2">
      <c r="A11" s="578" t="s">
        <v>525</v>
      </c>
      <c r="B11" s="579">
        <v>1654.9713899999988</v>
      </c>
      <c r="C11" s="580">
        <v>-1.1956812823010192</v>
      </c>
      <c r="D11" s="579">
        <v>1654.9713899999988</v>
      </c>
      <c r="E11" s="580">
        <v>-1.1956812823010192</v>
      </c>
      <c r="F11" s="579">
        <v>21753.761899999998</v>
      </c>
      <c r="G11" s="581">
        <v>3.7100293470176591</v>
      </c>
      <c r="H11" s="581">
        <v>82.437213850440699</v>
      </c>
    </row>
    <row r="12" spans="1:65" ht="13.7" customHeight="1" x14ac:dyDescent="0.2">
      <c r="A12" s="144" t="s">
        <v>503</v>
      </c>
      <c r="B12" s="145">
        <v>1996.7615899999989</v>
      </c>
      <c r="C12" s="146">
        <v>-1.577116081570112</v>
      </c>
      <c r="D12" s="145">
        <v>1996.7615899999989</v>
      </c>
      <c r="E12" s="146">
        <v>-1.577116081570112</v>
      </c>
      <c r="F12" s="145">
        <v>26388.278889999998</v>
      </c>
      <c r="G12" s="146">
        <v>3.0990815668073304</v>
      </c>
      <c r="H12" s="146">
        <v>100</v>
      </c>
    </row>
    <row r="13" spans="1:65" ht="13.7" customHeight="1" x14ac:dyDescent="0.2">
      <c r="A13" s="147" t="s">
        <v>196</v>
      </c>
      <c r="B13" s="148">
        <v>4516.8791099999999</v>
      </c>
      <c r="C13" s="148"/>
      <c r="D13" s="148">
        <v>4516.8791099999999</v>
      </c>
      <c r="E13" s="148"/>
      <c r="F13" s="148">
        <v>55031.887634953746</v>
      </c>
      <c r="G13" s="149"/>
      <c r="H13" s="150" t="s">
        <v>150</v>
      </c>
    </row>
    <row r="14" spans="1:65" ht="13.7" customHeight="1" x14ac:dyDescent="0.2">
      <c r="A14" s="151" t="s">
        <v>197</v>
      </c>
      <c r="B14" s="587">
        <v>44.206664410817034</v>
      </c>
      <c r="C14" s="152"/>
      <c r="D14" s="152">
        <v>44.206664410817034</v>
      </c>
      <c r="E14" s="152"/>
      <c r="F14" s="152">
        <v>47.950888156050397</v>
      </c>
      <c r="G14" s="153" t="s">
        <v>150</v>
      </c>
      <c r="H14" s="584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238</v>
      </c>
    </row>
    <row r="16" spans="1:65" ht="13.7" customHeight="1" x14ac:dyDescent="0.2">
      <c r="A16" s="124" t="s">
        <v>559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504</v>
      </c>
    </row>
    <row r="18" spans="1:1" ht="13.7" customHeight="1" x14ac:dyDescent="0.2">
      <c r="A18" s="166" t="s">
        <v>651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111" priority="7" operator="between">
      <formula>0</formula>
      <formula>0.5</formula>
    </cfRule>
    <cfRule type="cellIs" dxfId="110" priority="8" operator="between">
      <formula>0</formula>
      <formula>0.49</formula>
    </cfRule>
  </conditionalFormatting>
  <conditionalFormatting sqref="D7">
    <cfRule type="cellIs" dxfId="109" priority="5" operator="between">
      <formula>0</formula>
      <formula>0.5</formula>
    </cfRule>
    <cfRule type="cellIs" dxfId="108" priority="6" operator="between">
      <formula>0</formula>
      <formula>0.49</formula>
    </cfRule>
  </conditionalFormatting>
  <conditionalFormatting sqref="F7">
    <cfRule type="cellIs" dxfId="107" priority="3" operator="between">
      <formula>0</formula>
      <formula>0.5</formula>
    </cfRule>
    <cfRule type="cellIs" dxfId="106" priority="4" operator="between">
      <formula>0</formula>
      <formula>0.49</formula>
    </cfRule>
  </conditionalFormatting>
  <conditionalFormatting sqref="H7">
    <cfRule type="cellIs" dxfId="105" priority="1" operator="between">
      <formula>0</formula>
      <formula>0.5</formula>
    </cfRule>
    <cfRule type="cellIs" dxfId="10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95" customWidth="1"/>
    <col min="13" max="13" width="11" customWidth="1"/>
  </cols>
  <sheetData>
    <row r="1" spans="1:14" x14ac:dyDescent="0.2">
      <c r="A1" s="870" t="s">
        <v>26</v>
      </c>
      <c r="B1" s="870"/>
      <c r="C1" s="870"/>
      <c r="D1" s="870"/>
      <c r="E1" s="870"/>
      <c r="F1" s="157"/>
      <c r="G1" s="157"/>
      <c r="H1" s="157"/>
      <c r="I1" s="157"/>
      <c r="J1" s="157"/>
      <c r="K1" s="157"/>
      <c r="L1" s="588"/>
      <c r="M1" s="157"/>
      <c r="N1" s="157"/>
    </row>
    <row r="2" spans="1:14" x14ac:dyDescent="0.2">
      <c r="A2" s="870"/>
      <c r="B2" s="871"/>
      <c r="C2" s="871"/>
      <c r="D2" s="871"/>
      <c r="E2" s="871"/>
      <c r="F2" s="157"/>
      <c r="G2" s="157"/>
      <c r="H2" s="157"/>
      <c r="I2" s="157"/>
      <c r="J2" s="157"/>
      <c r="K2" s="157"/>
      <c r="L2" s="588"/>
      <c r="M2" s="158" t="s">
        <v>159</v>
      </c>
      <c r="N2" s="157"/>
    </row>
    <row r="3" spans="1:14" x14ac:dyDescent="0.2">
      <c r="A3" s="442"/>
      <c r="B3" s="740">
        <v>2015</v>
      </c>
      <c r="C3" s="740" t="s">
        <v>605</v>
      </c>
      <c r="D3" s="740" t="s">
        <v>605</v>
      </c>
      <c r="E3" s="740" t="s">
        <v>605</v>
      </c>
      <c r="F3" s="740" t="s">
        <v>605</v>
      </c>
      <c r="G3" s="740" t="s">
        <v>605</v>
      </c>
      <c r="H3" s="740" t="s">
        <v>605</v>
      </c>
      <c r="I3" s="740" t="s">
        <v>605</v>
      </c>
      <c r="J3" s="740" t="s">
        <v>605</v>
      </c>
      <c r="K3" s="740" t="s">
        <v>605</v>
      </c>
      <c r="L3" s="740" t="s">
        <v>605</v>
      </c>
      <c r="M3" s="740">
        <v>2016</v>
      </c>
      <c r="N3" s="1"/>
    </row>
    <row r="4" spans="1:14" x14ac:dyDescent="0.2">
      <c r="A4" s="159"/>
      <c r="B4" s="777">
        <v>42063</v>
      </c>
      <c r="C4" s="777">
        <v>42094</v>
      </c>
      <c r="D4" s="777">
        <v>42124</v>
      </c>
      <c r="E4" s="777">
        <v>42155</v>
      </c>
      <c r="F4" s="777">
        <v>42185</v>
      </c>
      <c r="G4" s="777">
        <v>42216</v>
      </c>
      <c r="H4" s="777">
        <v>42247</v>
      </c>
      <c r="I4" s="777">
        <v>42277</v>
      </c>
      <c r="J4" s="777">
        <v>42308</v>
      </c>
      <c r="K4" s="777">
        <v>42338</v>
      </c>
      <c r="L4" s="777">
        <v>42369</v>
      </c>
      <c r="M4" s="777">
        <v>42400</v>
      </c>
      <c r="N4" s="1"/>
    </row>
    <row r="5" spans="1:14" x14ac:dyDescent="0.2">
      <c r="A5" s="160" t="s">
        <v>198</v>
      </c>
      <c r="B5" s="161">
        <v>22.371290000000013</v>
      </c>
      <c r="C5" s="161">
        <v>23.344630000000009</v>
      </c>
      <c r="D5" s="161">
        <v>23.210289999999983</v>
      </c>
      <c r="E5" s="161">
        <v>23.205020000000001</v>
      </c>
      <c r="F5" s="161">
        <v>23.678950000000007</v>
      </c>
      <c r="G5" s="161">
        <v>24.759180000000008</v>
      </c>
      <c r="H5" s="161">
        <v>24.920049999999975</v>
      </c>
      <c r="I5" s="161">
        <v>24.177149999999994</v>
      </c>
      <c r="J5" s="161">
        <v>23.830449999999985</v>
      </c>
      <c r="K5" s="161">
        <v>22.510580000000012</v>
      </c>
      <c r="L5" s="161">
        <v>23.703919999999997</v>
      </c>
      <c r="M5" s="161">
        <v>19.399980000000014</v>
      </c>
      <c r="N5" s="1"/>
    </row>
    <row r="6" spans="1:14" x14ac:dyDescent="0.2">
      <c r="A6" s="162" t="s">
        <v>506</v>
      </c>
      <c r="B6" s="163">
        <v>71.212350000000029</v>
      </c>
      <c r="C6" s="163">
        <v>75.358869999999982</v>
      </c>
      <c r="D6" s="163">
        <v>78.195109999999985</v>
      </c>
      <c r="E6" s="163">
        <v>78.464490000000026</v>
      </c>
      <c r="F6" s="163">
        <v>81.888359999999736</v>
      </c>
      <c r="G6" s="163">
        <v>85.250569999999968</v>
      </c>
      <c r="H6" s="163">
        <v>81.802459999999954</v>
      </c>
      <c r="I6" s="163">
        <v>82.034629999999936</v>
      </c>
      <c r="J6" s="163">
        <v>82.795600000000093</v>
      </c>
      <c r="K6" s="163">
        <v>80.093060000000008</v>
      </c>
      <c r="L6" s="163">
        <v>79.561980000000048</v>
      </c>
      <c r="M6" s="163">
        <v>73.858300000000142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238</v>
      </c>
      <c r="N7" s="1"/>
    </row>
    <row r="8" spans="1:14" x14ac:dyDescent="0.2">
      <c r="A8" s="166" t="s">
        <v>505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8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600</v>
      </c>
    </row>
    <row r="2" spans="1:4" x14ac:dyDescent="0.2">
      <c r="A2" s="485"/>
      <c r="B2" s="485"/>
      <c r="C2" s="485"/>
      <c r="D2" s="485"/>
    </row>
    <row r="3" spans="1:4" x14ac:dyDescent="0.2">
      <c r="B3" s="485">
        <v>2014</v>
      </c>
      <c r="C3" s="485">
        <v>2015</v>
      </c>
      <c r="D3" s="485">
        <v>2016</v>
      </c>
    </row>
    <row r="4" spans="1:4" x14ac:dyDescent="0.2">
      <c r="A4" s="380" t="s">
        <v>134</v>
      </c>
      <c r="B4" s="484">
        <v>-3.1446782890975302</v>
      </c>
      <c r="C4" s="484">
        <v>1.5201859457508387</v>
      </c>
      <c r="D4" s="742">
        <v>3.0990815668073304</v>
      </c>
    </row>
    <row r="5" spans="1:4" x14ac:dyDescent="0.2">
      <c r="A5" s="589" t="s">
        <v>135</v>
      </c>
      <c r="B5" s="484">
        <v>-2.1974066317920395</v>
      </c>
      <c r="C5" s="484">
        <v>1.6900350820398757</v>
      </c>
      <c r="D5" s="742" t="s">
        <v>605</v>
      </c>
    </row>
    <row r="6" spans="1:4" x14ac:dyDescent="0.2">
      <c r="A6" s="589" t="s">
        <v>136</v>
      </c>
      <c r="B6" s="484">
        <v>-1.2516567150178042</v>
      </c>
      <c r="C6" s="484">
        <v>1.8210035976148446</v>
      </c>
      <c r="D6" s="742" t="s">
        <v>605</v>
      </c>
    </row>
    <row r="7" spans="1:4" x14ac:dyDescent="0.2">
      <c r="A7" s="589" t="s">
        <v>137</v>
      </c>
      <c r="B7" s="484">
        <v>-1.3760309743079162</v>
      </c>
      <c r="C7" s="484">
        <v>2.0795746974257172</v>
      </c>
      <c r="D7" s="742" t="s">
        <v>605</v>
      </c>
    </row>
    <row r="8" spans="1:4" x14ac:dyDescent="0.2">
      <c r="A8" s="589" t="s">
        <v>138</v>
      </c>
      <c r="B8" s="484">
        <v>-0.88808224251271917</v>
      </c>
      <c r="C8" s="484">
        <v>2.002646258166366</v>
      </c>
      <c r="D8" s="484" t="s">
        <v>605</v>
      </c>
    </row>
    <row r="9" spans="1:4" x14ac:dyDescent="0.2">
      <c r="A9" s="589" t="s">
        <v>139</v>
      </c>
      <c r="B9" s="484">
        <v>0.42613584502113006</v>
      </c>
      <c r="C9" s="484">
        <v>2.3603402785207575</v>
      </c>
      <c r="D9" s="742" t="s">
        <v>605</v>
      </c>
    </row>
    <row r="10" spans="1:4" x14ac:dyDescent="0.2">
      <c r="A10" s="589" t="s">
        <v>140</v>
      </c>
      <c r="B10" s="484">
        <v>0.37013492383118241</v>
      </c>
      <c r="C10" s="484">
        <v>2.8535747418083535</v>
      </c>
      <c r="D10" s="742" t="s">
        <v>605</v>
      </c>
    </row>
    <row r="11" spans="1:4" x14ac:dyDescent="0.2">
      <c r="A11" s="589" t="s">
        <v>141</v>
      </c>
      <c r="B11" s="484">
        <v>0.49618401150979485</v>
      </c>
      <c r="C11" s="484">
        <v>3.5090673233977556</v>
      </c>
      <c r="D11" s="742" t="s">
        <v>605</v>
      </c>
    </row>
    <row r="12" spans="1:4" x14ac:dyDescent="0.2">
      <c r="A12" s="589" t="s">
        <v>142</v>
      </c>
      <c r="B12" s="484">
        <v>0.91014102134126174</v>
      </c>
      <c r="C12" s="484">
        <v>3.0603420067074891</v>
      </c>
      <c r="D12" s="742" t="s">
        <v>605</v>
      </c>
    </row>
    <row r="13" spans="1:4" x14ac:dyDescent="0.2">
      <c r="A13" s="589" t="s">
        <v>143</v>
      </c>
      <c r="B13" s="484">
        <v>0.93503833039411477</v>
      </c>
      <c r="C13" s="484">
        <v>3.0667134094345299</v>
      </c>
      <c r="D13" s="742" t="s">
        <v>605</v>
      </c>
    </row>
    <row r="14" spans="1:4" x14ac:dyDescent="0.2">
      <c r="A14" s="589" t="s">
        <v>144</v>
      </c>
      <c r="B14" s="484">
        <v>0.87012050386574769</v>
      </c>
      <c r="C14" s="484">
        <v>3.5710174025100341</v>
      </c>
      <c r="D14" s="742" t="s">
        <v>605</v>
      </c>
    </row>
    <row r="15" spans="1:4" x14ac:dyDescent="0.2">
      <c r="A15" s="590" t="s">
        <v>145</v>
      </c>
      <c r="B15" s="486">
        <v>1.4336635130865578</v>
      </c>
      <c r="C15" s="486">
        <v>3.4324991410767893</v>
      </c>
      <c r="D15" s="743" t="s">
        <v>605</v>
      </c>
    </row>
    <row r="16" spans="1:4" x14ac:dyDescent="0.2">
      <c r="D16" s="93" t="s">
        <v>238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A3" sqref="A3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8" t="s">
        <v>33</v>
      </c>
      <c r="B1" s="868"/>
      <c r="C1" s="868"/>
      <c r="D1" s="131"/>
      <c r="E1" s="131"/>
      <c r="F1" s="131"/>
      <c r="G1" s="131"/>
    </row>
    <row r="2" spans="1:13" ht="13.7" customHeight="1" x14ac:dyDescent="0.2">
      <c r="A2" s="869"/>
      <c r="B2" s="869"/>
      <c r="C2" s="869"/>
      <c r="D2" s="135"/>
      <c r="E2" s="135"/>
      <c r="F2" s="135"/>
      <c r="G2" s="110" t="s">
        <v>159</v>
      </c>
    </row>
    <row r="3" spans="1:13" ht="13.7" customHeight="1" x14ac:dyDescent="0.2">
      <c r="A3" s="167"/>
      <c r="B3" s="872">
        <f>INDICE!A3</f>
        <v>42370</v>
      </c>
      <c r="C3" s="873"/>
      <c r="D3" s="873" t="s">
        <v>120</v>
      </c>
      <c r="E3" s="873"/>
      <c r="F3" s="873" t="s">
        <v>121</v>
      </c>
      <c r="G3" s="873"/>
    </row>
    <row r="4" spans="1:13" ht="30.2" customHeight="1" x14ac:dyDescent="0.2">
      <c r="A4" s="151"/>
      <c r="B4" s="168" t="s">
        <v>199</v>
      </c>
      <c r="C4" s="169" t="s">
        <v>200</v>
      </c>
      <c r="D4" s="168" t="s">
        <v>199</v>
      </c>
      <c r="E4" s="169" t="s">
        <v>200</v>
      </c>
      <c r="F4" s="168" t="s">
        <v>199</v>
      </c>
      <c r="G4" s="169" t="s">
        <v>200</v>
      </c>
    </row>
    <row r="5" spans="1:13" s="133" customFormat="1" ht="13.7" customHeight="1" x14ac:dyDescent="0.2">
      <c r="A5" s="137" t="s">
        <v>201</v>
      </c>
      <c r="B5" s="140">
        <v>331.12189999999998</v>
      </c>
      <c r="C5" s="143">
        <v>10.6683</v>
      </c>
      <c r="D5" s="140">
        <v>331.12189999999998</v>
      </c>
      <c r="E5" s="140">
        <v>10.6683</v>
      </c>
      <c r="F5" s="140">
        <v>4490.4755799999984</v>
      </c>
      <c r="G5" s="140">
        <v>144.04140999999998</v>
      </c>
      <c r="L5" s="170"/>
      <c r="M5" s="170"/>
    </row>
    <row r="6" spans="1:13" s="133" customFormat="1" ht="13.7" customHeight="1" x14ac:dyDescent="0.2">
      <c r="A6" s="137" t="s">
        <v>202</v>
      </c>
      <c r="B6" s="140">
        <v>1275.6006699999984</v>
      </c>
      <c r="C6" s="140">
        <v>379.37072000000006</v>
      </c>
      <c r="D6" s="140">
        <v>1275.6006699999984</v>
      </c>
      <c r="E6" s="140">
        <v>379.37072000000006</v>
      </c>
      <c r="F6" s="140">
        <v>16674.103059999998</v>
      </c>
      <c r="G6" s="140">
        <v>5079.6588399999991</v>
      </c>
      <c r="L6" s="170"/>
      <c r="M6" s="170"/>
    </row>
    <row r="7" spans="1:13" s="133" customFormat="1" ht="13.7" customHeight="1" x14ac:dyDescent="0.2">
      <c r="A7" s="147" t="s">
        <v>196</v>
      </c>
      <c r="B7" s="148">
        <v>1606.7225699999985</v>
      </c>
      <c r="C7" s="148">
        <v>390.03902000000005</v>
      </c>
      <c r="D7" s="148">
        <v>1606.7225699999985</v>
      </c>
      <c r="E7" s="148">
        <v>390.03902000000005</v>
      </c>
      <c r="F7" s="148">
        <v>21164.578639999996</v>
      </c>
      <c r="G7" s="148">
        <v>5223.700249999999</v>
      </c>
    </row>
    <row r="8" spans="1:13" ht="13.7" customHeight="1" x14ac:dyDescent="0.2">
      <c r="G8" s="93" t="s">
        <v>238</v>
      </c>
    </row>
    <row r="9" spans="1:13" ht="13.7" customHeight="1" x14ac:dyDescent="0.2">
      <c r="A9" s="154" t="s">
        <v>507</v>
      </c>
    </row>
    <row r="10" spans="1:13" ht="13.7" customHeight="1" x14ac:dyDescent="0.2">
      <c r="A10" s="154" t="s">
        <v>239</v>
      </c>
    </row>
    <row r="14" spans="1:13" ht="13.7" customHeight="1" x14ac:dyDescent="0.2">
      <c r="B14" s="805"/>
      <c r="D14" s="805"/>
      <c r="F14" s="805"/>
    </row>
    <row r="15" spans="1:13" ht="13.7" customHeight="1" x14ac:dyDescent="0.2">
      <c r="B15" s="805"/>
      <c r="D15" s="805"/>
      <c r="F15" s="805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C20" sqref="C20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510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0">
        <f>INDICE!A3</f>
        <v>42370</v>
      </c>
      <c r="C3" s="860"/>
      <c r="D3" s="860">
        <f>INDICE!C3</f>
        <v>0</v>
      </c>
      <c r="E3" s="860"/>
      <c r="F3" s="112"/>
      <c r="G3" s="861" t="s">
        <v>121</v>
      </c>
      <c r="H3" s="861"/>
      <c r="I3" s="861"/>
      <c r="J3" s="861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3" t="s">
        <v>161</v>
      </c>
      <c r="B5" s="117">
        <f>'GNA CCAA'!B5</f>
        <v>50.476140000000008</v>
      </c>
      <c r="C5" s="117">
        <f>'GNA CCAA'!C5</f>
        <v>2.0687000000000002</v>
      </c>
      <c r="D5" s="117">
        <f>'GO CCAA'!B5</f>
        <v>250.14438000000004</v>
      </c>
      <c r="E5" s="534">
        <f>SUM(B5:D5)</f>
        <v>302.68922000000003</v>
      </c>
      <c r="F5" s="117"/>
      <c r="G5" s="117">
        <f>'GNA CCAA'!F5</f>
        <v>660.00551999999993</v>
      </c>
      <c r="H5" s="117">
        <f>'GNA CCAA'!G5</f>
        <v>27.27472999999998</v>
      </c>
      <c r="I5" s="117">
        <f>'GO CCAA'!G5</f>
        <v>3294.5475999999985</v>
      </c>
      <c r="J5" s="534">
        <f>SUM(G5:I5)</f>
        <v>3981.8278499999983</v>
      </c>
      <c r="K5" s="82"/>
    </row>
    <row r="6" spans="1:11" s="114" customFormat="1" x14ac:dyDescent="0.2">
      <c r="A6" s="574" t="s">
        <v>162</v>
      </c>
      <c r="B6" s="119">
        <f>'GNA CCAA'!B6</f>
        <v>8.9153500000000001</v>
      </c>
      <c r="C6" s="119">
        <f>'GNA CCAA'!C6</f>
        <v>0.44325999999999999</v>
      </c>
      <c r="D6" s="119">
        <f>'GO CCAA'!B6</f>
        <v>65.55046999999999</v>
      </c>
      <c r="E6" s="537">
        <f>SUM(B6:D6)</f>
        <v>74.909079999999989</v>
      </c>
      <c r="F6" s="119"/>
      <c r="G6" s="119">
        <f>'GNA CCAA'!F6</f>
        <v>125.90619000000008</v>
      </c>
      <c r="H6" s="119">
        <f>'GNA CCAA'!G6</f>
        <v>6.8712700000000027</v>
      </c>
      <c r="I6" s="119">
        <f>'GO CCAA'!G6</f>
        <v>916.86776000000009</v>
      </c>
      <c r="J6" s="537">
        <f t="shared" ref="J6:J24" si="0">SUM(G6:I6)</f>
        <v>1049.6452200000001</v>
      </c>
      <c r="K6" s="82"/>
    </row>
    <row r="7" spans="1:11" s="114" customFormat="1" x14ac:dyDescent="0.2">
      <c r="A7" s="574" t="s">
        <v>163</v>
      </c>
      <c r="B7" s="119">
        <f>'GNA CCAA'!B7</f>
        <v>5.7594399999999997</v>
      </c>
      <c r="C7" s="119">
        <f>'GNA CCAA'!C7</f>
        <v>0.43398999999999999</v>
      </c>
      <c r="D7" s="119">
        <f>'GO CCAA'!B7</f>
        <v>32.112110000000001</v>
      </c>
      <c r="E7" s="537">
        <f t="shared" ref="E7:E24" si="1">SUM(B7:D7)</f>
        <v>38.305540000000001</v>
      </c>
      <c r="F7" s="119"/>
      <c r="G7" s="119">
        <f>'GNA CCAA'!F7</f>
        <v>81.680800000000019</v>
      </c>
      <c r="H7" s="119">
        <f>'GNA CCAA'!G7</f>
        <v>6.5278300000000016</v>
      </c>
      <c r="I7" s="119">
        <f>'GO CCAA'!G7</f>
        <v>438.73071999999979</v>
      </c>
      <c r="J7" s="537">
        <f t="shared" si="0"/>
        <v>526.93934999999988</v>
      </c>
      <c r="K7" s="82"/>
    </row>
    <row r="8" spans="1:11" s="114" customFormat="1" x14ac:dyDescent="0.2">
      <c r="A8" s="574" t="s">
        <v>164</v>
      </c>
      <c r="B8" s="119">
        <f>'GNA CCAA'!B8</f>
        <v>11.867099999999999</v>
      </c>
      <c r="C8" s="119">
        <f>'GNA CCAA'!C8</f>
        <v>0.74551000000000001</v>
      </c>
      <c r="D8" s="119">
        <f>'GO CCAA'!B8</f>
        <v>23.38899</v>
      </c>
      <c r="E8" s="537">
        <f t="shared" si="1"/>
        <v>36.001599999999996</v>
      </c>
      <c r="F8" s="119"/>
      <c r="G8" s="119">
        <f>'GNA CCAA'!F8</f>
        <v>200.96453000000011</v>
      </c>
      <c r="H8" s="119">
        <f>'GNA CCAA'!G8</f>
        <v>11.565530000000001</v>
      </c>
      <c r="I8" s="119">
        <f>'GO CCAA'!G8</f>
        <v>395.60343</v>
      </c>
      <c r="J8" s="537">
        <f t="shared" si="0"/>
        <v>608.13349000000017</v>
      </c>
      <c r="K8" s="82"/>
    </row>
    <row r="9" spans="1:11" s="114" customFormat="1" x14ac:dyDescent="0.2">
      <c r="A9" s="574" t="s">
        <v>165</v>
      </c>
      <c r="B9" s="119">
        <f>'GNA CCAA'!B9</f>
        <v>29.310809999999996</v>
      </c>
      <c r="C9" s="119">
        <f>'GNA CCAA'!C9</f>
        <v>9.8552400000000002</v>
      </c>
      <c r="D9" s="119">
        <f>'GO CCAA'!B9</f>
        <v>49.755509999999994</v>
      </c>
      <c r="E9" s="537">
        <f t="shared" si="1"/>
        <v>88.921559999999999</v>
      </c>
      <c r="F9" s="119"/>
      <c r="G9" s="119">
        <f>'GNA CCAA'!F9</f>
        <v>361.48072999999999</v>
      </c>
      <c r="H9" s="119">
        <f>'GNA CCAA'!G9</f>
        <v>121.77668999999999</v>
      </c>
      <c r="I9" s="119">
        <f>'GO CCAA'!G9</f>
        <v>638.57116999999994</v>
      </c>
      <c r="J9" s="537">
        <f t="shared" si="0"/>
        <v>1121.8285899999998</v>
      </c>
      <c r="K9" s="82"/>
    </row>
    <row r="10" spans="1:11" s="114" customFormat="1" x14ac:dyDescent="0.2">
      <c r="A10" s="574" t="s">
        <v>166</v>
      </c>
      <c r="B10" s="119">
        <f>'GNA CCAA'!B10</f>
        <v>3.9904499999999996</v>
      </c>
      <c r="C10" s="119">
        <f>'GNA CCAA'!C10</f>
        <v>0.23958000000000002</v>
      </c>
      <c r="D10" s="119">
        <f>'GO CCAA'!B10</f>
        <v>22.004479999999997</v>
      </c>
      <c r="E10" s="537">
        <f t="shared" si="1"/>
        <v>26.234509999999997</v>
      </c>
      <c r="F10" s="119"/>
      <c r="G10" s="119">
        <f>'GNA CCAA'!F10</f>
        <v>57.742610000000013</v>
      </c>
      <c r="H10" s="119">
        <f>'GNA CCAA'!G10</f>
        <v>3.6304700000000008</v>
      </c>
      <c r="I10" s="119">
        <f>'GO CCAA'!G10</f>
        <v>311.30532999999991</v>
      </c>
      <c r="J10" s="537">
        <f t="shared" si="0"/>
        <v>372.67840999999993</v>
      </c>
      <c r="K10" s="82"/>
    </row>
    <row r="11" spans="1:11" s="114" customFormat="1" x14ac:dyDescent="0.2">
      <c r="A11" s="574" t="s">
        <v>167</v>
      </c>
      <c r="B11" s="119">
        <f>'GNA CCAA'!B11</f>
        <v>17.232120000000005</v>
      </c>
      <c r="C11" s="119">
        <f>'GNA CCAA'!C11</f>
        <v>1.1003399999999999</v>
      </c>
      <c r="D11" s="119">
        <f>'GO CCAA'!B11</f>
        <v>121.84348999999999</v>
      </c>
      <c r="E11" s="537">
        <f t="shared" si="1"/>
        <v>140.17595</v>
      </c>
      <c r="F11" s="119"/>
      <c r="G11" s="119">
        <f>'GNA CCAA'!F11</f>
        <v>244.6715199999997</v>
      </c>
      <c r="H11" s="119">
        <f>'GNA CCAA'!G11</f>
        <v>15.602050000000018</v>
      </c>
      <c r="I11" s="119">
        <f>'GO CCAA'!G11</f>
        <v>1623.4228000000012</v>
      </c>
      <c r="J11" s="537">
        <f t="shared" si="0"/>
        <v>1883.696370000001</v>
      </c>
      <c r="K11" s="82"/>
    </row>
    <row r="12" spans="1:11" s="114" customFormat="1" x14ac:dyDescent="0.2">
      <c r="A12" s="574" t="s">
        <v>612</v>
      </c>
      <c r="B12" s="119">
        <f>'GNA CCAA'!B12</f>
        <v>11.841430000000001</v>
      </c>
      <c r="C12" s="119">
        <f>'GNA CCAA'!C12</f>
        <v>0.56023999999999996</v>
      </c>
      <c r="D12" s="119">
        <f>'GO CCAA'!B12</f>
        <v>90.261150000000001</v>
      </c>
      <c r="E12" s="537">
        <f t="shared" si="1"/>
        <v>102.66282</v>
      </c>
      <c r="F12" s="119"/>
      <c r="G12" s="119">
        <f>'GNA CCAA'!F12</f>
        <v>163.45665999999969</v>
      </c>
      <c r="H12" s="119">
        <f>'GNA CCAA'!G12</f>
        <v>8.2230000000000043</v>
      </c>
      <c r="I12" s="119">
        <f>'GO CCAA'!G12</f>
        <v>1209.6586199999995</v>
      </c>
      <c r="J12" s="537">
        <f t="shared" si="0"/>
        <v>1381.3382799999993</v>
      </c>
      <c r="K12" s="82"/>
    </row>
    <row r="13" spans="1:11" s="114" customFormat="1" x14ac:dyDescent="0.2">
      <c r="A13" s="574" t="s">
        <v>168</v>
      </c>
      <c r="B13" s="119">
        <f>'GNA CCAA'!B13</f>
        <v>52.730789999999999</v>
      </c>
      <c r="C13" s="119">
        <f>'GNA CCAA'!C13</f>
        <v>3.6812100000000001</v>
      </c>
      <c r="D13" s="119">
        <f>'GO CCAA'!B13</f>
        <v>273.16206</v>
      </c>
      <c r="E13" s="537">
        <f t="shared" si="1"/>
        <v>329.57405999999997</v>
      </c>
      <c r="F13" s="119"/>
      <c r="G13" s="119">
        <f>'GNA CCAA'!F13</f>
        <v>717.47637000000077</v>
      </c>
      <c r="H13" s="119">
        <f>'GNA CCAA'!G13</f>
        <v>50.405449999999952</v>
      </c>
      <c r="I13" s="119">
        <f>'GO CCAA'!G13</f>
        <v>3397.9240400000008</v>
      </c>
      <c r="J13" s="537">
        <f t="shared" si="0"/>
        <v>4165.8058600000013</v>
      </c>
      <c r="K13" s="82"/>
    </row>
    <row r="14" spans="1:11" s="114" customFormat="1" x14ac:dyDescent="0.2">
      <c r="A14" s="574" t="s">
        <v>169</v>
      </c>
      <c r="B14" s="119">
        <f>'GNA CCAA'!B14</f>
        <v>0.41078999999999999</v>
      </c>
      <c r="C14" s="119">
        <f>'GNA CCAA'!C14</f>
        <v>4.1049999999999996E-2</v>
      </c>
      <c r="D14" s="119">
        <f>'GO CCAA'!B14</f>
        <v>0.96302999999999994</v>
      </c>
      <c r="E14" s="537">
        <f t="shared" si="1"/>
        <v>1.4148699999999999</v>
      </c>
      <c r="F14" s="119"/>
      <c r="G14" s="119">
        <f>'GNA CCAA'!F14</f>
        <v>5.8441099999999997</v>
      </c>
      <c r="H14" s="119">
        <f>'GNA CCAA'!G14</f>
        <v>0.56588999999999989</v>
      </c>
      <c r="I14" s="119">
        <f>'GO CCAA'!G14</f>
        <v>12.867929999999999</v>
      </c>
      <c r="J14" s="537">
        <f t="shared" si="0"/>
        <v>19.277929999999998</v>
      </c>
      <c r="K14" s="82"/>
    </row>
    <row r="15" spans="1:11" s="114" customFormat="1" x14ac:dyDescent="0.2">
      <c r="A15" s="574" t="s">
        <v>170</v>
      </c>
      <c r="B15" s="119">
        <f>'GNA CCAA'!B15</f>
        <v>34.144309999999997</v>
      </c>
      <c r="C15" s="119">
        <f>'GNA CCAA'!C15</f>
        <v>1.4807000000000003</v>
      </c>
      <c r="D15" s="119">
        <f>'GO CCAA'!B15</f>
        <v>159.34902</v>
      </c>
      <c r="E15" s="537">
        <f t="shared" si="1"/>
        <v>194.97403</v>
      </c>
      <c r="F15" s="119"/>
      <c r="G15" s="119">
        <f>'GNA CCAA'!F15</f>
        <v>472.89494999999977</v>
      </c>
      <c r="H15" s="119">
        <f>'GNA CCAA'!G15</f>
        <v>21.169670000000011</v>
      </c>
      <c r="I15" s="119">
        <f>'GO CCAA'!G15</f>
        <v>2103.9933799999985</v>
      </c>
      <c r="J15" s="537">
        <f t="shared" si="0"/>
        <v>2598.0579999999982</v>
      </c>
      <c r="K15" s="82"/>
    </row>
    <row r="16" spans="1:11" s="114" customFormat="1" x14ac:dyDescent="0.2">
      <c r="A16" s="574" t="s">
        <v>171</v>
      </c>
      <c r="B16" s="119">
        <f>'GNA CCAA'!B16</f>
        <v>6.5754899999999994</v>
      </c>
      <c r="C16" s="119">
        <f>'GNA CCAA'!C16</f>
        <v>0.19802999999999998</v>
      </c>
      <c r="D16" s="119">
        <f>'GO CCAA'!B16</f>
        <v>43.587920000000004</v>
      </c>
      <c r="E16" s="537">
        <f t="shared" si="1"/>
        <v>50.361440000000002</v>
      </c>
      <c r="F16" s="119"/>
      <c r="G16" s="119">
        <f>'GNA CCAA'!F16</f>
        <v>91.114350000000073</v>
      </c>
      <c r="H16" s="119">
        <f>'GNA CCAA'!G16</f>
        <v>3.0439999999999987</v>
      </c>
      <c r="I16" s="119">
        <f>'GO CCAA'!G16</f>
        <v>593.89606999999978</v>
      </c>
      <c r="J16" s="537">
        <f t="shared" si="0"/>
        <v>688.05441999999982</v>
      </c>
      <c r="K16" s="82"/>
    </row>
    <row r="17" spans="1:16" s="114" customFormat="1" x14ac:dyDescent="0.2">
      <c r="A17" s="574" t="s">
        <v>172</v>
      </c>
      <c r="B17" s="119">
        <f>'GNA CCAA'!B17</f>
        <v>15.822120000000002</v>
      </c>
      <c r="C17" s="119">
        <f>'GNA CCAA'!C17</f>
        <v>0.89139000000000002</v>
      </c>
      <c r="D17" s="119">
        <f>'GO CCAA'!B17</f>
        <v>99.981220000000008</v>
      </c>
      <c r="E17" s="537">
        <f t="shared" si="1"/>
        <v>116.69473000000001</v>
      </c>
      <c r="F17" s="119"/>
      <c r="G17" s="119">
        <f>'GNA CCAA'!F17</f>
        <v>225.95040000000006</v>
      </c>
      <c r="H17" s="119">
        <f>'GNA CCAA'!G17</f>
        <v>13.37165000000001</v>
      </c>
      <c r="I17" s="119">
        <f>'GO CCAA'!G17</f>
        <v>1353.2993200000003</v>
      </c>
      <c r="J17" s="537">
        <f t="shared" si="0"/>
        <v>1592.6213700000003</v>
      </c>
      <c r="K17" s="82"/>
    </row>
    <row r="18" spans="1:16" s="114" customFormat="1" x14ac:dyDescent="0.2">
      <c r="A18" s="574" t="s">
        <v>173</v>
      </c>
      <c r="B18" s="119">
        <f>'GNA CCAA'!B18</f>
        <v>1.8146399999999998</v>
      </c>
      <c r="C18" s="119">
        <f>'GNA CCAA'!C18</f>
        <v>8.5140000000000007E-2</v>
      </c>
      <c r="D18" s="119">
        <f>'GO CCAA'!B18</f>
        <v>12.599430000000002</v>
      </c>
      <c r="E18" s="537">
        <f t="shared" si="1"/>
        <v>14.499210000000001</v>
      </c>
      <c r="F18" s="119"/>
      <c r="G18" s="119">
        <f>'GNA CCAA'!F18</f>
        <v>26.419289999999993</v>
      </c>
      <c r="H18" s="119">
        <f>'GNA CCAA'!G18</f>
        <v>1.5815099999999995</v>
      </c>
      <c r="I18" s="119">
        <f>'GO CCAA'!G18</f>
        <v>176.04559999999998</v>
      </c>
      <c r="J18" s="537">
        <f t="shared" si="0"/>
        <v>204.04639999999998</v>
      </c>
      <c r="K18" s="82"/>
    </row>
    <row r="19" spans="1:16" s="114" customFormat="1" x14ac:dyDescent="0.2">
      <c r="A19" s="574" t="s">
        <v>174</v>
      </c>
      <c r="B19" s="119">
        <f>'GNA CCAA'!B19</f>
        <v>40.695169999999997</v>
      </c>
      <c r="C19" s="119">
        <f>'GNA CCAA'!C19</f>
        <v>2.3122700000000003</v>
      </c>
      <c r="D19" s="119">
        <f>'GO CCAA'!B19</f>
        <v>171.52235000000002</v>
      </c>
      <c r="E19" s="537">
        <f t="shared" si="1"/>
        <v>214.52979000000002</v>
      </c>
      <c r="F19" s="119"/>
      <c r="G19" s="119">
        <f>'GNA CCAA'!F19</f>
        <v>514.47636999999997</v>
      </c>
      <c r="H19" s="119">
        <f>'GNA CCAA'!G19</f>
        <v>29.148969999999984</v>
      </c>
      <c r="I19" s="119">
        <f>'GO CCAA'!G19</f>
        <v>2189.7126999999991</v>
      </c>
      <c r="J19" s="537">
        <f t="shared" si="0"/>
        <v>2733.3380399999992</v>
      </c>
      <c r="K19" s="82"/>
    </row>
    <row r="20" spans="1:16" s="114" customFormat="1" x14ac:dyDescent="0.2">
      <c r="A20" s="574" t="s">
        <v>175</v>
      </c>
      <c r="B20" s="119">
        <f>'GNA CCAA'!B20</f>
        <v>0.44991000000000003</v>
      </c>
      <c r="C20" s="837" t="str">
        <f>'GNA CCAA'!C20</f>
        <v>-</v>
      </c>
      <c r="D20" s="119">
        <f>'GO CCAA'!B20</f>
        <v>1.25244</v>
      </c>
      <c r="E20" s="537">
        <f t="shared" si="1"/>
        <v>1.70235</v>
      </c>
      <c r="F20" s="119"/>
      <c r="G20" s="119">
        <f>'GNA CCAA'!F20</f>
        <v>6.3224200000000019</v>
      </c>
      <c r="H20" s="837" t="str">
        <f>'GNA CCAA'!G20</f>
        <v>-</v>
      </c>
      <c r="I20" s="119">
        <f>'GO CCAA'!G20</f>
        <v>15.735279999999999</v>
      </c>
      <c r="J20" s="537">
        <f t="shared" si="0"/>
        <v>22.057700000000001</v>
      </c>
      <c r="K20" s="82"/>
    </row>
    <row r="21" spans="1:16" s="114" customFormat="1" x14ac:dyDescent="0.2">
      <c r="A21" s="574" t="s">
        <v>176</v>
      </c>
      <c r="B21" s="119">
        <f>'GNA CCAA'!B21</f>
        <v>8.0577500000000004</v>
      </c>
      <c r="C21" s="119">
        <f>'GNA CCAA'!C21</f>
        <v>0.44285000000000002</v>
      </c>
      <c r="D21" s="119">
        <f>'GO CCAA'!B21</f>
        <v>67.016320000000007</v>
      </c>
      <c r="E21" s="537">
        <f t="shared" si="1"/>
        <v>75.516920000000013</v>
      </c>
      <c r="F21" s="119"/>
      <c r="G21" s="119">
        <f>'GNA CCAA'!F21</f>
        <v>112.18194999999999</v>
      </c>
      <c r="H21" s="119">
        <f>'GNA CCAA'!G21</f>
        <v>6.0581399999999999</v>
      </c>
      <c r="I21" s="119">
        <f>'GO CCAA'!G21</f>
        <v>858.20122999999978</v>
      </c>
      <c r="J21" s="537">
        <f t="shared" si="0"/>
        <v>976.44131999999979</v>
      </c>
      <c r="K21" s="82"/>
    </row>
    <row r="22" spans="1:16" s="114" customFormat="1" x14ac:dyDescent="0.2">
      <c r="A22" s="574" t="s">
        <v>177</v>
      </c>
      <c r="B22" s="119">
        <f>'GNA CCAA'!B22</f>
        <v>4.1055899999999994</v>
      </c>
      <c r="C22" s="119">
        <f>'GNA CCAA'!C22</f>
        <v>0.17207000000000003</v>
      </c>
      <c r="D22" s="119">
        <f>'GO CCAA'!B22</f>
        <v>46.128980000000006</v>
      </c>
      <c r="E22" s="537">
        <f t="shared" si="1"/>
        <v>50.406640000000003</v>
      </c>
      <c r="F22" s="119"/>
      <c r="G22" s="119">
        <f>'GNA CCAA'!F22</f>
        <v>60.429919999999989</v>
      </c>
      <c r="H22" s="119">
        <f>'GNA CCAA'!G22</f>
        <v>2.6433700000000004</v>
      </c>
      <c r="I22" s="119">
        <f>'GO CCAA'!G22</f>
        <v>619.74375000000009</v>
      </c>
      <c r="J22" s="537">
        <f t="shared" si="0"/>
        <v>682.81704000000013</v>
      </c>
      <c r="K22" s="82"/>
    </row>
    <row r="23" spans="1:16" x14ac:dyDescent="0.2">
      <c r="A23" s="575" t="s">
        <v>178</v>
      </c>
      <c r="B23" s="119">
        <f>'GNA CCAA'!B23</f>
        <v>12.07973</v>
      </c>
      <c r="C23" s="119">
        <f>'GNA CCAA'!C23</f>
        <v>0.75949999999999995</v>
      </c>
      <c r="D23" s="119">
        <f>'GO CCAA'!B23</f>
        <v>122.79464000000002</v>
      </c>
      <c r="E23" s="537">
        <f t="shared" si="1"/>
        <v>135.63387</v>
      </c>
      <c r="F23" s="119"/>
      <c r="G23" s="119">
        <f>'GNA CCAA'!F23</f>
        <v>164.53559999999982</v>
      </c>
      <c r="H23" s="119">
        <f>'GNA CCAA'!G23</f>
        <v>11.393249999999995</v>
      </c>
      <c r="I23" s="119">
        <f>'GO CCAA'!G23</f>
        <v>1586.2400099999998</v>
      </c>
      <c r="J23" s="537">
        <f t="shared" si="0"/>
        <v>1762.1688599999995</v>
      </c>
      <c r="K23" s="480"/>
      <c r="P23" s="114"/>
    </row>
    <row r="24" spans="1:16" x14ac:dyDescent="0.2">
      <c r="A24" s="576" t="s">
        <v>501</v>
      </c>
      <c r="B24" s="123">
        <f>'GNA CCAA'!B24</f>
        <v>316.27913000000012</v>
      </c>
      <c r="C24" s="123">
        <f>'GNA CCAA'!C24</f>
        <v>25.511069999999989</v>
      </c>
      <c r="D24" s="123">
        <f>'GO CCAA'!B24</f>
        <v>1653.4179899999981</v>
      </c>
      <c r="E24" s="123">
        <f t="shared" si="1"/>
        <v>1995.2081899999982</v>
      </c>
      <c r="F24" s="123"/>
      <c r="G24" s="123">
        <f>'GNA CCAA'!F24</f>
        <v>4293.5542900000037</v>
      </c>
      <c r="H24" s="577">
        <f>'GNA CCAA'!G24</f>
        <v>340.85347000000081</v>
      </c>
      <c r="I24" s="123">
        <f>'GO CCAA'!G24</f>
        <v>21736.366739999983</v>
      </c>
      <c r="J24" s="123">
        <f t="shared" si="0"/>
        <v>26370.774499999989</v>
      </c>
      <c r="K24" s="480"/>
    </row>
    <row r="25" spans="1:16" x14ac:dyDescent="0.2">
      <c r="I25" s="8"/>
      <c r="J25" s="93" t="s">
        <v>238</v>
      </c>
    </row>
    <row r="26" spans="1:16" x14ac:dyDescent="0.2">
      <c r="A26" s="540" t="s">
        <v>508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67"/>
      <c r="F28" s="867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103" priority="5" operator="between">
      <formula>0</formula>
      <formula>0.5</formula>
    </cfRule>
    <cfRule type="cellIs" dxfId="102" priority="6" operator="between">
      <formula>0</formula>
      <formula>0.49</formula>
    </cfRule>
  </conditionalFormatting>
  <conditionalFormatting sqref="E6:E23">
    <cfRule type="cellIs" dxfId="101" priority="3" operator="between">
      <formula>0</formula>
      <formula>0.5</formula>
    </cfRule>
    <cfRule type="cellIs" dxfId="100" priority="4" operator="between">
      <formula>0</formula>
      <formula>0.49</formula>
    </cfRule>
  </conditionalFormatting>
  <conditionalFormatting sqref="J6:J23">
    <cfRule type="cellIs" dxfId="99" priority="1" operator="between">
      <formula>0</formula>
      <formula>0.5</formula>
    </cfRule>
    <cfRule type="cellIs" dxfId="98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57">
        <f>INDICE!A3</f>
        <v>42370</v>
      </c>
      <c r="C3" s="858"/>
      <c r="D3" s="858" t="s">
        <v>120</v>
      </c>
      <c r="E3" s="858"/>
      <c r="F3" s="858" t="s">
        <v>121</v>
      </c>
      <c r="G3" s="858"/>
      <c r="H3" s="85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489</v>
      </c>
      <c r="D4" s="97" t="s">
        <v>48</v>
      </c>
      <c r="E4" s="97" t="s">
        <v>489</v>
      </c>
      <c r="F4" s="97" t="s">
        <v>48</v>
      </c>
      <c r="G4" s="97" t="s">
        <v>489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203</v>
      </c>
      <c r="B5" s="100">
        <v>387.16595000000018</v>
      </c>
      <c r="C5" s="101">
        <v>7.2847277842891165</v>
      </c>
      <c r="D5" s="100">
        <v>387.16595000000018</v>
      </c>
      <c r="E5" s="101">
        <v>7.2847277842891165</v>
      </c>
      <c r="F5" s="100">
        <v>5512.4817400000002</v>
      </c>
      <c r="G5" s="101">
        <v>4.3319821547715103</v>
      </c>
      <c r="H5" s="101">
        <v>99.991905027615275</v>
      </c>
    </row>
    <row r="6" spans="1:65" s="99" customFormat="1" x14ac:dyDescent="0.2">
      <c r="A6" s="99" t="s">
        <v>149</v>
      </c>
      <c r="B6" s="119">
        <v>1.9280000000000002E-2</v>
      </c>
      <c r="C6" s="541">
        <v>29.309188464118048</v>
      </c>
      <c r="D6" s="119">
        <v>1.9280000000000002E-2</v>
      </c>
      <c r="E6" s="541">
        <v>29.309188464118048</v>
      </c>
      <c r="F6" s="119">
        <v>0.44627</v>
      </c>
      <c r="G6" s="541">
        <v>62.079610663180048</v>
      </c>
      <c r="H6" s="268">
        <v>8.0949723847382523E-3</v>
      </c>
    </row>
    <row r="7" spans="1:65" s="99" customFormat="1" x14ac:dyDescent="0.2">
      <c r="A7" s="68" t="s">
        <v>119</v>
      </c>
      <c r="B7" s="69">
        <v>387.18523000000022</v>
      </c>
      <c r="C7" s="103">
        <v>7.285637709569361</v>
      </c>
      <c r="D7" s="69">
        <v>387.18523000000022</v>
      </c>
      <c r="E7" s="103">
        <v>7.285637709569361</v>
      </c>
      <c r="F7" s="69">
        <v>5512.9280099999996</v>
      </c>
      <c r="G7" s="103">
        <v>4.3349913552703203</v>
      </c>
      <c r="H7" s="103">
        <v>100</v>
      </c>
    </row>
    <row r="8" spans="1:65" s="99" customFormat="1" x14ac:dyDescent="0.2">
      <c r="H8" s="93" t="s">
        <v>238</v>
      </c>
    </row>
    <row r="9" spans="1:65" s="99" customFormat="1" x14ac:dyDescent="0.2">
      <c r="A9" s="94" t="s">
        <v>559</v>
      </c>
    </row>
    <row r="10" spans="1:65" x14ac:dyDescent="0.2">
      <c r="A10" s="166" t="s">
        <v>651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97" priority="7" operator="between">
      <formula>0</formula>
      <formula>0.5</formula>
    </cfRule>
    <cfRule type="cellIs" dxfId="96" priority="8" operator="between">
      <formula>0</formula>
      <formula>0.49</formula>
    </cfRule>
  </conditionalFormatting>
  <conditionalFormatting sqref="D6">
    <cfRule type="cellIs" dxfId="95" priority="5" operator="between">
      <formula>0</formula>
      <formula>0.5</formula>
    </cfRule>
    <cfRule type="cellIs" dxfId="94" priority="6" operator="between">
      <formula>0</formula>
      <formula>0.49</formula>
    </cfRule>
  </conditionalFormatting>
  <conditionalFormatting sqref="F6">
    <cfRule type="cellIs" dxfId="93" priority="3" operator="between">
      <formula>0</formula>
      <formula>0.5</formula>
    </cfRule>
    <cfRule type="cellIs" dxfId="92" priority="4" operator="between">
      <formula>0</formula>
      <formula>0.49</formula>
    </cfRule>
  </conditionalFormatting>
  <conditionalFormatting sqref="H6">
    <cfRule type="cellIs" dxfId="91" priority="1" operator="between">
      <formula>0</formula>
      <formula>0.5</formula>
    </cfRule>
    <cfRule type="cellIs" dxfId="90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1" t="s">
        <v>159</v>
      </c>
    </row>
    <row r="3" spans="1:65" s="102" customFormat="1" x14ac:dyDescent="0.2">
      <c r="A3" s="79"/>
      <c r="B3" s="857">
        <f>INDICE!A3</f>
        <v>42370</v>
      </c>
      <c r="C3" s="858"/>
      <c r="D3" s="858" t="s">
        <v>120</v>
      </c>
      <c r="E3" s="858"/>
      <c r="F3" s="858" t="s">
        <v>121</v>
      </c>
      <c r="G3" s="858"/>
      <c r="H3" s="85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489</v>
      </c>
      <c r="D4" s="97" t="s">
        <v>48</v>
      </c>
      <c r="E4" s="97" t="s">
        <v>489</v>
      </c>
      <c r="F4" s="97" t="s">
        <v>48</v>
      </c>
      <c r="G4" s="98" t="s">
        <v>489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204</v>
      </c>
      <c r="B5" s="129">
        <v>195.08645000000004</v>
      </c>
      <c r="C5" s="180">
        <v>-0.87862895917922745</v>
      </c>
      <c r="D5" s="129">
        <v>195.08645000000004</v>
      </c>
      <c r="E5" s="180">
        <v>-0.87862895917922745</v>
      </c>
      <c r="F5" s="129">
        <v>2099.6319499999995</v>
      </c>
      <c r="G5" s="180">
        <v>0.79973647290254235</v>
      </c>
      <c r="H5" s="180">
        <v>25.465313178780168</v>
      </c>
    </row>
    <row r="6" spans="1:65" s="179" customFormat="1" x14ac:dyDescent="0.2">
      <c r="A6" s="179" t="s">
        <v>205</v>
      </c>
      <c r="B6" s="129">
        <v>554.59130999999991</v>
      </c>
      <c r="C6" s="180">
        <v>2.9295019301439722</v>
      </c>
      <c r="D6" s="129">
        <v>554.59130999999991</v>
      </c>
      <c r="E6" s="180">
        <v>2.9295019301439722</v>
      </c>
      <c r="F6" s="129">
        <v>6145.43433</v>
      </c>
      <c r="G6" s="180">
        <v>-9.7583612341518737</v>
      </c>
      <c r="H6" s="180">
        <v>74.534686821219836</v>
      </c>
    </row>
    <row r="7" spans="1:65" s="99" customFormat="1" x14ac:dyDescent="0.2">
      <c r="A7" s="68" t="s">
        <v>511</v>
      </c>
      <c r="B7" s="69">
        <v>749.67776000000003</v>
      </c>
      <c r="C7" s="103">
        <v>1.9106371217374587</v>
      </c>
      <c r="D7" s="69">
        <v>749.67776000000003</v>
      </c>
      <c r="E7" s="103">
        <v>1.9106371217374587</v>
      </c>
      <c r="F7" s="69">
        <v>8245.0662799999991</v>
      </c>
      <c r="G7" s="103">
        <v>-7.2853641836703158</v>
      </c>
      <c r="H7" s="103">
        <v>100</v>
      </c>
    </row>
    <row r="8" spans="1:65" s="99" customFormat="1" x14ac:dyDescent="0.2">
      <c r="A8" s="181" t="s">
        <v>498</v>
      </c>
      <c r="B8" s="182">
        <v>537.49919</v>
      </c>
      <c r="C8" s="791">
        <v>1.4716986510662231</v>
      </c>
      <c r="D8" s="182">
        <v>537.49919</v>
      </c>
      <c r="E8" s="791">
        <v>1.4716986510662231</v>
      </c>
      <c r="F8" s="182">
        <v>5989.1095800000003</v>
      </c>
      <c r="G8" s="791">
        <v>-10.726815475729138</v>
      </c>
      <c r="H8" s="791">
        <v>72.638707520493114</v>
      </c>
    </row>
    <row r="9" spans="1:65" s="179" customFormat="1" x14ac:dyDescent="0.2">
      <c r="H9" s="93" t="s">
        <v>238</v>
      </c>
    </row>
    <row r="10" spans="1:65" s="179" customFormat="1" x14ac:dyDescent="0.2">
      <c r="A10" s="94" t="s">
        <v>559</v>
      </c>
    </row>
    <row r="11" spans="1:65" x14ac:dyDescent="0.2">
      <c r="A11" s="94" t="s">
        <v>512</v>
      </c>
    </row>
    <row r="12" spans="1:65" x14ac:dyDescent="0.2">
      <c r="A12" s="166" t="s">
        <v>651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21" sqref="B21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513</v>
      </c>
    </row>
    <row r="2" spans="1:3" ht="15.75" x14ac:dyDescent="0.25">
      <c r="A2" s="2"/>
      <c r="C2" s="592" t="s">
        <v>159</v>
      </c>
    </row>
    <row r="3" spans="1:3" s="114" customFormat="1" ht="13.7" customHeight="1" x14ac:dyDescent="0.2">
      <c r="A3" s="111"/>
      <c r="B3" s="443">
        <f>INDICE!A3</f>
        <v>42370</v>
      </c>
      <c r="C3" s="113"/>
    </row>
    <row r="4" spans="1:3" s="114" customFormat="1" x14ac:dyDescent="0.2">
      <c r="A4" s="573" t="s">
        <v>161</v>
      </c>
      <c r="B4" s="117">
        <v>13.133740000000001</v>
      </c>
      <c r="C4" s="117">
        <v>159.66583999999997</v>
      </c>
    </row>
    <row r="5" spans="1:3" s="114" customFormat="1" x14ac:dyDescent="0.2">
      <c r="A5" s="574" t="s">
        <v>162</v>
      </c>
      <c r="B5" s="119">
        <v>0.19213</v>
      </c>
      <c r="C5" s="119">
        <v>4.24071</v>
      </c>
    </row>
    <row r="6" spans="1:3" s="114" customFormat="1" x14ac:dyDescent="0.2">
      <c r="A6" s="574" t="s">
        <v>163</v>
      </c>
      <c r="B6" s="119">
        <v>4.3367000000000004</v>
      </c>
      <c r="C6" s="119">
        <v>52.268429999999995</v>
      </c>
    </row>
    <row r="7" spans="1:3" s="114" customFormat="1" x14ac:dyDescent="0.2">
      <c r="A7" s="574" t="s">
        <v>164</v>
      </c>
      <c r="B7" s="119">
        <v>7.19041</v>
      </c>
      <c r="C7" s="119">
        <v>108.64088000000001</v>
      </c>
    </row>
    <row r="8" spans="1:3" s="114" customFormat="1" x14ac:dyDescent="0.2">
      <c r="A8" s="574" t="s">
        <v>165</v>
      </c>
      <c r="B8" s="119">
        <v>114.86575000000001</v>
      </c>
      <c r="C8" s="119">
        <v>1098.7805899999994</v>
      </c>
    </row>
    <row r="9" spans="1:3" s="114" customFormat="1" x14ac:dyDescent="0.2">
      <c r="A9" s="574" t="s">
        <v>166</v>
      </c>
      <c r="B9" s="119">
        <v>0.15747999999999998</v>
      </c>
      <c r="C9" s="119">
        <v>7.7973799999999986</v>
      </c>
    </row>
    <row r="10" spans="1:3" s="114" customFormat="1" x14ac:dyDescent="0.2">
      <c r="A10" s="574" t="s">
        <v>167</v>
      </c>
      <c r="B10" s="119">
        <v>2.1969799999999999</v>
      </c>
      <c r="C10" s="119">
        <v>32.412410000000001</v>
      </c>
    </row>
    <row r="11" spans="1:3" s="114" customFormat="1" x14ac:dyDescent="0.2">
      <c r="A11" s="574" t="s">
        <v>612</v>
      </c>
      <c r="B11" s="119">
        <v>9.1210600000000017</v>
      </c>
      <c r="C11" s="119">
        <v>96.924379999999971</v>
      </c>
    </row>
    <row r="12" spans="1:3" s="114" customFormat="1" x14ac:dyDescent="0.2">
      <c r="A12" s="574" t="s">
        <v>168</v>
      </c>
      <c r="B12" s="119">
        <v>3.8571299999999997</v>
      </c>
      <c r="C12" s="119">
        <v>48.618019999999987</v>
      </c>
    </row>
    <row r="13" spans="1:3" s="114" customFormat="1" x14ac:dyDescent="0.2">
      <c r="A13" s="574" t="s">
        <v>169</v>
      </c>
      <c r="B13" s="119">
        <v>5.0032899999999998</v>
      </c>
      <c r="C13" s="119">
        <v>46.068330000000003</v>
      </c>
    </row>
    <row r="14" spans="1:3" s="114" customFormat="1" x14ac:dyDescent="0.2">
      <c r="A14" s="574" t="s">
        <v>170</v>
      </c>
      <c r="B14" s="119">
        <v>0.55401</v>
      </c>
      <c r="C14" s="119">
        <v>12.16977</v>
      </c>
    </row>
    <row r="15" spans="1:3" s="114" customFormat="1" x14ac:dyDescent="0.2">
      <c r="A15" s="574" t="s">
        <v>171</v>
      </c>
      <c r="B15" s="119">
        <v>0.17754</v>
      </c>
      <c r="C15" s="119">
        <v>4.3466100000000019</v>
      </c>
    </row>
    <row r="16" spans="1:3" s="114" customFormat="1" x14ac:dyDescent="0.2">
      <c r="A16" s="574" t="s">
        <v>172</v>
      </c>
      <c r="B16" s="119">
        <v>27.66084</v>
      </c>
      <c r="C16" s="119">
        <v>359.86761000000013</v>
      </c>
    </row>
    <row r="17" spans="1:9" s="114" customFormat="1" x14ac:dyDescent="0.2">
      <c r="A17" s="574" t="s">
        <v>173</v>
      </c>
      <c r="B17" s="119">
        <v>0.23695999999999998</v>
      </c>
      <c r="C17" s="119">
        <v>3.4812399999999992</v>
      </c>
    </row>
    <row r="18" spans="1:9" s="114" customFormat="1" x14ac:dyDescent="0.2">
      <c r="A18" s="574" t="s">
        <v>174</v>
      </c>
      <c r="B18" s="119">
        <v>0.21058000000000002</v>
      </c>
      <c r="C18" s="119">
        <v>2.93363</v>
      </c>
    </row>
    <row r="19" spans="1:9" s="114" customFormat="1" x14ac:dyDescent="0.2">
      <c r="A19" s="574" t="s">
        <v>175</v>
      </c>
      <c r="B19" s="119">
        <v>5.0004099999999996</v>
      </c>
      <c r="C19" s="119">
        <v>47.99776</v>
      </c>
    </row>
    <row r="20" spans="1:9" s="114" customFormat="1" x14ac:dyDescent="0.2">
      <c r="A20" s="574" t="s">
        <v>176</v>
      </c>
      <c r="B20" s="119">
        <v>0.42596000000000006</v>
      </c>
      <c r="C20" s="119">
        <v>6.14276</v>
      </c>
    </row>
    <row r="21" spans="1:9" s="114" customFormat="1" x14ac:dyDescent="0.2">
      <c r="A21" s="574" t="s">
        <v>177</v>
      </c>
      <c r="B21" s="119">
        <v>0.26307999999999998</v>
      </c>
      <c r="C21" s="119">
        <v>2.4753399999999997</v>
      </c>
    </row>
    <row r="22" spans="1:9" x14ac:dyDescent="0.2">
      <c r="A22" s="575" t="s">
        <v>178</v>
      </c>
      <c r="B22" s="119">
        <v>0.50239999999999996</v>
      </c>
      <c r="C22" s="119">
        <v>4.8002600000000006</v>
      </c>
      <c r="I22" s="114"/>
    </row>
    <row r="23" spans="1:9" x14ac:dyDescent="0.2">
      <c r="A23" s="576" t="s">
        <v>501</v>
      </c>
      <c r="B23" s="123">
        <v>195.08644999999999</v>
      </c>
      <c r="C23" s="123">
        <v>2099.6319499999995</v>
      </c>
    </row>
    <row r="24" spans="1:9" x14ac:dyDescent="0.2">
      <c r="A24" s="154" t="s">
        <v>239</v>
      </c>
      <c r="C24" s="93" t="s">
        <v>238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33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89" priority="3" operator="between">
      <formula>0</formula>
      <formula>0.5</formula>
    </cfRule>
    <cfRule type="cellIs" dxfId="88" priority="4" operator="between">
      <formula>0</formula>
      <formula>0.49</formula>
    </cfRule>
  </conditionalFormatting>
  <conditionalFormatting sqref="C5:C22">
    <cfRule type="cellIs" dxfId="87" priority="1" operator="between">
      <formula>0</formula>
      <formula>0.5</formula>
    </cfRule>
    <cfRule type="cellIs" dxfId="8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6" workbookViewId="0">
      <selection activeCell="G36" sqref="G36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6" t="s">
        <v>0</v>
      </c>
      <c r="B1" s="846"/>
      <c r="C1" s="846"/>
      <c r="D1" s="846"/>
      <c r="E1" s="846"/>
      <c r="F1" s="846"/>
    </row>
    <row r="2" spans="1:6" ht="12.75" x14ac:dyDescent="0.2">
      <c r="A2" s="847"/>
      <c r="B2" s="847"/>
      <c r="C2" s="847"/>
      <c r="D2" s="847"/>
      <c r="E2" s="847"/>
      <c r="F2" s="847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481</v>
      </c>
      <c r="F3" s="732" t="s">
        <v>482</v>
      </c>
    </row>
    <row r="4" spans="1:6" ht="12.75" x14ac:dyDescent="0.2">
      <c r="A4" s="26" t="s">
        <v>45</v>
      </c>
      <c r="B4" s="441"/>
      <c r="C4" s="441"/>
      <c r="D4" s="441"/>
      <c r="E4" s="441"/>
      <c r="F4" s="732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4702.315762425329</v>
      </c>
      <c r="E5" s="461">
        <v>4516.8791099999999</v>
      </c>
      <c r="F5" s="728" t="s">
        <v>670</v>
      </c>
    </row>
    <row r="6" spans="1:6" ht="12.75" x14ac:dyDescent="0.2">
      <c r="A6" s="22" t="s">
        <v>469</v>
      </c>
      <c r="B6" s="31" t="s">
        <v>47</v>
      </c>
      <c r="C6" s="32" t="s">
        <v>48</v>
      </c>
      <c r="D6" s="33">
        <v>204.31169000000006</v>
      </c>
      <c r="E6" s="462">
        <v>187.56390999999996</v>
      </c>
      <c r="F6" s="728" t="s">
        <v>670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398.23631000000017</v>
      </c>
      <c r="E7" s="462">
        <v>341.97705000000019</v>
      </c>
      <c r="F7" s="728" t="s">
        <v>670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380.56283000000013</v>
      </c>
      <c r="E8" s="462">
        <v>387.18523000000022</v>
      </c>
      <c r="F8" s="728" t="s">
        <v>670</v>
      </c>
    </row>
    <row r="9" spans="1:6" ht="12.75" x14ac:dyDescent="0.2">
      <c r="A9" s="22" t="s">
        <v>597</v>
      </c>
      <c r="B9" s="31" t="s">
        <v>47</v>
      </c>
      <c r="C9" s="32" t="s">
        <v>48</v>
      </c>
      <c r="D9" s="33">
        <v>1858.2121099999995</v>
      </c>
      <c r="E9" s="462">
        <v>1654.9713899999988</v>
      </c>
      <c r="F9" s="728" t="s">
        <v>670</v>
      </c>
    </row>
    <row r="10" spans="1:6" ht="12.75" x14ac:dyDescent="0.2">
      <c r="A10" s="34" t="s">
        <v>51</v>
      </c>
      <c r="B10" s="35" t="s">
        <v>47</v>
      </c>
      <c r="C10" s="36" t="s">
        <v>606</v>
      </c>
      <c r="D10" s="37">
        <v>31003.17</v>
      </c>
      <c r="E10" s="463">
        <v>30455.889000000003</v>
      </c>
      <c r="F10" s="729" t="s">
        <v>670</v>
      </c>
    </row>
    <row r="11" spans="1:6" ht="12.75" x14ac:dyDescent="0.2">
      <c r="A11" s="38" t="s">
        <v>52</v>
      </c>
      <c r="B11" s="39"/>
      <c r="C11" s="40"/>
      <c r="D11" s="41"/>
      <c r="E11" s="41"/>
      <c r="F11" s="730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5429</v>
      </c>
      <c r="E12" s="462">
        <v>5280</v>
      </c>
      <c r="F12" s="731" t="s">
        <v>670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33418.836250000008</v>
      </c>
      <c r="E13" s="462">
        <v>35315.376819999998</v>
      </c>
      <c r="F13" s="728" t="s">
        <v>670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32.494343358085118</v>
      </c>
      <c r="E14" s="464">
        <v>26.957417388156053</v>
      </c>
      <c r="F14" s="728" t="s">
        <v>670</v>
      </c>
    </row>
    <row r="15" spans="1:6" ht="12.75" x14ac:dyDescent="0.2">
      <c r="A15" s="22" t="s">
        <v>483</v>
      </c>
      <c r="B15" s="31" t="s">
        <v>47</v>
      </c>
      <c r="C15" s="32" t="s">
        <v>48</v>
      </c>
      <c r="D15" s="33">
        <v>817</v>
      </c>
      <c r="E15" s="462">
        <v>22</v>
      </c>
      <c r="F15" s="729" t="s">
        <v>670</v>
      </c>
    </row>
    <row r="16" spans="1:6" ht="12.75" x14ac:dyDescent="0.2">
      <c r="A16" s="26" t="s">
        <v>58</v>
      </c>
      <c r="B16" s="28"/>
      <c r="C16" s="29"/>
      <c r="D16" s="43"/>
      <c r="E16" s="43"/>
      <c r="F16" s="730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5739</v>
      </c>
      <c r="E17" s="461">
        <v>5238</v>
      </c>
      <c r="F17" s="731" t="s">
        <v>670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87.755969836614995</v>
      </c>
      <c r="E18" s="464">
        <v>80.095098449937154</v>
      </c>
      <c r="F18" s="728" t="s">
        <v>670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17872</v>
      </c>
      <c r="E19" s="463">
        <v>18435</v>
      </c>
      <c r="F19" s="729" t="s">
        <v>670</v>
      </c>
    </row>
    <row r="20" spans="1:6" ht="12.75" x14ac:dyDescent="0.2">
      <c r="A20" s="26" t="s">
        <v>67</v>
      </c>
      <c r="B20" s="28"/>
      <c r="C20" s="29"/>
      <c r="D20" s="30"/>
      <c r="E20" s="30"/>
      <c r="F20" s="730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38.006666666666668</v>
      </c>
      <c r="E21" s="465">
        <v>30.835999999999995</v>
      </c>
      <c r="F21" s="728" t="s">
        <v>670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1.0877181818181816</v>
      </c>
      <c r="E22" s="466">
        <v>1.0859649999999998</v>
      </c>
      <c r="F22" s="728" t="s">
        <v>670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114.24777628928571</v>
      </c>
      <c r="E23" s="467">
        <v>111.30410323125</v>
      </c>
      <c r="F23" s="728" t="s">
        <v>670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99.487374514285705</v>
      </c>
      <c r="E24" s="467">
        <v>93.382248740625002</v>
      </c>
      <c r="F24" s="728" t="s">
        <v>670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12.68</v>
      </c>
      <c r="E25" s="467">
        <v>13.1</v>
      </c>
      <c r="F25" s="728" t="s">
        <v>670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8.5952999999999999</v>
      </c>
      <c r="E26" s="468">
        <v>8.3602396900000002</v>
      </c>
      <c r="F26" s="728" t="s">
        <v>670</v>
      </c>
    </row>
    <row r="27" spans="1:6" ht="12.75" x14ac:dyDescent="0.2">
      <c r="A27" s="38" t="s">
        <v>82</v>
      </c>
      <c r="B27" s="39"/>
      <c r="C27" s="40"/>
      <c r="D27" s="41"/>
      <c r="E27" s="41"/>
      <c r="F27" s="730"/>
    </row>
    <row r="28" spans="1:6" ht="12.75" x14ac:dyDescent="0.2">
      <c r="A28" s="22" t="s">
        <v>83</v>
      </c>
      <c r="B28" s="31" t="s">
        <v>84</v>
      </c>
      <c r="C28" s="32" t="s">
        <v>484</v>
      </c>
      <c r="D28" s="50">
        <v>3.4</v>
      </c>
      <c r="E28" s="469">
        <v>3.5</v>
      </c>
      <c r="F28" s="728" t="s">
        <v>669</v>
      </c>
    </row>
    <row r="29" spans="1:6" x14ac:dyDescent="0.2">
      <c r="A29" s="22" t="s">
        <v>85</v>
      </c>
      <c r="B29" s="31" t="s">
        <v>84</v>
      </c>
      <c r="C29" s="32" t="s">
        <v>484</v>
      </c>
      <c r="D29" s="51">
        <v>2.9</v>
      </c>
      <c r="E29" s="470">
        <v>0.7</v>
      </c>
      <c r="F29" s="728" t="s">
        <v>670</v>
      </c>
    </row>
    <row r="30" spans="1:6" ht="12.75" x14ac:dyDescent="0.2">
      <c r="A30" s="52" t="s">
        <v>86</v>
      </c>
      <c r="B30" s="31" t="s">
        <v>84</v>
      </c>
      <c r="C30" s="32" t="s">
        <v>484</v>
      </c>
      <c r="D30" s="51">
        <v>1.7</v>
      </c>
      <c r="E30" s="470">
        <v>2.2000000000000002</v>
      </c>
      <c r="F30" s="728" t="s">
        <v>670</v>
      </c>
    </row>
    <row r="31" spans="1:6" ht="12.75" x14ac:dyDescent="0.2">
      <c r="A31" s="52" t="s">
        <v>87</v>
      </c>
      <c r="B31" s="31" t="s">
        <v>84</v>
      </c>
      <c r="C31" s="32" t="s">
        <v>484</v>
      </c>
      <c r="D31" s="51">
        <v>-0.8</v>
      </c>
      <c r="E31" s="470">
        <v>-0.2</v>
      </c>
      <c r="F31" s="728" t="s">
        <v>670</v>
      </c>
    </row>
    <row r="32" spans="1:6" ht="12.75" x14ac:dyDescent="0.2">
      <c r="A32" s="52" t="s">
        <v>88</v>
      </c>
      <c r="B32" s="31" t="s">
        <v>84</v>
      </c>
      <c r="C32" s="32" t="s">
        <v>484</v>
      </c>
      <c r="D32" s="51">
        <v>1.9</v>
      </c>
      <c r="E32" s="470">
        <v>2.4</v>
      </c>
      <c r="F32" s="728" t="s">
        <v>670</v>
      </c>
    </row>
    <row r="33" spans="1:6" ht="12.75" x14ac:dyDescent="0.2">
      <c r="A33" s="52" t="s">
        <v>89</v>
      </c>
      <c r="B33" s="31" t="s">
        <v>84</v>
      </c>
      <c r="C33" s="32" t="s">
        <v>484</v>
      </c>
      <c r="D33" s="51">
        <v>7.1</v>
      </c>
      <c r="E33" s="470">
        <v>6</v>
      </c>
      <c r="F33" s="728" t="s">
        <v>670</v>
      </c>
    </row>
    <row r="34" spans="1:6" ht="12.75" x14ac:dyDescent="0.2">
      <c r="A34" s="52" t="s">
        <v>90</v>
      </c>
      <c r="B34" s="31" t="s">
        <v>84</v>
      </c>
      <c r="C34" s="32" t="s">
        <v>484</v>
      </c>
      <c r="D34" s="51">
        <v>6.3</v>
      </c>
      <c r="E34" s="470">
        <v>2.2000000000000002</v>
      </c>
      <c r="F34" s="728" t="s">
        <v>670</v>
      </c>
    </row>
    <row r="35" spans="1:6" ht="12.75" x14ac:dyDescent="0.2">
      <c r="A35" s="52" t="s">
        <v>91</v>
      </c>
      <c r="B35" s="31" t="s">
        <v>84</v>
      </c>
      <c r="C35" s="32" t="s">
        <v>484</v>
      </c>
      <c r="D35" s="51">
        <v>-4.4000000000000004</v>
      </c>
      <c r="E35" s="470">
        <v>-8.5</v>
      </c>
      <c r="F35" s="728" t="s">
        <v>670</v>
      </c>
    </row>
    <row r="36" spans="1:6" x14ac:dyDescent="0.2">
      <c r="A36" s="22" t="s">
        <v>92</v>
      </c>
      <c r="B36" s="31" t="s">
        <v>93</v>
      </c>
      <c r="C36" s="32" t="s">
        <v>484</v>
      </c>
      <c r="D36" s="51">
        <v>2.2999999999999998</v>
      </c>
      <c r="E36" s="470">
        <v>-3.2</v>
      </c>
      <c r="F36" s="728" t="s">
        <v>670</v>
      </c>
    </row>
    <row r="37" spans="1:6" x14ac:dyDescent="0.2">
      <c r="A37" s="22" t="s">
        <v>485</v>
      </c>
      <c r="B37" s="31" t="s">
        <v>94</v>
      </c>
      <c r="C37" s="32" t="s">
        <v>484</v>
      </c>
      <c r="D37" s="51">
        <v>7.6</v>
      </c>
      <c r="E37" s="470">
        <v>-1.1000000000000001</v>
      </c>
      <c r="F37" s="728" t="s">
        <v>670</v>
      </c>
    </row>
    <row r="38" spans="1:6" ht="12.75" x14ac:dyDescent="0.2">
      <c r="A38" s="34" t="s">
        <v>95</v>
      </c>
      <c r="B38" s="35" t="s">
        <v>96</v>
      </c>
      <c r="C38" s="36" t="s">
        <v>484</v>
      </c>
      <c r="D38" s="53">
        <v>22.7</v>
      </c>
      <c r="E38" s="471">
        <v>12.1</v>
      </c>
      <c r="F38" s="728" t="s">
        <v>670</v>
      </c>
    </row>
    <row r="39" spans="1:6" ht="12.75" x14ac:dyDescent="0.2">
      <c r="A39" s="38" t="s">
        <v>63</v>
      </c>
      <c r="B39" s="39"/>
      <c r="C39" s="40"/>
      <c r="D39" s="41"/>
      <c r="E39" s="41"/>
      <c r="F39" s="730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13.196999999999999</v>
      </c>
      <c r="E40" s="472">
        <v>14.269</v>
      </c>
      <c r="F40" s="728" t="s">
        <v>670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62.6806730208</v>
      </c>
      <c r="E41" s="462">
        <v>57.2024014494</v>
      </c>
      <c r="F41" s="728" t="s">
        <v>670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0.28064895397822748</v>
      </c>
      <c r="E42" s="467">
        <v>0.31590396051135405</v>
      </c>
      <c r="F42" s="728" t="s">
        <v>670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0.20217504539310013</v>
      </c>
      <c r="E43" s="467">
        <v>0.18782049491118119</v>
      </c>
      <c r="F43" s="728" t="s">
        <v>670</v>
      </c>
    </row>
    <row r="44" spans="1:6" x14ac:dyDescent="0.2">
      <c r="A44" s="38" t="s">
        <v>97</v>
      </c>
      <c r="B44" s="39"/>
      <c r="C44" s="40"/>
      <c r="D44" s="41"/>
      <c r="E44" s="41"/>
      <c r="F44" s="730"/>
    </row>
    <row r="45" spans="1:6" ht="12.75" x14ac:dyDescent="0.2">
      <c r="A45" s="54" t="s">
        <v>98</v>
      </c>
      <c r="B45" s="31" t="s">
        <v>84</v>
      </c>
      <c r="C45" s="32" t="s">
        <v>484</v>
      </c>
      <c r="D45" s="51">
        <v>2.5</v>
      </c>
      <c r="E45" s="470">
        <v>0</v>
      </c>
      <c r="F45" s="728" t="s">
        <v>670</v>
      </c>
    </row>
    <row r="46" spans="1:6" ht="12.75" x14ac:dyDescent="0.2">
      <c r="A46" s="55" t="s">
        <v>99</v>
      </c>
      <c r="B46" s="31" t="s">
        <v>84</v>
      </c>
      <c r="C46" s="32" t="s">
        <v>484</v>
      </c>
      <c r="D46" s="51">
        <v>2.4</v>
      </c>
      <c r="E46" s="470">
        <v>0.7</v>
      </c>
      <c r="F46" s="728" t="s">
        <v>670</v>
      </c>
    </row>
    <row r="47" spans="1:6" ht="12.75" x14ac:dyDescent="0.2">
      <c r="A47" s="55" t="s">
        <v>100</v>
      </c>
      <c r="B47" s="31" t="s">
        <v>84</v>
      </c>
      <c r="C47" s="32" t="s">
        <v>484</v>
      </c>
      <c r="D47" s="51">
        <v>4.0999999999999996</v>
      </c>
      <c r="E47" s="470">
        <v>-1.2</v>
      </c>
      <c r="F47" s="728" t="s">
        <v>670</v>
      </c>
    </row>
    <row r="48" spans="1:6" ht="12.75" x14ac:dyDescent="0.2">
      <c r="A48" s="54" t="s">
        <v>101</v>
      </c>
      <c r="B48" s="31" t="s">
        <v>84</v>
      </c>
      <c r="C48" s="32" t="s">
        <v>484</v>
      </c>
      <c r="D48" s="51">
        <v>4.0999999999999996</v>
      </c>
      <c r="E48" s="470">
        <v>0.5</v>
      </c>
      <c r="F48" s="728" t="s">
        <v>670</v>
      </c>
    </row>
    <row r="49" spans="1:7" ht="12.75" x14ac:dyDescent="0.2">
      <c r="A49" s="473" t="s">
        <v>102</v>
      </c>
      <c r="B49" s="31" t="s">
        <v>84</v>
      </c>
      <c r="C49" s="32" t="s">
        <v>484</v>
      </c>
      <c r="D49" s="51">
        <v>3.9</v>
      </c>
      <c r="E49" s="470">
        <v>-3.8</v>
      </c>
      <c r="F49" s="728" t="s">
        <v>670</v>
      </c>
    </row>
    <row r="50" spans="1:7" ht="12.75" x14ac:dyDescent="0.2">
      <c r="A50" s="55" t="s">
        <v>103</v>
      </c>
      <c r="B50" s="31" t="s">
        <v>84</v>
      </c>
      <c r="C50" s="32" t="s">
        <v>484</v>
      </c>
      <c r="D50" s="51">
        <v>3.9</v>
      </c>
      <c r="E50" s="470">
        <v>-4.5</v>
      </c>
      <c r="F50" s="728" t="s">
        <v>670</v>
      </c>
    </row>
    <row r="51" spans="1:7" ht="12.75" x14ac:dyDescent="0.2">
      <c r="A51" s="55" t="s">
        <v>104</v>
      </c>
      <c r="B51" s="31" t="s">
        <v>84</v>
      </c>
      <c r="C51" s="32" t="s">
        <v>484</v>
      </c>
      <c r="D51" s="51">
        <v>20.5</v>
      </c>
      <c r="E51" s="470">
        <v>4.2</v>
      </c>
      <c r="F51" s="728" t="s">
        <v>670</v>
      </c>
    </row>
    <row r="52" spans="1:7" ht="12.75" x14ac:dyDescent="0.2">
      <c r="A52" s="55" t="s">
        <v>105</v>
      </c>
      <c r="B52" s="31" t="s">
        <v>84</v>
      </c>
      <c r="C52" s="32" t="s">
        <v>484</v>
      </c>
      <c r="D52" s="51">
        <v>-7.4</v>
      </c>
      <c r="E52" s="470">
        <v>3.1</v>
      </c>
      <c r="F52" s="728" t="s">
        <v>670</v>
      </c>
    </row>
    <row r="53" spans="1:7" ht="12.75" x14ac:dyDescent="0.2">
      <c r="A53" s="54" t="s">
        <v>106</v>
      </c>
      <c r="B53" s="31" t="s">
        <v>84</v>
      </c>
      <c r="C53" s="32" t="s">
        <v>484</v>
      </c>
      <c r="D53" s="51">
        <v>8.6999999999999993</v>
      </c>
      <c r="E53" s="470">
        <v>13.9</v>
      </c>
      <c r="F53" s="728" t="s">
        <v>670</v>
      </c>
    </row>
    <row r="54" spans="1:7" ht="12.75" x14ac:dyDescent="0.2">
      <c r="A54" s="56" t="s">
        <v>107</v>
      </c>
      <c r="B54" s="35" t="s">
        <v>84</v>
      </c>
      <c r="C54" s="36" t="s">
        <v>484</v>
      </c>
      <c r="D54" s="53">
        <v>4.2</v>
      </c>
      <c r="E54" s="471">
        <v>5.8</v>
      </c>
      <c r="F54" s="729" t="s">
        <v>670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2"/>
      <c r="B56" s="22"/>
      <c r="C56" s="22"/>
      <c r="D56" s="22"/>
      <c r="E56" s="22"/>
      <c r="F56" s="22"/>
    </row>
    <row r="57" spans="1:7" ht="12.75" x14ac:dyDescent="0.2">
      <c r="A57" s="452" t="s">
        <v>486</v>
      </c>
      <c r="B57" s="458"/>
      <c r="C57" s="458"/>
      <c r="D57" s="459"/>
      <c r="E57" s="22"/>
      <c r="F57" s="22"/>
    </row>
    <row r="58" spans="1:7" ht="12.75" x14ac:dyDescent="0.2">
      <c r="A58" s="452" t="s">
        <v>487</v>
      </c>
      <c r="B58" s="22"/>
      <c r="C58" s="22"/>
      <c r="D58" s="22"/>
      <c r="E58" s="22"/>
      <c r="F58" s="22"/>
    </row>
    <row r="59" spans="1:7" ht="12.75" x14ac:dyDescent="0.2">
      <c r="A59" s="452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H10" sqref="H10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1" t="s">
        <v>159</v>
      </c>
    </row>
    <row r="3" spans="1:65" s="102" customFormat="1" x14ac:dyDescent="0.2">
      <c r="A3" s="79"/>
      <c r="B3" s="857">
        <f>INDICE!A3</f>
        <v>42370</v>
      </c>
      <c r="C3" s="858"/>
      <c r="D3" s="858" t="s">
        <v>120</v>
      </c>
      <c r="E3" s="858"/>
      <c r="F3" s="858" t="s">
        <v>121</v>
      </c>
      <c r="G3" s="858"/>
      <c r="H3" s="858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489</v>
      </c>
      <c r="D4" s="97" t="s">
        <v>48</v>
      </c>
      <c r="E4" s="97" t="s">
        <v>489</v>
      </c>
      <c r="F4" s="97" t="s">
        <v>48</v>
      </c>
      <c r="G4" s="98" t="s">
        <v>489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206</v>
      </c>
      <c r="B5" s="593">
        <v>30.6103395089606</v>
      </c>
      <c r="C5" s="184">
        <v>2.0714105309622131</v>
      </c>
      <c r="D5" s="100">
        <v>30.6103395089606</v>
      </c>
      <c r="E5" s="101">
        <v>2.0714105309622131</v>
      </c>
      <c r="F5" s="100">
        <v>381.17548189201915</v>
      </c>
      <c r="G5" s="101">
        <v>4.2563525841232153</v>
      </c>
      <c r="H5" s="594">
        <v>7.3398971073258741</v>
      </c>
      <c r="I5" s="99"/>
    </row>
    <row r="6" spans="1:65" s="136" customFormat="1" x14ac:dyDescent="0.2">
      <c r="A6" s="99" t="s">
        <v>207</v>
      </c>
      <c r="B6" s="593">
        <v>30.065999999999999</v>
      </c>
      <c r="C6" s="101">
        <v>-25.061688392612346</v>
      </c>
      <c r="D6" s="100">
        <v>30.065999999999999</v>
      </c>
      <c r="E6" s="101">
        <v>-25.061688392612346</v>
      </c>
      <c r="F6" s="100">
        <v>882.1</v>
      </c>
      <c r="G6" s="101">
        <v>9.4750160280959755E-2</v>
      </c>
      <c r="H6" s="594">
        <v>16.985676009996574</v>
      </c>
      <c r="I6" s="99"/>
    </row>
    <row r="7" spans="1:65" s="136" customFormat="1" x14ac:dyDescent="0.2">
      <c r="A7" s="99" t="s">
        <v>208</v>
      </c>
      <c r="B7" s="593">
        <v>142</v>
      </c>
      <c r="C7" s="101">
        <v>5.1851851851851851</v>
      </c>
      <c r="D7" s="100">
        <v>142</v>
      </c>
      <c r="E7" s="101">
        <v>5.1851851851851851</v>
      </c>
      <c r="F7" s="100">
        <v>1870</v>
      </c>
      <c r="G7" s="101">
        <v>5.2927927927927927</v>
      </c>
      <c r="H7" s="594">
        <v>36.008631831644486</v>
      </c>
      <c r="I7" s="99"/>
    </row>
    <row r="8" spans="1:65" s="136" customFormat="1" x14ac:dyDescent="0.2">
      <c r="A8" s="179" t="s">
        <v>515</v>
      </c>
      <c r="B8" s="593">
        <v>249.32366049103939</v>
      </c>
      <c r="C8" s="101">
        <v>2.0736861413276713</v>
      </c>
      <c r="D8" s="100">
        <v>249.32366049103939</v>
      </c>
      <c r="E8" s="101">
        <v>2.0736861413276713</v>
      </c>
      <c r="F8" s="100">
        <v>2059.9237730617301</v>
      </c>
      <c r="G8" s="101">
        <v>0.87663379540678554</v>
      </c>
      <c r="H8" s="594">
        <v>39.665795051033058</v>
      </c>
      <c r="I8" s="99"/>
      <c r="J8" s="100"/>
    </row>
    <row r="9" spans="1:65" s="99" customFormat="1" x14ac:dyDescent="0.2">
      <c r="A9" s="68" t="s">
        <v>209</v>
      </c>
      <c r="B9" s="69">
        <v>452</v>
      </c>
      <c r="C9" s="103">
        <v>0.58556666784163325</v>
      </c>
      <c r="D9" s="69">
        <v>452</v>
      </c>
      <c r="E9" s="103">
        <v>0.58556666784163325</v>
      </c>
      <c r="F9" s="69">
        <v>5193.1992549537499</v>
      </c>
      <c r="G9" s="103">
        <v>2.5330773198303342</v>
      </c>
      <c r="H9" s="103">
        <v>100</v>
      </c>
    </row>
    <row r="10" spans="1:65" s="99" customFormat="1" x14ac:dyDescent="0.2">
      <c r="H10" s="93" t="s">
        <v>238</v>
      </c>
    </row>
    <row r="11" spans="1:65" s="99" customFormat="1" x14ac:dyDescent="0.2">
      <c r="A11" s="94" t="s">
        <v>559</v>
      </c>
    </row>
    <row r="12" spans="1:65" x14ac:dyDescent="0.2">
      <c r="A12" s="94" t="s">
        <v>514</v>
      </c>
    </row>
    <row r="13" spans="1:65" x14ac:dyDescent="0.2">
      <c r="A13" s="94" t="s">
        <v>641</v>
      </c>
    </row>
    <row r="14" spans="1:65" x14ac:dyDescent="0.2">
      <c r="A14" s="166" t="s">
        <v>651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3"/>
  <sheetViews>
    <sheetView topLeftCell="A2" workbookViewId="0">
      <selection activeCell="I20" sqref="I20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3" t="s">
        <v>268</v>
      </c>
      <c r="B1" s="433"/>
      <c r="C1" s="1"/>
      <c r="D1" s="1"/>
      <c r="E1" s="1"/>
      <c r="F1" s="1"/>
      <c r="G1" s="1"/>
      <c r="H1" s="1"/>
      <c r="I1" s="1"/>
    </row>
    <row r="2" spans="1:10" x14ac:dyDescent="0.2">
      <c r="A2" s="595"/>
      <c r="B2" s="595"/>
      <c r="C2" s="595"/>
      <c r="D2" s="595"/>
      <c r="E2" s="595"/>
      <c r="F2" s="1"/>
      <c r="G2" s="1"/>
      <c r="H2" s="596"/>
      <c r="I2" s="599" t="s">
        <v>159</v>
      </c>
    </row>
    <row r="3" spans="1:10" ht="14.45" customHeight="1" x14ac:dyDescent="0.2">
      <c r="A3" s="874" t="s">
        <v>526</v>
      </c>
      <c r="B3" s="874" t="s">
        <v>527</v>
      </c>
      <c r="C3" s="857">
        <f>INDICE!A3</f>
        <v>42370</v>
      </c>
      <c r="D3" s="858"/>
      <c r="E3" s="858" t="s">
        <v>120</v>
      </c>
      <c r="F3" s="858"/>
      <c r="G3" s="858" t="s">
        <v>121</v>
      </c>
      <c r="H3" s="858"/>
      <c r="I3" s="858"/>
    </row>
    <row r="4" spans="1:10" x14ac:dyDescent="0.2">
      <c r="A4" s="875"/>
      <c r="B4" s="875"/>
      <c r="C4" s="97" t="s">
        <v>48</v>
      </c>
      <c r="D4" s="97" t="s">
        <v>524</v>
      </c>
      <c r="E4" s="97" t="s">
        <v>48</v>
      </c>
      <c r="F4" s="97" t="s">
        <v>524</v>
      </c>
      <c r="G4" s="97" t="s">
        <v>48</v>
      </c>
      <c r="H4" s="98" t="s">
        <v>524</v>
      </c>
      <c r="I4" s="98" t="s">
        <v>110</v>
      </c>
    </row>
    <row r="5" spans="1:10" x14ac:dyDescent="0.2">
      <c r="A5" s="600"/>
      <c r="B5" s="606" t="s">
        <v>211</v>
      </c>
      <c r="C5" s="603">
        <v>77</v>
      </c>
      <c r="D5" s="187" t="s">
        <v>150</v>
      </c>
      <c r="E5" s="186">
        <v>77</v>
      </c>
      <c r="F5" s="188" t="s">
        <v>150</v>
      </c>
      <c r="G5" s="602">
        <v>646</v>
      </c>
      <c r="H5" s="188">
        <v>162.60162601626016</v>
      </c>
      <c r="I5" s="608">
        <v>0.9891742079715804</v>
      </c>
      <c r="J5" s="395"/>
    </row>
    <row r="6" spans="1:10" x14ac:dyDescent="0.2">
      <c r="A6" s="185"/>
      <c r="B6" s="607" t="s">
        <v>212</v>
      </c>
      <c r="C6" s="604">
        <v>442</v>
      </c>
      <c r="D6" s="187">
        <v>-25.211505922165824</v>
      </c>
      <c r="E6" s="189">
        <v>442</v>
      </c>
      <c r="F6" s="187">
        <v>-25.211505922165824</v>
      </c>
      <c r="G6" s="602">
        <v>8734</v>
      </c>
      <c r="H6" s="190">
        <v>6.6422466422466426</v>
      </c>
      <c r="I6" s="608">
        <v>13.373757790129694</v>
      </c>
      <c r="J6" s="395"/>
    </row>
    <row r="7" spans="1:10" x14ac:dyDescent="0.2">
      <c r="A7" s="831" t="s">
        <v>346</v>
      </c>
      <c r="B7" s="832"/>
      <c r="C7" s="192">
        <v>519</v>
      </c>
      <c r="D7" s="193">
        <v>-12.18274111675127</v>
      </c>
      <c r="E7" s="192">
        <v>519</v>
      </c>
      <c r="F7" s="194">
        <v>-12.18274111675127</v>
      </c>
      <c r="G7" s="195">
        <v>9380</v>
      </c>
      <c r="H7" s="194">
        <v>11.19013750592698</v>
      </c>
      <c r="I7" s="196">
        <v>14.362931998101274</v>
      </c>
      <c r="J7" s="395"/>
    </row>
    <row r="8" spans="1:10" x14ac:dyDescent="0.2">
      <c r="A8" s="600"/>
      <c r="B8" s="606" t="s">
        <v>213</v>
      </c>
      <c r="C8" s="604">
        <v>268</v>
      </c>
      <c r="D8" s="187">
        <v>188.1720430107527</v>
      </c>
      <c r="E8" s="189">
        <v>268</v>
      </c>
      <c r="F8" s="197">
        <v>188.1720430107527</v>
      </c>
      <c r="G8" s="602">
        <v>2082</v>
      </c>
      <c r="H8" s="197">
        <v>67.632850241545896</v>
      </c>
      <c r="I8" s="608">
        <v>3.1880196609858054</v>
      </c>
      <c r="J8" s="395"/>
    </row>
    <row r="9" spans="1:10" x14ac:dyDescent="0.2">
      <c r="A9" s="600"/>
      <c r="B9" s="185" t="s">
        <v>214</v>
      </c>
      <c r="C9" s="604">
        <v>185</v>
      </c>
      <c r="D9" s="187">
        <v>23.333333333333332</v>
      </c>
      <c r="E9" s="189">
        <v>185</v>
      </c>
      <c r="F9" s="190">
        <v>23.333333333333332</v>
      </c>
      <c r="G9" s="602">
        <v>3134</v>
      </c>
      <c r="H9" s="190">
        <v>-21.942714819427149</v>
      </c>
      <c r="I9" s="608">
        <v>4.798873015143859</v>
      </c>
      <c r="J9" s="395"/>
    </row>
    <row r="10" spans="1:10" x14ac:dyDescent="0.2">
      <c r="A10" s="600"/>
      <c r="B10" s="185" t="s">
        <v>215</v>
      </c>
      <c r="C10" s="604">
        <v>0</v>
      </c>
      <c r="D10" s="187" t="s">
        <v>150</v>
      </c>
      <c r="E10" s="189">
        <v>0</v>
      </c>
      <c r="F10" s="198" t="s">
        <v>150</v>
      </c>
      <c r="G10" s="189">
        <v>0</v>
      </c>
      <c r="H10" s="198">
        <v>-100</v>
      </c>
      <c r="I10" s="794">
        <v>0</v>
      </c>
      <c r="J10" s="395"/>
    </row>
    <row r="11" spans="1:10" x14ac:dyDescent="0.2">
      <c r="A11" s="200"/>
      <c r="B11" s="607" t="s">
        <v>216</v>
      </c>
      <c r="C11" s="604">
        <v>228</v>
      </c>
      <c r="D11" s="187">
        <v>48.051948051948052</v>
      </c>
      <c r="E11" s="189">
        <v>228</v>
      </c>
      <c r="F11" s="199">
        <v>48.051948051948052</v>
      </c>
      <c r="G11" s="602">
        <v>3264</v>
      </c>
      <c r="H11" s="199">
        <v>19.080627508208682</v>
      </c>
      <c r="I11" s="608">
        <v>4.9979328402774588</v>
      </c>
      <c r="J11" s="395"/>
    </row>
    <row r="12" spans="1:10" x14ac:dyDescent="0.2">
      <c r="A12" s="831" t="s">
        <v>516</v>
      </c>
      <c r="B12" s="832"/>
      <c r="C12" s="192">
        <v>681</v>
      </c>
      <c r="D12" s="193">
        <v>71.536523929471031</v>
      </c>
      <c r="E12" s="192">
        <v>681</v>
      </c>
      <c r="F12" s="194">
        <v>71.536523929471031</v>
      </c>
      <c r="G12" s="195">
        <v>8480</v>
      </c>
      <c r="H12" s="194">
        <v>4.6655146877314246</v>
      </c>
      <c r="I12" s="196">
        <v>12.984825516407122</v>
      </c>
      <c r="J12" s="395"/>
    </row>
    <row r="13" spans="1:10" x14ac:dyDescent="0.2">
      <c r="A13" s="601"/>
      <c r="B13" s="610" t="s">
        <v>654</v>
      </c>
      <c r="C13" s="603">
        <v>0</v>
      </c>
      <c r="D13" s="187">
        <v>-100</v>
      </c>
      <c r="E13" s="186">
        <v>0</v>
      </c>
      <c r="F13" s="199">
        <v>-100</v>
      </c>
      <c r="G13" s="602">
        <v>1055</v>
      </c>
      <c r="H13" s="199">
        <v>-20.015163002274448</v>
      </c>
      <c r="I13" s="608">
        <v>1.6154470424303673</v>
      </c>
      <c r="J13" s="395"/>
    </row>
    <row r="14" spans="1:10" x14ac:dyDescent="0.2">
      <c r="A14" s="601"/>
      <c r="B14" s="605" t="s">
        <v>218</v>
      </c>
      <c r="C14" s="603">
        <v>0</v>
      </c>
      <c r="D14" s="187" t="s">
        <v>150</v>
      </c>
      <c r="E14" s="186">
        <v>0</v>
      </c>
      <c r="F14" s="199" t="s">
        <v>150</v>
      </c>
      <c r="G14" s="189">
        <v>161</v>
      </c>
      <c r="H14" s="199">
        <v>203.77358490566039</v>
      </c>
      <c r="I14" s="794">
        <v>0.24652793728084277</v>
      </c>
      <c r="J14" s="395"/>
    </row>
    <row r="15" spans="1:10" x14ac:dyDescent="0.2">
      <c r="A15" s="601"/>
      <c r="B15" s="605" t="s">
        <v>219</v>
      </c>
      <c r="C15" s="604">
        <v>273</v>
      </c>
      <c r="D15" s="187">
        <v>21.875</v>
      </c>
      <c r="E15" s="189">
        <v>273</v>
      </c>
      <c r="F15" s="199">
        <v>21.875</v>
      </c>
      <c r="G15" s="189">
        <v>2969</v>
      </c>
      <c r="H15" s="199">
        <v>5.2463665366891181</v>
      </c>
      <c r="I15" s="793">
        <v>4.5462201601665972</v>
      </c>
      <c r="J15" s="395"/>
    </row>
    <row r="16" spans="1:10" x14ac:dyDescent="0.2">
      <c r="A16" s="601"/>
      <c r="B16" s="605" t="s">
        <v>220</v>
      </c>
      <c r="C16" s="604">
        <v>181</v>
      </c>
      <c r="D16" s="187" t="s">
        <v>150</v>
      </c>
      <c r="E16" s="189">
        <v>181</v>
      </c>
      <c r="F16" s="199" t="s">
        <v>150</v>
      </c>
      <c r="G16" s="189">
        <v>1530</v>
      </c>
      <c r="H16" s="199">
        <v>51.635282457879086</v>
      </c>
      <c r="I16" s="794">
        <v>2.3427810188800589</v>
      </c>
      <c r="J16" s="395"/>
    </row>
    <row r="17" spans="1:10" x14ac:dyDescent="0.2">
      <c r="A17" s="601"/>
      <c r="B17" s="605" t="s">
        <v>221</v>
      </c>
      <c r="C17" s="604">
        <v>0</v>
      </c>
      <c r="D17" s="187" t="s">
        <v>150</v>
      </c>
      <c r="E17" s="189">
        <v>0</v>
      </c>
      <c r="F17" s="199" t="s">
        <v>150</v>
      </c>
      <c r="G17" s="602">
        <v>1794</v>
      </c>
      <c r="H17" s="199">
        <v>50.377200335289189</v>
      </c>
      <c r="I17" s="608">
        <v>2.747025586843677</v>
      </c>
      <c r="J17" s="395"/>
    </row>
    <row r="18" spans="1:10" x14ac:dyDescent="0.2">
      <c r="A18" s="601"/>
      <c r="B18" s="605" t="s">
        <v>222</v>
      </c>
      <c r="C18" s="604">
        <v>775</v>
      </c>
      <c r="D18" s="187">
        <v>234.05172413793105</v>
      </c>
      <c r="E18" s="189">
        <v>775</v>
      </c>
      <c r="F18" s="199">
        <v>234.05172413793105</v>
      </c>
      <c r="G18" s="602">
        <v>5867</v>
      </c>
      <c r="H18" s="199">
        <v>43.693362723487631</v>
      </c>
      <c r="I18" s="608">
        <v>8.9837230312217677</v>
      </c>
      <c r="J18" s="395"/>
    </row>
    <row r="19" spans="1:10" x14ac:dyDescent="0.2">
      <c r="A19" s="601"/>
      <c r="B19" s="605" t="s">
        <v>260</v>
      </c>
      <c r="C19" s="604">
        <v>44</v>
      </c>
      <c r="D19" s="187">
        <v>7.3170731707317067</v>
      </c>
      <c r="E19" s="189">
        <v>44</v>
      </c>
      <c r="F19" s="199">
        <v>7.3170731707317067</v>
      </c>
      <c r="G19" s="602">
        <v>289</v>
      </c>
      <c r="H19" s="199">
        <v>-11.890243902439025</v>
      </c>
      <c r="I19" s="608">
        <v>0.44252530356623332</v>
      </c>
      <c r="J19" s="395"/>
    </row>
    <row r="20" spans="1:10" x14ac:dyDescent="0.2">
      <c r="A20" s="831" t="s">
        <v>517</v>
      </c>
      <c r="B20" s="832"/>
      <c r="C20" s="192">
        <v>1273</v>
      </c>
      <c r="D20" s="193">
        <v>119.10499139414803</v>
      </c>
      <c r="E20" s="192">
        <v>1273</v>
      </c>
      <c r="F20" s="194">
        <v>119.10499139414803</v>
      </c>
      <c r="G20" s="195">
        <v>13665</v>
      </c>
      <c r="H20" s="194">
        <v>26.45752359800111</v>
      </c>
      <c r="I20" s="196">
        <v>20.924250080389545</v>
      </c>
      <c r="J20" s="395"/>
    </row>
    <row r="21" spans="1:10" x14ac:dyDescent="0.2">
      <c r="A21" s="601"/>
      <c r="B21" s="610" t="s">
        <v>223</v>
      </c>
      <c r="C21" s="603">
        <v>561</v>
      </c>
      <c r="D21" s="187">
        <v>-13.82488479262673</v>
      </c>
      <c r="E21" s="186">
        <v>561</v>
      </c>
      <c r="F21" s="199">
        <v>-13.82488479262673</v>
      </c>
      <c r="G21" s="602">
        <v>6722</v>
      </c>
      <c r="H21" s="199">
        <v>-7.8420619687414312</v>
      </c>
      <c r="I21" s="608">
        <v>10.292924188831213</v>
      </c>
      <c r="J21" s="395"/>
    </row>
    <row r="22" spans="1:10" x14ac:dyDescent="0.2">
      <c r="A22" s="601"/>
      <c r="B22" s="605" t="s">
        <v>224</v>
      </c>
      <c r="C22" s="604">
        <v>151</v>
      </c>
      <c r="D22" s="187">
        <v>5.5944055944055942</v>
      </c>
      <c r="E22" s="189">
        <v>151</v>
      </c>
      <c r="F22" s="187">
        <v>5.5944055944055942</v>
      </c>
      <c r="G22" s="189">
        <v>2167</v>
      </c>
      <c r="H22" s="187">
        <v>27.022274325908558</v>
      </c>
      <c r="I22" s="609">
        <v>3.3181741620346976</v>
      </c>
      <c r="J22" s="395"/>
    </row>
    <row r="23" spans="1:10" x14ac:dyDescent="0.2">
      <c r="A23" s="831" t="s">
        <v>393</v>
      </c>
      <c r="B23" s="832"/>
      <c r="C23" s="192">
        <v>712</v>
      </c>
      <c r="D23" s="193">
        <v>-10.327455919395465</v>
      </c>
      <c r="E23" s="192">
        <v>712</v>
      </c>
      <c r="F23" s="194">
        <v>-10.327455919395465</v>
      </c>
      <c r="G23" s="195">
        <v>8889</v>
      </c>
      <c r="H23" s="194">
        <v>-1.2333333333333334</v>
      </c>
      <c r="I23" s="196">
        <v>13.611098350865911</v>
      </c>
      <c r="J23" s="395"/>
    </row>
    <row r="24" spans="1:10" x14ac:dyDescent="0.2">
      <c r="A24" s="601"/>
      <c r="B24" s="610" t="s">
        <v>226</v>
      </c>
      <c r="C24" s="603">
        <v>268</v>
      </c>
      <c r="D24" s="187">
        <v>-60.646108663729812</v>
      </c>
      <c r="E24" s="186">
        <v>268</v>
      </c>
      <c r="F24" s="199">
        <v>-60.646108663729812</v>
      </c>
      <c r="G24" s="602">
        <v>5540</v>
      </c>
      <c r="H24" s="199">
        <v>-1.405944118170493</v>
      </c>
      <c r="I24" s="608">
        <v>8.4830110095395597</v>
      </c>
      <c r="J24" s="395"/>
    </row>
    <row r="25" spans="1:10" x14ac:dyDescent="0.2">
      <c r="A25" s="601"/>
      <c r="B25" s="605" t="s">
        <v>227</v>
      </c>
      <c r="C25" s="603">
        <v>26</v>
      </c>
      <c r="D25" s="187">
        <v>-52.72727272727272</v>
      </c>
      <c r="E25" s="186">
        <v>26</v>
      </c>
      <c r="F25" s="199">
        <v>-52.72727272727272</v>
      </c>
      <c r="G25" s="602">
        <v>2900</v>
      </c>
      <c r="H25" s="199">
        <v>49.716055756324209</v>
      </c>
      <c r="I25" s="608">
        <v>4.4405653299033796</v>
      </c>
      <c r="J25" s="395"/>
    </row>
    <row r="26" spans="1:10" x14ac:dyDescent="0.2">
      <c r="A26" s="601"/>
      <c r="B26" s="605" t="s">
        <v>228</v>
      </c>
      <c r="C26" s="603">
        <v>0</v>
      </c>
      <c r="D26" s="187">
        <v>-100</v>
      </c>
      <c r="E26" s="186">
        <v>0</v>
      </c>
      <c r="F26" s="199">
        <v>-100</v>
      </c>
      <c r="G26" s="189">
        <v>394</v>
      </c>
      <c r="H26" s="199">
        <v>-61.10562685093781</v>
      </c>
      <c r="I26" s="794">
        <v>0.60330439309721784</v>
      </c>
      <c r="J26" s="395"/>
    </row>
    <row r="27" spans="1:10" x14ac:dyDescent="0.2">
      <c r="A27" s="601"/>
      <c r="B27" s="605" t="s">
        <v>229</v>
      </c>
      <c r="C27" s="604">
        <v>130</v>
      </c>
      <c r="D27" s="187" t="s">
        <v>150</v>
      </c>
      <c r="E27" s="189">
        <v>130</v>
      </c>
      <c r="F27" s="187" t="s">
        <v>150</v>
      </c>
      <c r="G27" s="189">
        <v>646</v>
      </c>
      <c r="H27" s="187">
        <v>420.9677419354839</v>
      </c>
      <c r="I27" s="609">
        <v>0.9891742079715804</v>
      </c>
      <c r="J27" s="395"/>
    </row>
    <row r="28" spans="1:10" x14ac:dyDescent="0.2">
      <c r="A28" s="601"/>
      <c r="B28" s="605" t="s">
        <v>230</v>
      </c>
      <c r="C28" s="604">
        <v>0</v>
      </c>
      <c r="D28" s="187" t="s">
        <v>150</v>
      </c>
      <c r="E28" s="189">
        <v>0</v>
      </c>
      <c r="F28" s="187" t="s">
        <v>150</v>
      </c>
      <c r="G28" s="602">
        <v>201</v>
      </c>
      <c r="H28" s="187">
        <v>-16.25</v>
      </c>
      <c r="I28" s="609">
        <v>0.30777711424502735</v>
      </c>
      <c r="J28" s="395"/>
    </row>
    <row r="29" spans="1:10" x14ac:dyDescent="0.2">
      <c r="A29" s="601"/>
      <c r="B29" s="605" t="s">
        <v>231</v>
      </c>
      <c r="C29" s="604">
        <v>129</v>
      </c>
      <c r="D29" s="201" t="s">
        <v>150</v>
      </c>
      <c r="E29" s="189">
        <v>129</v>
      </c>
      <c r="F29" s="187" t="s">
        <v>150</v>
      </c>
      <c r="G29" s="189">
        <v>1100</v>
      </c>
      <c r="H29" s="187">
        <v>71.875</v>
      </c>
      <c r="I29" s="794">
        <v>1.684352366515075</v>
      </c>
      <c r="J29" s="395"/>
    </row>
    <row r="30" spans="1:10" x14ac:dyDescent="0.2">
      <c r="A30" s="601"/>
      <c r="B30" s="605" t="s">
        <v>232</v>
      </c>
      <c r="C30" s="603">
        <v>0</v>
      </c>
      <c r="D30" s="201">
        <v>-100</v>
      </c>
      <c r="E30" s="186">
        <v>0</v>
      </c>
      <c r="F30" s="187">
        <v>-100</v>
      </c>
      <c r="G30" s="189">
        <v>1365</v>
      </c>
      <c r="H30" s="187">
        <v>44.444444444444443</v>
      </c>
      <c r="I30" s="608">
        <v>2.0901281639027975</v>
      </c>
      <c r="J30" s="395"/>
    </row>
    <row r="31" spans="1:10" x14ac:dyDescent="0.2">
      <c r="A31" s="601"/>
      <c r="B31" s="605" t="s">
        <v>233</v>
      </c>
      <c r="C31" s="604">
        <v>247</v>
      </c>
      <c r="D31" s="187">
        <v>2.0661157024793391</v>
      </c>
      <c r="E31" s="189">
        <v>247</v>
      </c>
      <c r="F31" s="187">
        <v>2.0661157024793391</v>
      </c>
      <c r="G31" s="602">
        <v>1608</v>
      </c>
      <c r="H31" s="187">
        <v>-3.6548831635710011</v>
      </c>
      <c r="I31" s="609">
        <v>2.4622169139602188</v>
      </c>
      <c r="J31" s="395"/>
    </row>
    <row r="32" spans="1:10" x14ac:dyDescent="0.2">
      <c r="A32" s="601"/>
      <c r="B32" s="605" t="s">
        <v>234</v>
      </c>
      <c r="C32" s="603">
        <v>1210</v>
      </c>
      <c r="D32" s="201">
        <v>17.361784675072744</v>
      </c>
      <c r="E32" s="186">
        <v>1210</v>
      </c>
      <c r="F32" s="187">
        <v>17.361784675072744</v>
      </c>
      <c r="G32" s="602">
        <v>11000</v>
      </c>
      <c r="H32" s="187">
        <v>10.044017607042816</v>
      </c>
      <c r="I32" s="609">
        <v>16.843523665150752</v>
      </c>
      <c r="J32" s="395"/>
    </row>
    <row r="33" spans="1:10" x14ac:dyDescent="0.2">
      <c r="A33" s="601"/>
      <c r="B33" s="605" t="s">
        <v>235</v>
      </c>
      <c r="C33" s="603">
        <v>0</v>
      </c>
      <c r="D33" s="201" t="s">
        <v>150</v>
      </c>
      <c r="E33" s="186">
        <v>0</v>
      </c>
      <c r="F33" s="187" t="s">
        <v>150</v>
      </c>
      <c r="G33" s="602">
        <v>21</v>
      </c>
      <c r="H33" s="187">
        <v>-80.555555555555557</v>
      </c>
      <c r="I33" s="537">
        <v>3.2155817906196885E-2</v>
      </c>
      <c r="J33" s="395"/>
    </row>
    <row r="34" spans="1:10" x14ac:dyDescent="0.2">
      <c r="A34" s="601"/>
      <c r="B34" s="605" t="s">
        <v>236</v>
      </c>
      <c r="C34" s="604">
        <v>85</v>
      </c>
      <c r="D34" s="186" t="s">
        <v>150</v>
      </c>
      <c r="E34" s="189">
        <v>85</v>
      </c>
      <c r="F34" s="187" t="s">
        <v>150</v>
      </c>
      <c r="G34" s="602">
        <v>118</v>
      </c>
      <c r="H34" s="187" t="s">
        <v>150</v>
      </c>
      <c r="I34" s="609">
        <v>0.18068507204434442</v>
      </c>
      <c r="J34" s="395"/>
    </row>
    <row r="35" spans="1:10" x14ac:dyDescent="0.2">
      <c r="A35" s="831" t="s">
        <v>518</v>
      </c>
      <c r="B35" s="832"/>
      <c r="C35" s="192">
        <v>2095</v>
      </c>
      <c r="D35" s="193">
        <v>-6.389633601429848</v>
      </c>
      <c r="E35" s="192">
        <v>2095</v>
      </c>
      <c r="F35" s="194">
        <v>-6.389633601429848</v>
      </c>
      <c r="G35" s="195">
        <v>24893</v>
      </c>
      <c r="H35" s="194">
        <v>11.672872459737112</v>
      </c>
      <c r="I35" s="196">
        <v>38.116894054236141</v>
      </c>
      <c r="J35" s="395"/>
    </row>
    <row r="36" spans="1:10" x14ac:dyDescent="0.2">
      <c r="A36" s="205" t="s">
        <v>237</v>
      </c>
      <c r="B36" s="205"/>
      <c r="C36" s="205">
        <v>5280</v>
      </c>
      <c r="D36" s="206">
        <v>14.757661377961313</v>
      </c>
      <c r="E36" s="205">
        <v>5280</v>
      </c>
      <c r="F36" s="207">
        <v>14.757661377961313</v>
      </c>
      <c r="G36" s="205">
        <v>65307</v>
      </c>
      <c r="H36" s="207">
        <v>11.378869276029675</v>
      </c>
      <c r="I36" s="208">
        <v>100</v>
      </c>
      <c r="J36" s="395"/>
    </row>
    <row r="37" spans="1:10" x14ac:dyDescent="0.2">
      <c r="A37" s="209" t="s">
        <v>633</v>
      </c>
      <c r="B37" s="795"/>
      <c r="C37" s="210">
        <v>2691</v>
      </c>
      <c r="D37" s="211">
        <v>-8.9956036523503542</v>
      </c>
      <c r="E37" s="210">
        <v>2691</v>
      </c>
      <c r="F37" s="211">
        <v>-8.9956036523503542</v>
      </c>
      <c r="G37" s="210">
        <v>33201</v>
      </c>
      <c r="H37" s="211">
        <v>6.8724650743578186</v>
      </c>
      <c r="I37" s="212">
        <v>50.838348109697272</v>
      </c>
      <c r="J37" s="395"/>
    </row>
    <row r="38" spans="1:10" x14ac:dyDescent="0.2">
      <c r="A38" s="209" t="s">
        <v>634</v>
      </c>
      <c r="B38" s="795"/>
      <c r="C38" s="210">
        <v>2589</v>
      </c>
      <c r="D38" s="211">
        <v>57.481751824817515</v>
      </c>
      <c r="E38" s="210">
        <v>2589</v>
      </c>
      <c r="F38" s="211">
        <v>57.481751824817515</v>
      </c>
      <c r="G38" s="210">
        <v>32106</v>
      </c>
      <c r="H38" s="211">
        <v>16.456889985128225</v>
      </c>
      <c r="I38" s="212">
        <v>49.161651890302728</v>
      </c>
      <c r="J38" s="395"/>
    </row>
    <row r="39" spans="1:10" x14ac:dyDescent="0.2">
      <c r="A39" s="213" t="s">
        <v>635</v>
      </c>
      <c r="B39" s="796"/>
      <c r="C39" s="214">
        <v>700</v>
      </c>
      <c r="D39" s="215">
        <v>18.443316412859559</v>
      </c>
      <c r="E39" s="214">
        <v>700</v>
      </c>
      <c r="F39" s="215">
        <v>18.443316412859559</v>
      </c>
      <c r="G39" s="214">
        <v>12865</v>
      </c>
      <c r="H39" s="215">
        <v>20.334861098119912</v>
      </c>
      <c r="I39" s="216">
        <v>19.699266541105853</v>
      </c>
      <c r="J39" s="395"/>
    </row>
    <row r="40" spans="1:10" x14ac:dyDescent="0.2">
      <c r="A40" s="213" t="s">
        <v>636</v>
      </c>
      <c r="B40" s="796"/>
      <c r="C40" s="214">
        <v>4580</v>
      </c>
      <c r="D40" s="215">
        <v>14.214463840399002</v>
      </c>
      <c r="E40" s="214">
        <v>4580</v>
      </c>
      <c r="F40" s="215">
        <v>14.214463840399002</v>
      </c>
      <c r="G40" s="214">
        <v>52442</v>
      </c>
      <c r="H40" s="215">
        <v>9.3817787418655101</v>
      </c>
      <c r="I40" s="216">
        <v>80.300733458894143</v>
      </c>
      <c r="J40" s="395"/>
    </row>
    <row r="41" spans="1:10" x14ac:dyDescent="0.2">
      <c r="A41" s="811" t="s">
        <v>637</v>
      </c>
      <c r="B41" s="812"/>
      <c r="C41" s="839">
        <v>0</v>
      </c>
      <c r="D41" s="776" t="s">
        <v>150</v>
      </c>
      <c r="E41" s="839">
        <v>0</v>
      </c>
      <c r="F41" s="776" t="s">
        <v>150</v>
      </c>
      <c r="G41" s="815">
        <v>1955</v>
      </c>
      <c r="H41" s="814">
        <v>56.902086677367578</v>
      </c>
      <c r="I41" s="816">
        <v>2.9935535241245197</v>
      </c>
    </row>
    <row r="42" spans="1:10" x14ac:dyDescent="0.2">
      <c r="A42" s="94" t="s">
        <v>559</v>
      </c>
      <c r="B42" s="1"/>
      <c r="C42" s="1"/>
      <c r="D42" s="1"/>
      <c r="E42" s="1"/>
      <c r="F42" s="1"/>
      <c r="G42" s="1"/>
      <c r="H42" s="1"/>
      <c r="I42" s="93" t="s">
        <v>238</v>
      </c>
    </row>
    <row r="43" spans="1:10" x14ac:dyDescent="0.2">
      <c r="A43" s="166" t="s">
        <v>651</v>
      </c>
      <c r="B43" s="1"/>
      <c r="C43" s="1"/>
      <c r="D43" s="1"/>
      <c r="E43" s="1"/>
      <c r="F43" s="1"/>
      <c r="G43" s="1"/>
      <c r="H43" s="1"/>
      <c r="I43" s="1"/>
    </row>
  </sheetData>
  <mergeCells count="5">
    <mergeCell ref="A3:A4"/>
    <mergeCell ref="C3:D3"/>
    <mergeCell ref="E3:F3"/>
    <mergeCell ref="G3:I3"/>
    <mergeCell ref="B3:B4"/>
  </mergeCells>
  <conditionalFormatting sqref="H6">
    <cfRule type="cellIs" dxfId="85" priority="5" operator="between">
      <formula>-0.49</formula>
      <formula>0.49</formula>
    </cfRule>
    <cfRule type="cellIs" dxfId="84" priority="6" operator="between">
      <formula>-0.49</formula>
      <formula>0.49</formula>
    </cfRule>
    <cfRule type="cellIs" dxfId="83" priority="7" operator="between">
      <formula>0.00001</formula>
      <formula>0.49</formula>
    </cfRule>
  </conditionalFormatting>
  <conditionalFormatting sqref="I33">
    <cfRule type="cellIs" dxfId="82" priority="1" operator="between">
      <formula>0</formula>
      <formula>0.5</formula>
    </cfRule>
    <cfRule type="cellIs" dxfId="81" priority="2" operator="between">
      <formula>0</formula>
      <formula>0.49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241</v>
      </c>
      <c r="H2" s="1"/>
    </row>
    <row r="3" spans="1:8" x14ac:dyDescent="0.2">
      <c r="A3" s="79"/>
      <c r="B3" s="857">
        <f>INDICE!A3</f>
        <v>42370</v>
      </c>
      <c r="C3" s="858"/>
      <c r="D3" s="858" t="s">
        <v>120</v>
      </c>
      <c r="E3" s="858"/>
      <c r="F3" s="858" t="s">
        <v>121</v>
      </c>
      <c r="G3" s="858"/>
      <c r="H3" s="1"/>
    </row>
    <row r="4" spans="1:8" x14ac:dyDescent="0.2">
      <c r="A4" s="81"/>
      <c r="B4" s="97" t="s">
        <v>57</v>
      </c>
      <c r="C4" s="97" t="s">
        <v>524</v>
      </c>
      <c r="D4" s="97" t="s">
        <v>57</v>
      </c>
      <c r="E4" s="97" t="s">
        <v>524</v>
      </c>
      <c r="F4" s="97" t="s">
        <v>57</v>
      </c>
      <c r="G4" s="444" t="s">
        <v>524</v>
      </c>
      <c r="H4" s="1"/>
    </row>
    <row r="5" spans="1:8" x14ac:dyDescent="0.2">
      <c r="A5" s="224" t="s">
        <v>8</v>
      </c>
      <c r="B5" s="611">
        <v>26.957417388156053</v>
      </c>
      <c r="C5" s="801">
        <v>-37.407480808062672</v>
      </c>
      <c r="D5" s="611">
        <v>26.957417388156053</v>
      </c>
      <c r="E5" s="801">
        <v>-37.407480808062672</v>
      </c>
      <c r="F5" s="611">
        <v>43.308588680241051</v>
      </c>
      <c r="G5" s="801">
        <v>-38.147184580421502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238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620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528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57">
        <f>INDICE!A3</f>
        <v>42370</v>
      </c>
      <c r="C3" s="858"/>
      <c r="D3" s="858" t="s">
        <v>120</v>
      </c>
      <c r="E3" s="858"/>
      <c r="F3" s="858" t="s">
        <v>121</v>
      </c>
      <c r="G3" s="858"/>
      <c r="H3" s="858"/>
    </row>
    <row r="4" spans="1:8" x14ac:dyDescent="0.2">
      <c r="A4" s="232"/>
      <c r="B4" s="72" t="s">
        <v>48</v>
      </c>
      <c r="C4" s="72" t="s">
        <v>524</v>
      </c>
      <c r="D4" s="72" t="s">
        <v>48</v>
      </c>
      <c r="E4" s="72" t="s">
        <v>524</v>
      </c>
      <c r="F4" s="72" t="s">
        <v>48</v>
      </c>
      <c r="G4" s="73" t="s">
        <v>524</v>
      </c>
      <c r="H4" s="73" t="s">
        <v>110</v>
      </c>
    </row>
    <row r="5" spans="1:8" x14ac:dyDescent="0.2">
      <c r="A5" s="232" t="s">
        <v>242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469</v>
      </c>
      <c r="B6" s="753">
        <v>137</v>
      </c>
      <c r="C6" s="613">
        <v>107.57575757575756</v>
      </c>
      <c r="D6" s="374">
        <v>137</v>
      </c>
      <c r="E6" s="613">
        <v>107.57575757575756</v>
      </c>
      <c r="F6" s="374">
        <v>851</v>
      </c>
      <c r="G6" s="613">
        <v>30.923076923076927</v>
      </c>
      <c r="H6" s="613">
        <v>5.4110764926559423</v>
      </c>
    </row>
    <row r="7" spans="1:8" x14ac:dyDescent="0.2">
      <c r="A7" s="236" t="s">
        <v>49</v>
      </c>
      <c r="B7" s="753">
        <v>8</v>
      </c>
      <c r="C7" s="616">
        <v>14.285714285714285</v>
      </c>
      <c r="D7" s="374">
        <v>8</v>
      </c>
      <c r="E7" s="613">
        <v>14.285714285714285</v>
      </c>
      <c r="F7" s="374">
        <v>137</v>
      </c>
      <c r="G7" s="613">
        <v>22.321428571428573</v>
      </c>
      <c r="H7" s="613">
        <v>0.87111337190818339</v>
      </c>
    </row>
    <row r="8" spans="1:8" x14ac:dyDescent="0.2">
      <c r="A8" s="236" t="s">
        <v>50</v>
      </c>
      <c r="B8" s="753">
        <v>119</v>
      </c>
      <c r="C8" s="613">
        <v>7.2072072072072073</v>
      </c>
      <c r="D8" s="374">
        <v>119</v>
      </c>
      <c r="E8" s="613">
        <v>7.2072072072072073</v>
      </c>
      <c r="F8" s="374">
        <v>2114</v>
      </c>
      <c r="G8" s="613">
        <v>9.7611630321910692</v>
      </c>
      <c r="H8" s="613">
        <v>13.441851592802188</v>
      </c>
    </row>
    <row r="9" spans="1:8" x14ac:dyDescent="0.2">
      <c r="A9" s="236" t="s">
        <v>129</v>
      </c>
      <c r="B9" s="753">
        <v>633</v>
      </c>
      <c r="C9" s="613">
        <v>21.032504780114721</v>
      </c>
      <c r="D9" s="374">
        <v>633</v>
      </c>
      <c r="E9" s="613">
        <v>21.032504780114721</v>
      </c>
      <c r="F9" s="374">
        <v>5266</v>
      </c>
      <c r="G9" s="613">
        <v>6.1265618702136235</v>
      </c>
      <c r="H9" s="613">
        <v>33.483817638456159</v>
      </c>
    </row>
    <row r="10" spans="1:8" x14ac:dyDescent="0.2">
      <c r="A10" s="236" t="s">
        <v>130</v>
      </c>
      <c r="B10" s="753">
        <v>417</v>
      </c>
      <c r="C10" s="613">
        <v>-16.265060240963855</v>
      </c>
      <c r="D10" s="374">
        <v>417</v>
      </c>
      <c r="E10" s="613">
        <v>-16.265060240963855</v>
      </c>
      <c r="F10" s="374">
        <v>3954</v>
      </c>
      <c r="G10" s="613">
        <v>-28.705373241976201</v>
      </c>
      <c r="H10" s="613">
        <v>25.141476441788008</v>
      </c>
    </row>
    <row r="11" spans="1:8" x14ac:dyDescent="0.2">
      <c r="A11" s="236" t="s">
        <v>243</v>
      </c>
      <c r="B11" s="753">
        <v>354</v>
      </c>
      <c r="C11" s="613">
        <v>-12.592592592592592</v>
      </c>
      <c r="D11" s="374">
        <v>354</v>
      </c>
      <c r="E11" s="613">
        <v>-12.592592592592592</v>
      </c>
      <c r="F11" s="374">
        <v>3405</v>
      </c>
      <c r="G11" s="613">
        <v>-4.755244755244755</v>
      </c>
      <c r="H11" s="613">
        <v>21.650664462389521</v>
      </c>
    </row>
    <row r="12" spans="1:8" x14ac:dyDescent="0.2">
      <c r="A12" s="239" t="s">
        <v>244</v>
      </c>
      <c r="B12" s="754">
        <v>1668</v>
      </c>
      <c r="C12" s="241">
        <v>3.6024844720496891</v>
      </c>
      <c r="D12" s="240">
        <v>1668</v>
      </c>
      <c r="E12" s="241">
        <v>3.6024844720496891</v>
      </c>
      <c r="F12" s="240">
        <v>15727</v>
      </c>
      <c r="G12" s="241">
        <v>-6.2250313040367304</v>
      </c>
      <c r="H12" s="241">
        <v>100</v>
      </c>
    </row>
    <row r="13" spans="1:8" x14ac:dyDescent="0.2">
      <c r="A13" s="191" t="s">
        <v>245</v>
      </c>
      <c r="B13" s="755"/>
      <c r="C13" s="243"/>
      <c r="D13" s="242"/>
      <c r="E13" s="243"/>
      <c r="F13" s="242"/>
      <c r="G13" s="243"/>
      <c r="H13" s="243"/>
    </row>
    <row r="14" spans="1:8" x14ac:dyDescent="0.2">
      <c r="A14" s="236" t="s">
        <v>469</v>
      </c>
      <c r="B14" s="753">
        <v>27</v>
      </c>
      <c r="C14" s="613">
        <v>58.82352941176471</v>
      </c>
      <c r="D14" s="374">
        <v>27</v>
      </c>
      <c r="E14" s="613">
        <v>58.82352941176471</v>
      </c>
      <c r="F14" s="374">
        <v>405</v>
      </c>
      <c r="G14" s="613">
        <v>-2.1739130434782608</v>
      </c>
      <c r="H14" s="613">
        <v>1.874652842066284</v>
      </c>
    </row>
    <row r="15" spans="1:8" x14ac:dyDescent="0.2">
      <c r="A15" s="236" t="s">
        <v>49</v>
      </c>
      <c r="B15" s="753">
        <v>285</v>
      </c>
      <c r="C15" s="613">
        <v>-27.480916030534353</v>
      </c>
      <c r="D15" s="374">
        <v>285</v>
      </c>
      <c r="E15" s="613">
        <v>-27.480916030534353</v>
      </c>
      <c r="F15" s="374">
        <v>4731</v>
      </c>
      <c r="G15" s="613">
        <v>29.651959440942726</v>
      </c>
      <c r="H15" s="613">
        <v>21.898722458803928</v>
      </c>
    </row>
    <row r="16" spans="1:8" x14ac:dyDescent="0.2">
      <c r="A16" s="236" t="s">
        <v>50</v>
      </c>
      <c r="B16" s="753">
        <v>85</v>
      </c>
      <c r="C16" s="778">
        <v>1600</v>
      </c>
      <c r="D16" s="374">
        <v>85</v>
      </c>
      <c r="E16" s="613">
        <v>1600</v>
      </c>
      <c r="F16" s="374">
        <v>596</v>
      </c>
      <c r="G16" s="613">
        <v>94.13680781758957</v>
      </c>
      <c r="H16" s="613">
        <v>2.7587483799296426</v>
      </c>
    </row>
    <row r="17" spans="1:8" x14ac:dyDescent="0.2">
      <c r="A17" s="236" t="s">
        <v>129</v>
      </c>
      <c r="B17" s="753">
        <v>421</v>
      </c>
      <c r="C17" s="613">
        <v>3.6945812807881775</v>
      </c>
      <c r="D17" s="374">
        <v>421</v>
      </c>
      <c r="E17" s="613">
        <v>3.6945812807881775</v>
      </c>
      <c r="F17" s="374">
        <v>6278</v>
      </c>
      <c r="G17" s="613">
        <v>-3.2367447595561041</v>
      </c>
      <c r="H17" s="613">
        <v>29.059433438252174</v>
      </c>
    </row>
    <row r="18" spans="1:8" x14ac:dyDescent="0.2">
      <c r="A18" s="236" t="s">
        <v>130</v>
      </c>
      <c r="B18" s="753">
        <v>193</v>
      </c>
      <c r="C18" s="613">
        <v>-11.87214611872146</v>
      </c>
      <c r="D18" s="374">
        <v>193</v>
      </c>
      <c r="E18" s="613">
        <v>-11.87214611872146</v>
      </c>
      <c r="F18" s="374">
        <v>2141</v>
      </c>
      <c r="G18" s="613">
        <v>-29.152878888153538</v>
      </c>
      <c r="H18" s="613">
        <v>9.9102018144787998</v>
      </c>
    </row>
    <row r="19" spans="1:8" x14ac:dyDescent="0.2">
      <c r="A19" s="236" t="s">
        <v>243</v>
      </c>
      <c r="B19" s="753">
        <v>679</v>
      </c>
      <c r="C19" s="613">
        <v>10.586319218241043</v>
      </c>
      <c r="D19" s="374">
        <v>679</v>
      </c>
      <c r="E19" s="613">
        <v>10.586319218241043</v>
      </c>
      <c r="F19" s="374">
        <v>7453</v>
      </c>
      <c r="G19" s="613">
        <v>23.94811242308332</v>
      </c>
      <c r="H19" s="613">
        <v>34.49824106646917</v>
      </c>
    </row>
    <row r="20" spans="1:8" x14ac:dyDescent="0.2">
      <c r="A20" s="244" t="s">
        <v>246</v>
      </c>
      <c r="B20" s="756">
        <v>1690</v>
      </c>
      <c r="C20" s="246">
        <v>2.1765417170495769</v>
      </c>
      <c r="D20" s="245">
        <v>1690</v>
      </c>
      <c r="E20" s="246">
        <v>2.1765417170495769</v>
      </c>
      <c r="F20" s="245">
        <v>21604</v>
      </c>
      <c r="G20" s="246">
        <v>8.6010154325642176</v>
      </c>
      <c r="H20" s="246">
        <v>100</v>
      </c>
    </row>
    <row r="21" spans="1:8" x14ac:dyDescent="0.2">
      <c r="A21" s="191" t="s">
        <v>529</v>
      </c>
      <c r="B21" s="757"/>
      <c r="C21" s="615"/>
      <c r="D21" s="614"/>
      <c r="E21" s="615"/>
      <c r="F21" s="614"/>
      <c r="G21" s="615"/>
      <c r="H21" s="615"/>
    </row>
    <row r="22" spans="1:8" x14ac:dyDescent="0.2">
      <c r="A22" s="236" t="s">
        <v>469</v>
      </c>
      <c r="B22" s="753">
        <v>-110</v>
      </c>
      <c r="C22" s="613">
        <v>124.48979591836735</v>
      </c>
      <c r="D22" s="374">
        <v>-110</v>
      </c>
      <c r="E22" s="613">
        <v>124.48979591836735</v>
      </c>
      <c r="F22" s="374">
        <v>-446</v>
      </c>
      <c r="G22" s="613">
        <v>88.983050847457619</v>
      </c>
      <c r="H22" s="616" t="s">
        <v>530</v>
      </c>
    </row>
    <row r="23" spans="1:8" x14ac:dyDescent="0.2">
      <c r="A23" s="236" t="s">
        <v>49</v>
      </c>
      <c r="B23" s="753">
        <v>277</v>
      </c>
      <c r="C23" s="613">
        <v>-28.238341968911918</v>
      </c>
      <c r="D23" s="374">
        <v>277</v>
      </c>
      <c r="E23" s="613">
        <v>-28.238341968911918</v>
      </c>
      <c r="F23" s="374">
        <v>4594</v>
      </c>
      <c r="G23" s="613">
        <v>29.884082555838283</v>
      </c>
      <c r="H23" s="616" t="s">
        <v>530</v>
      </c>
    </row>
    <row r="24" spans="1:8" x14ac:dyDescent="0.2">
      <c r="A24" s="236" t="s">
        <v>50</v>
      </c>
      <c r="B24" s="753">
        <v>-34</v>
      </c>
      <c r="C24" s="613">
        <v>-67.924528301886795</v>
      </c>
      <c r="D24" s="374">
        <v>-34</v>
      </c>
      <c r="E24" s="613">
        <v>-67.924528301886795</v>
      </c>
      <c r="F24" s="374">
        <v>-1518</v>
      </c>
      <c r="G24" s="613">
        <v>-6.2384187770228534</v>
      </c>
      <c r="H24" s="616" t="s">
        <v>530</v>
      </c>
    </row>
    <row r="25" spans="1:8" x14ac:dyDescent="0.2">
      <c r="A25" s="236" t="s">
        <v>129</v>
      </c>
      <c r="B25" s="753">
        <v>-212</v>
      </c>
      <c r="C25" s="613">
        <v>81.196581196581192</v>
      </c>
      <c r="D25" s="374">
        <v>-212</v>
      </c>
      <c r="E25" s="613">
        <v>81.196581196581192</v>
      </c>
      <c r="F25" s="374">
        <v>1012</v>
      </c>
      <c r="G25" s="613">
        <v>-33.682830930537357</v>
      </c>
      <c r="H25" s="616" t="s">
        <v>530</v>
      </c>
    </row>
    <row r="26" spans="1:8" x14ac:dyDescent="0.2">
      <c r="A26" s="236" t="s">
        <v>130</v>
      </c>
      <c r="B26" s="753">
        <v>-224</v>
      </c>
      <c r="C26" s="613">
        <v>-19.713261648745519</v>
      </c>
      <c r="D26" s="374">
        <v>-224</v>
      </c>
      <c r="E26" s="613">
        <v>-19.713261648745519</v>
      </c>
      <c r="F26" s="374">
        <v>-1813</v>
      </c>
      <c r="G26" s="613">
        <v>-28.16957210776545</v>
      </c>
      <c r="H26" s="616" t="s">
        <v>530</v>
      </c>
    </row>
    <row r="27" spans="1:8" x14ac:dyDescent="0.2">
      <c r="A27" s="236" t="s">
        <v>243</v>
      </c>
      <c r="B27" s="753">
        <v>325</v>
      </c>
      <c r="C27" s="613">
        <v>55.502392344497608</v>
      </c>
      <c r="D27" s="374">
        <v>325</v>
      </c>
      <c r="E27" s="613">
        <v>55.502392344497608</v>
      </c>
      <c r="F27" s="374">
        <v>4048</v>
      </c>
      <c r="G27" s="613">
        <v>66.037735849056602</v>
      </c>
      <c r="H27" s="616" t="s">
        <v>530</v>
      </c>
    </row>
    <row r="28" spans="1:8" x14ac:dyDescent="0.2">
      <c r="A28" s="244" t="s">
        <v>247</v>
      </c>
      <c r="B28" s="756">
        <v>22</v>
      </c>
      <c r="C28" s="246">
        <v>-50</v>
      </c>
      <c r="D28" s="245">
        <v>22</v>
      </c>
      <c r="E28" s="246">
        <v>-50</v>
      </c>
      <c r="F28" s="245">
        <v>5877</v>
      </c>
      <c r="G28" s="246">
        <v>88.244714926329266</v>
      </c>
      <c r="H28" s="612" t="s">
        <v>530</v>
      </c>
    </row>
    <row r="29" spans="1:8" x14ac:dyDescent="0.2">
      <c r="A29" s="94" t="s">
        <v>641</v>
      </c>
      <c r="B29" s="237"/>
      <c r="C29" s="237"/>
      <c r="D29" s="237"/>
      <c r="E29" s="237"/>
      <c r="F29" s="237"/>
      <c r="G29" s="237"/>
      <c r="H29" s="248" t="s">
        <v>238</v>
      </c>
    </row>
    <row r="30" spans="1:8" x14ac:dyDescent="0.2">
      <c r="A30" s="166" t="s">
        <v>651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531</v>
      </c>
      <c r="B31" s="237"/>
      <c r="C31" s="237"/>
      <c r="D31" s="237"/>
      <c r="E31" s="237"/>
      <c r="F31" s="237"/>
      <c r="G31" s="238"/>
      <c r="H31" s="238"/>
    </row>
  </sheetData>
  <mergeCells count="3">
    <mergeCell ref="B3:C3"/>
    <mergeCell ref="D3:E3"/>
    <mergeCell ref="F3:H3"/>
  </mergeCells>
  <conditionalFormatting sqref="E9">
    <cfRule type="cellIs" dxfId="80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4"/>
  <sheetViews>
    <sheetView topLeftCell="A9" workbookViewId="0">
      <selection activeCell="C31" sqref="C31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532</v>
      </c>
      <c r="B1" s="225"/>
      <c r="C1" s="1"/>
      <c r="D1" s="1"/>
      <c r="E1" s="1"/>
      <c r="F1" s="1"/>
      <c r="G1" s="1"/>
      <c r="H1" s="1"/>
    </row>
    <row r="2" spans="1:8" x14ac:dyDescent="0.2">
      <c r="A2" s="595"/>
      <c r="B2" s="595"/>
      <c r="C2" s="595"/>
      <c r="D2" s="595"/>
      <c r="E2" s="595"/>
      <c r="F2" s="1"/>
      <c r="G2" s="1"/>
      <c r="H2" s="597" t="s">
        <v>159</v>
      </c>
    </row>
    <row r="3" spans="1:8" ht="14.45" customHeight="1" x14ac:dyDescent="0.2">
      <c r="A3" s="876" t="s">
        <v>526</v>
      </c>
      <c r="B3" s="874" t="s">
        <v>527</v>
      </c>
      <c r="C3" s="860">
        <f>INDICE!A3</f>
        <v>42370</v>
      </c>
      <c r="D3" s="859">
        <v>41671</v>
      </c>
      <c r="E3" s="859">
        <v>41671</v>
      </c>
      <c r="F3" s="858" t="s">
        <v>121</v>
      </c>
      <c r="G3" s="858"/>
      <c r="H3" s="858"/>
    </row>
    <row r="4" spans="1:8" x14ac:dyDescent="0.2">
      <c r="A4" s="877"/>
      <c r="B4" s="875"/>
      <c r="C4" s="97" t="s">
        <v>535</v>
      </c>
      <c r="D4" s="97" t="s">
        <v>536</v>
      </c>
      <c r="E4" s="97" t="s">
        <v>248</v>
      </c>
      <c r="F4" s="97" t="s">
        <v>535</v>
      </c>
      <c r="G4" s="97" t="s">
        <v>536</v>
      </c>
      <c r="H4" s="97" t="s">
        <v>248</v>
      </c>
    </row>
    <row r="5" spans="1:8" x14ac:dyDescent="0.2">
      <c r="A5" s="617"/>
      <c r="B5" s="186" t="s">
        <v>211</v>
      </c>
      <c r="C5" s="186">
        <v>0</v>
      </c>
      <c r="D5" s="186">
        <v>11</v>
      </c>
      <c r="E5" s="249">
        <v>11</v>
      </c>
      <c r="F5" s="188">
        <v>6</v>
      </c>
      <c r="G5" s="186">
        <v>197</v>
      </c>
      <c r="H5" s="249">
        <v>191</v>
      </c>
    </row>
    <row r="6" spans="1:8" x14ac:dyDescent="0.2">
      <c r="A6" s="617"/>
      <c r="B6" s="186" t="s">
        <v>249</v>
      </c>
      <c r="C6" s="186">
        <v>411</v>
      </c>
      <c r="D6" s="186">
        <v>108</v>
      </c>
      <c r="E6" s="250">
        <v>-303</v>
      </c>
      <c r="F6" s="188">
        <v>3094</v>
      </c>
      <c r="G6" s="186">
        <v>2429</v>
      </c>
      <c r="H6" s="250">
        <v>-665</v>
      </c>
    </row>
    <row r="7" spans="1:8" x14ac:dyDescent="0.2">
      <c r="A7" s="617"/>
      <c r="B7" s="189" t="s">
        <v>212</v>
      </c>
      <c r="C7" s="189">
        <v>0</v>
      </c>
      <c r="D7" s="189">
        <v>4</v>
      </c>
      <c r="E7" s="251">
        <v>4</v>
      </c>
      <c r="F7" s="189">
        <v>0</v>
      </c>
      <c r="G7" s="189">
        <v>109</v>
      </c>
      <c r="H7" s="250">
        <v>109</v>
      </c>
    </row>
    <row r="8" spans="1:8" x14ac:dyDescent="0.2">
      <c r="A8" s="191" t="s">
        <v>346</v>
      </c>
      <c r="B8" s="192"/>
      <c r="C8" s="192">
        <v>411</v>
      </c>
      <c r="D8" s="192">
        <v>123</v>
      </c>
      <c r="E8" s="252">
        <v>-288</v>
      </c>
      <c r="F8" s="192">
        <v>3100</v>
      </c>
      <c r="G8" s="192">
        <v>2735</v>
      </c>
      <c r="H8" s="252">
        <v>-365</v>
      </c>
    </row>
    <row r="9" spans="1:8" x14ac:dyDescent="0.2">
      <c r="A9" s="617"/>
      <c r="B9" s="189" t="s">
        <v>250</v>
      </c>
      <c r="C9" s="189">
        <v>0</v>
      </c>
      <c r="D9" s="186">
        <v>0</v>
      </c>
      <c r="E9" s="253">
        <v>0</v>
      </c>
      <c r="F9" s="189">
        <v>44</v>
      </c>
      <c r="G9" s="186">
        <v>3</v>
      </c>
      <c r="H9" s="253">
        <v>-41</v>
      </c>
    </row>
    <row r="10" spans="1:8" x14ac:dyDescent="0.2">
      <c r="A10" s="617"/>
      <c r="B10" s="186" t="s">
        <v>213</v>
      </c>
      <c r="C10" s="186">
        <v>0</v>
      </c>
      <c r="D10" s="186">
        <v>15</v>
      </c>
      <c r="E10" s="250">
        <v>15</v>
      </c>
      <c r="F10" s="186">
        <v>0</v>
      </c>
      <c r="G10" s="186">
        <v>95</v>
      </c>
      <c r="H10" s="250">
        <v>95</v>
      </c>
    </row>
    <row r="11" spans="1:8" x14ac:dyDescent="0.2">
      <c r="A11" s="617"/>
      <c r="B11" s="189" t="s">
        <v>251</v>
      </c>
      <c r="C11" s="189">
        <v>0</v>
      </c>
      <c r="D11" s="189">
        <v>154</v>
      </c>
      <c r="E11" s="250">
        <v>154</v>
      </c>
      <c r="F11" s="189">
        <v>39</v>
      </c>
      <c r="G11" s="189">
        <v>1095</v>
      </c>
      <c r="H11" s="250">
        <v>1056</v>
      </c>
    </row>
    <row r="12" spans="1:8" x14ac:dyDescent="0.2">
      <c r="A12" s="191" t="s">
        <v>533</v>
      </c>
      <c r="B12" s="192"/>
      <c r="C12" s="192">
        <v>0</v>
      </c>
      <c r="D12" s="192">
        <v>169</v>
      </c>
      <c r="E12" s="252">
        <v>169</v>
      </c>
      <c r="F12" s="192">
        <v>83</v>
      </c>
      <c r="G12" s="192">
        <v>1193</v>
      </c>
      <c r="H12" s="252">
        <v>1110</v>
      </c>
    </row>
    <row r="13" spans="1:8" x14ac:dyDescent="0.2">
      <c r="A13" s="617"/>
      <c r="B13" s="189" t="s">
        <v>308</v>
      </c>
      <c r="C13" s="189">
        <v>7</v>
      </c>
      <c r="D13" s="186">
        <v>20</v>
      </c>
      <c r="E13" s="253">
        <v>13</v>
      </c>
      <c r="F13" s="189">
        <v>46</v>
      </c>
      <c r="G13" s="186">
        <v>256</v>
      </c>
      <c r="H13" s="253">
        <v>210</v>
      </c>
    </row>
    <row r="14" spans="1:8" x14ac:dyDescent="0.2">
      <c r="A14" s="617"/>
      <c r="B14" s="189" t="s">
        <v>252</v>
      </c>
      <c r="C14" s="189">
        <v>12</v>
      </c>
      <c r="D14" s="189">
        <v>105</v>
      </c>
      <c r="E14" s="250">
        <v>93</v>
      </c>
      <c r="F14" s="189">
        <v>331</v>
      </c>
      <c r="G14" s="189">
        <v>1214</v>
      </c>
      <c r="H14" s="250">
        <v>883</v>
      </c>
    </row>
    <row r="15" spans="1:8" x14ac:dyDescent="0.2">
      <c r="A15" s="617"/>
      <c r="B15" s="189" t="s">
        <v>253</v>
      </c>
      <c r="C15" s="189">
        <v>123</v>
      </c>
      <c r="D15" s="186">
        <v>133</v>
      </c>
      <c r="E15" s="250">
        <v>10</v>
      </c>
      <c r="F15" s="189">
        <v>406</v>
      </c>
      <c r="G15" s="186">
        <v>2272</v>
      </c>
      <c r="H15" s="250">
        <v>1866</v>
      </c>
    </row>
    <row r="16" spans="1:8" x14ac:dyDescent="0.2">
      <c r="A16" s="617"/>
      <c r="B16" s="189" t="s">
        <v>254</v>
      </c>
      <c r="C16" s="189">
        <v>36</v>
      </c>
      <c r="D16" s="186">
        <v>39</v>
      </c>
      <c r="E16" s="250">
        <v>3</v>
      </c>
      <c r="F16" s="189">
        <v>324</v>
      </c>
      <c r="G16" s="186">
        <v>618</v>
      </c>
      <c r="H16" s="250">
        <v>294</v>
      </c>
    </row>
    <row r="17" spans="1:8" x14ac:dyDescent="0.2">
      <c r="A17" s="617"/>
      <c r="B17" s="189" t="s">
        <v>255</v>
      </c>
      <c r="C17" s="189">
        <v>87</v>
      </c>
      <c r="D17" s="186">
        <v>125</v>
      </c>
      <c r="E17" s="250">
        <v>38</v>
      </c>
      <c r="F17" s="189">
        <v>584</v>
      </c>
      <c r="G17" s="186">
        <v>1121</v>
      </c>
      <c r="H17" s="250">
        <v>537</v>
      </c>
    </row>
    <row r="18" spans="1:8" x14ac:dyDescent="0.2">
      <c r="A18" s="617"/>
      <c r="B18" s="189" t="s">
        <v>218</v>
      </c>
      <c r="C18" s="189">
        <v>170</v>
      </c>
      <c r="D18" s="186">
        <v>201</v>
      </c>
      <c r="E18" s="250">
        <v>31</v>
      </c>
      <c r="F18" s="189">
        <v>1494</v>
      </c>
      <c r="G18" s="186">
        <v>1703</v>
      </c>
      <c r="H18" s="250">
        <v>209</v>
      </c>
    </row>
    <row r="19" spans="1:8" x14ac:dyDescent="0.2">
      <c r="A19" s="617"/>
      <c r="B19" s="189" t="s">
        <v>256</v>
      </c>
      <c r="C19" s="189">
        <v>99</v>
      </c>
      <c r="D19" s="186">
        <v>93</v>
      </c>
      <c r="E19" s="250">
        <v>-6</v>
      </c>
      <c r="F19" s="189">
        <v>1842</v>
      </c>
      <c r="G19" s="186">
        <v>1623</v>
      </c>
      <c r="H19" s="250">
        <v>-219</v>
      </c>
    </row>
    <row r="20" spans="1:8" x14ac:dyDescent="0.2">
      <c r="A20" s="617"/>
      <c r="B20" s="189" t="s">
        <v>221</v>
      </c>
      <c r="C20" s="189">
        <v>38</v>
      </c>
      <c r="D20" s="186">
        <v>63</v>
      </c>
      <c r="E20" s="250">
        <v>25</v>
      </c>
      <c r="F20" s="189">
        <v>376</v>
      </c>
      <c r="G20" s="186">
        <v>1182</v>
      </c>
      <c r="H20" s="250">
        <v>806</v>
      </c>
    </row>
    <row r="21" spans="1:8" x14ac:dyDescent="0.2">
      <c r="A21" s="617"/>
      <c r="B21" s="189" t="s">
        <v>222</v>
      </c>
      <c r="C21" s="189">
        <v>67</v>
      </c>
      <c r="D21" s="186">
        <v>0</v>
      </c>
      <c r="E21" s="250">
        <v>-67</v>
      </c>
      <c r="F21" s="189">
        <v>630</v>
      </c>
      <c r="G21" s="186">
        <v>3</v>
      </c>
      <c r="H21" s="250">
        <v>-627</v>
      </c>
    </row>
    <row r="22" spans="1:8" x14ac:dyDescent="0.2">
      <c r="A22" s="617"/>
      <c r="B22" s="189" t="s">
        <v>257</v>
      </c>
      <c r="C22" s="189">
        <v>33</v>
      </c>
      <c r="D22" s="186">
        <v>0</v>
      </c>
      <c r="E22" s="250">
        <v>-33</v>
      </c>
      <c r="F22" s="189">
        <v>726</v>
      </c>
      <c r="G22" s="186">
        <v>105</v>
      </c>
      <c r="H22" s="250">
        <v>-621</v>
      </c>
    </row>
    <row r="23" spans="1:8" x14ac:dyDescent="0.2">
      <c r="A23" s="617"/>
      <c r="B23" s="189" t="s">
        <v>258</v>
      </c>
      <c r="C23" s="189">
        <v>33</v>
      </c>
      <c r="D23" s="186">
        <v>29</v>
      </c>
      <c r="E23" s="250">
        <v>-4</v>
      </c>
      <c r="F23" s="189">
        <v>281</v>
      </c>
      <c r="G23" s="186">
        <v>379</v>
      </c>
      <c r="H23" s="250">
        <v>98</v>
      </c>
    </row>
    <row r="24" spans="1:8" x14ac:dyDescent="0.2">
      <c r="A24" s="617"/>
      <c r="B24" s="189" t="s">
        <v>259</v>
      </c>
      <c r="C24" s="189">
        <v>5</v>
      </c>
      <c r="D24" s="186">
        <v>0</v>
      </c>
      <c r="E24" s="250">
        <v>-5</v>
      </c>
      <c r="F24" s="189">
        <v>26</v>
      </c>
      <c r="G24" s="186">
        <v>0</v>
      </c>
      <c r="H24" s="250">
        <v>-26</v>
      </c>
    </row>
    <row r="25" spans="1:8" x14ac:dyDescent="0.2">
      <c r="A25" s="617"/>
      <c r="B25" s="189" t="s">
        <v>260</v>
      </c>
      <c r="C25" s="189">
        <v>96</v>
      </c>
      <c r="D25" s="186">
        <v>193</v>
      </c>
      <c r="E25" s="250">
        <v>97</v>
      </c>
      <c r="F25" s="189">
        <v>1068</v>
      </c>
      <c r="G25" s="186">
        <v>2307</v>
      </c>
      <c r="H25" s="250">
        <v>1239</v>
      </c>
    </row>
    <row r="26" spans="1:8" x14ac:dyDescent="0.2">
      <c r="A26" s="191" t="s">
        <v>517</v>
      </c>
      <c r="B26" s="192"/>
      <c r="C26" s="192">
        <v>806</v>
      </c>
      <c r="D26" s="192">
        <v>1001</v>
      </c>
      <c r="E26" s="252">
        <v>195</v>
      </c>
      <c r="F26" s="192">
        <v>8134</v>
      </c>
      <c r="G26" s="192">
        <v>12783</v>
      </c>
      <c r="H26" s="252">
        <v>4649</v>
      </c>
    </row>
    <row r="27" spans="1:8" x14ac:dyDescent="0.2">
      <c r="A27" s="617"/>
      <c r="B27" s="189" t="s">
        <v>223</v>
      </c>
      <c r="C27" s="189">
        <v>169</v>
      </c>
      <c r="D27" s="186">
        <v>0</v>
      </c>
      <c r="E27" s="250">
        <v>-169</v>
      </c>
      <c r="F27" s="189">
        <v>1483</v>
      </c>
      <c r="G27" s="186">
        <v>89</v>
      </c>
      <c r="H27" s="250">
        <v>-1394</v>
      </c>
    </row>
    <row r="28" spans="1:8" x14ac:dyDescent="0.2">
      <c r="A28" s="618"/>
      <c r="B28" s="189" t="s">
        <v>261</v>
      </c>
      <c r="C28" s="189">
        <v>0</v>
      </c>
      <c r="D28" s="186">
        <v>0</v>
      </c>
      <c r="E28" s="250">
        <v>0</v>
      </c>
      <c r="F28" s="189">
        <v>211</v>
      </c>
      <c r="G28" s="186">
        <v>0</v>
      </c>
      <c r="H28" s="250">
        <v>-211</v>
      </c>
    </row>
    <row r="29" spans="1:8" x14ac:dyDescent="0.2">
      <c r="A29" s="618"/>
      <c r="B29" s="189" t="s">
        <v>262</v>
      </c>
      <c r="C29" s="189">
        <v>0</v>
      </c>
      <c r="D29" s="186">
        <v>11</v>
      </c>
      <c r="E29" s="250">
        <v>11</v>
      </c>
      <c r="F29" s="189">
        <v>194</v>
      </c>
      <c r="G29" s="186">
        <v>14</v>
      </c>
      <c r="H29" s="250">
        <v>-180</v>
      </c>
    </row>
    <row r="30" spans="1:8" x14ac:dyDescent="0.2">
      <c r="A30" s="618"/>
      <c r="B30" s="189" t="s">
        <v>627</v>
      </c>
      <c r="C30" s="189">
        <v>0</v>
      </c>
      <c r="D30" s="189">
        <v>106</v>
      </c>
      <c r="E30" s="253">
        <v>106</v>
      </c>
      <c r="F30" s="186">
        <v>156</v>
      </c>
      <c r="G30" s="186">
        <v>915</v>
      </c>
      <c r="H30" s="253">
        <v>759</v>
      </c>
    </row>
    <row r="31" spans="1:8" x14ac:dyDescent="0.2">
      <c r="A31" s="191" t="s">
        <v>393</v>
      </c>
      <c r="B31" s="192"/>
      <c r="C31" s="192">
        <v>169</v>
      </c>
      <c r="D31" s="192">
        <v>117</v>
      </c>
      <c r="E31" s="252">
        <v>-52</v>
      </c>
      <c r="F31" s="192">
        <v>2044</v>
      </c>
      <c r="G31" s="192">
        <v>1018</v>
      </c>
      <c r="H31" s="252">
        <v>-1026</v>
      </c>
    </row>
    <row r="32" spans="1:8" x14ac:dyDescent="0.2">
      <c r="A32" s="618"/>
      <c r="B32" s="189" t="s">
        <v>227</v>
      </c>
      <c r="C32" s="189">
        <v>26</v>
      </c>
      <c r="D32" s="186">
        <v>32</v>
      </c>
      <c r="E32" s="250">
        <v>6</v>
      </c>
      <c r="F32" s="189">
        <v>984</v>
      </c>
      <c r="G32" s="186">
        <v>285</v>
      </c>
      <c r="H32" s="250">
        <v>-699</v>
      </c>
    </row>
    <row r="33" spans="1:8" x14ac:dyDescent="0.2">
      <c r="A33" s="618"/>
      <c r="B33" s="189" t="s">
        <v>233</v>
      </c>
      <c r="C33" s="189">
        <v>0</v>
      </c>
      <c r="D33" s="189">
        <v>30</v>
      </c>
      <c r="E33" s="253">
        <v>30</v>
      </c>
      <c r="F33" s="627">
        <v>159</v>
      </c>
      <c r="G33" s="189">
        <v>426</v>
      </c>
      <c r="H33" s="250">
        <v>267</v>
      </c>
    </row>
    <row r="34" spans="1:8" x14ac:dyDescent="0.2">
      <c r="A34" s="618"/>
      <c r="B34" s="189" t="s">
        <v>263</v>
      </c>
      <c r="C34" s="189">
        <v>0</v>
      </c>
      <c r="D34" s="189">
        <v>359</v>
      </c>
      <c r="E34" s="250">
        <v>359</v>
      </c>
      <c r="F34" s="189">
        <v>0</v>
      </c>
      <c r="G34" s="189">
        <v>2099</v>
      </c>
      <c r="H34" s="250">
        <v>2099</v>
      </c>
    </row>
    <row r="35" spans="1:8" x14ac:dyDescent="0.2">
      <c r="A35" s="618"/>
      <c r="B35" s="189" t="s">
        <v>235</v>
      </c>
      <c r="C35" s="189">
        <v>0</v>
      </c>
      <c r="D35" s="189">
        <v>53</v>
      </c>
      <c r="E35" s="253">
        <v>53</v>
      </c>
      <c r="F35" s="627">
        <v>0</v>
      </c>
      <c r="G35" s="189">
        <v>517</v>
      </c>
      <c r="H35" s="250">
        <v>517</v>
      </c>
    </row>
    <row r="36" spans="1:8" x14ac:dyDescent="0.2">
      <c r="A36" s="618"/>
      <c r="B36" s="189" t="s">
        <v>236</v>
      </c>
      <c r="C36" s="189">
        <v>65</v>
      </c>
      <c r="D36" s="189">
        <v>5</v>
      </c>
      <c r="E36" s="253">
        <v>-60</v>
      </c>
      <c r="F36" s="627">
        <v>330</v>
      </c>
      <c r="G36" s="189">
        <v>289</v>
      </c>
      <c r="H36" s="250">
        <v>-41</v>
      </c>
    </row>
    <row r="37" spans="1:8" x14ac:dyDescent="0.2">
      <c r="A37" s="834" t="s">
        <v>518</v>
      </c>
      <c r="B37" s="192"/>
      <c r="C37" s="192">
        <v>91</v>
      </c>
      <c r="D37" s="192">
        <v>479</v>
      </c>
      <c r="E37" s="252">
        <v>388</v>
      </c>
      <c r="F37" s="192">
        <v>1473</v>
      </c>
      <c r="G37" s="192">
        <v>3616</v>
      </c>
      <c r="H37" s="252">
        <v>2143</v>
      </c>
    </row>
    <row r="38" spans="1:8" x14ac:dyDescent="0.2">
      <c r="A38" s="618"/>
      <c r="B38" s="189" t="s">
        <v>264</v>
      </c>
      <c r="C38" s="189">
        <v>147</v>
      </c>
      <c r="D38" s="189">
        <v>20</v>
      </c>
      <c r="E38" s="249">
        <v>-127</v>
      </c>
      <c r="F38" s="627">
        <v>275</v>
      </c>
      <c r="G38" s="189">
        <v>69</v>
      </c>
      <c r="H38" s="250">
        <v>-206</v>
      </c>
    </row>
    <row r="39" spans="1:8" x14ac:dyDescent="0.2">
      <c r="A39" s="618"/>
      <c r="B39" s="189" t="s">
        <v>265</v>
      </c>
      <c r="C39" s="189">
        <v>28</v>
      </c>
      <c r="D39" s="189">
        <v>1</v>
      </c>
      <c r="E39" s="253">
        <v>-27</v>
      </c>
      <c r="F39" s="627">
        <v>51</v>
      </c>
      <c r="G39" s="189">
        <v>3</v>
      </c>
      <c r="H39" s="250">
        <v>-48</v>
      </c>
    </row>
    <row r="40" spans="1:8" x14ac:dyDescent="0.2">
      <c r="A40" s="618"/>
      <c r="B40" s="189" t="s">
        <v>665</v>
      </c>
      <c r="C40" s="189">
        <v>0</v>
      </c>
      <c r="D40" s="189">
        <v>0</v>
      </c>
      <c r="E40" s="253">
        <v>0</v>
      </c>
      <c r="F40" s="189">
        <v>0</v>
      </c>
      <c r="G40" s="189">
        <v>35</v>
      </c>
      <c r="H40" s="253">
        <v>35</v>
      </c>
    </row>
    <row r="41" spans="1:8" x14ac:dyDescent="0.2">
      <c r="A41" s="618"/>
      <c r="B41" s="189" t="s">
        <v>266</v>
      </c>
      <c r="C41" s="189">
        <v>10</v>
      </c>
      <c r="D41" s="189">
        <v>23</v>
      </c>
      <c r="E41" s="253">
        <v>13</v>
      </c>
      <c r="F41" s="627">
        <v>73</v>
      </c>
      <c r="G41" s="189">
        <v>23</v>
      </c>
      <c r="H41" s="253">
        <v>-50</v>
      </c>
    </row>
    <row r="42" spans="1:8" x14ac:dyDescent="0.2">
      <c r="A42" s="618"/>
      <c r="B42" s="189" t="s">
        <v>267</v>
      </c>
      <c r="C42" s="189">
        <v>6</v>
      </c>
      <c r="D42" s="189">
        <v>9</v>
      </c>
      <c r="E42" s="253">
        <v>3</v>
      </c>
      <c r="F42" s="627">
        <v>483</v>
      </c>
      <c r="G42" s="189">
        <v>63</v>
      </c>
      <c r="H42" s="253">
        <v>-420</v>
      </c>
    </row>
    <row r="43" spans="1:8" x14ac:dyDescent="0.2">
      <c r="A43" s="203" t="s">
        <v>534</v>
      </c>
      <c r="B43" s="203"/>
      <c r="C43" s="192">
        <v>191</v>
      </c>
      <c r="D43" s="192">
        <v>53</v>
      </c>
      <c r="E43" s="797">
        <v>-138</v>
      </c>
      <c r="F43" s="203">
        <v>882</v>
      </c>
      <c r="G43" s="203">
        <v>193</v>
      </c>
      <c r="H43" s="254">
        <v>-689</v>
      </c>
    </row>
    <row r="44" spans="1:8" x14ac:dyDescent="0.2">
      <c r="A44" s="835" t="s">
        <v>602</v>
      </c>
      <c r="B44" s="835"/>
      <c r="C44" s="758">
        <v>0</v>
      </c>
      <c r="D44" s="758">
        <v>5</v>
      </c>
      <c r="E44" s="758">
        <v>5</v>
      </c>
      <c r="F44" s="203">
        <v>11</v>
      </c>
      <c r="G44" s="758">
        <v>29</v>
      </c>
      <c r="H44" s="254">
        <v>18</v>
      </c>
    </row>
    <row r="45" spans="1:8" x14ac:dyDescent="0.2">
      <c r="A45" s="205" t="s">
        <v>119</v>
      </c>
      <c r="B45" s="205"/>
      <c r="C45" s="205">
        <v>1668</v>
      </c>
      <c r="D45" s="255">
        <v>1690</v>
      </c>
      <c r="E45" s="205">
        <v>22</v>
      </c>
      <c r="F45" s="205">
        <v>15727</v>
      </c>
      <c r="G45" s="255">
        <v>21604</v>
      </c>
      <c r="H45" s="205">
        <v>5877</v>
      </c>
    </row>
    <row r="46" spans="1:8" x14ac:dyDescent="0.2">
      <c r="A46" s="358" t="s">
        <v>519</v>
      </c>
      <c r="B46" s="210"/>
      <c r="C46" s="210">
        <v>195</v>
      </c>
      <c r="D46" s="833">
        <v>79</v>
      </c>
      <c r="E46" s="210">
        <v>-116</v>
      </c>
      <c r="F46" s="210">
        <v>2750</v>
      </c>
      <c r="G46" s="210">
        <v>841</v>
      </c>
      <c r="H46" s="210">
        <v>-1909</v>
      </c>
    </row>
    <row r="47" spans="1:8" x14ac:dyDescent="0.2">
      <c r="A47" s="358" t="s">
        <v>520</v>
      </c>
      <c r="B47" s="210"/>
      <c r="C47" s="210">
        <v>1473</v>
      </c>
      <c r="D47" s="210">
        <v>1611</v>
      </c>
      <c r="E47" s="210">
        <v>138</v>
      </c>
      <c r="F47" s="210">
        <v>12977</v>
      </c>
      <c r="G47" s="210">
        <v>20763</v>
      </c>
      <c r="H47" s="210">
        <v>7786</v>
      </c>
    </row>
    <row r="48" spans="1:8" x14ac:dyDescent="0.2">
      <c r="A48" s="817" t="s">
        <v>521</v>
      </c>
      <c r="B48" s="214"/>
      <c r="C48" s="214">
        <v>1081</v>
      </c>
      <c r="D48" s="214">
        <v>995</v>
      </c>
      <c r="E48" s="214">
        <v>-86</v>
      </c>
      <c r="F48" s="214">
        <v>9646</v>
      </c>
      <c r="G48" s="214">
        <v>11080</v>
      </c>
      <c r="H48" s="214">
        <v>1434</v>
      </c>
    </row>
    <row r="49" spans="1:8" x14ac:dyDescent="0.2">
      <c r="A49" s="817" t="s">
        <v>522</v>
      </c>
      <c r="B49" s="214"/>
      <c r="C49" s="214">
        <v>587</v>
      </c>
      <c r="D49" s="214">
        <v>695</v>
      </c>
      <c r="E49" s="214">
        <v>108</v>
      </c>
      <c r="F49" s="214">
        <v>6081</v>
      </c>
      <c r="G49" s="214">
        <v>10524</v>
      </c>
      <c r="H49" s="214">
        <v>4443</v>
      </c>
    </row>
    <row r="50" spans="1:8" x14ac:dyDescent="0.2">
      <c r="A50" s="818" t="s">
        <v>523</v>
      </c>
      <c r="B50" s="813"/>
      <c r="C50" s="813">
        <v>635</v>
      </c>
      <c r="D50" s="775">
        <v>745</v>
      </c>
      <c r="E50" s="815">
        <v>110</v>
      </c>
      <c r="F50" s="815">
        <v>6401</v>
      </c>
      <c r="G50" s="815">
        <v>10936</v>
      </c>
      <c r="H50" s="815">
        <v>4535</v>
      </c>
    </row>
    <row r="51" spans="1:8" ht="15" x14ac:dyDescent="0.25">
      <c r="A51" s="222" t="s">
        <v>239</v>
      </c>
      <c r="B51" s="218"/>
      <c r="C51" s="257"/>
      <c r="D51" s="219"/>
      <c r="E51" s="219"/>
      <c r="F51" s="220"/>
      <c r="G51" s="219"/>
      <c r="H51" s="248" t="s">
        <v>238</v>
      </c>
    </row>
    <row r="52" spans="1:8" ht="15" x14ac:dyDescent="0.25">
      <c r="B52" s="222"/>
      <c r="C52" s="223"/>
      <c r="D52" s="219"/>
      <c r="E52" s="219"/>
      <c r="F52" s="220"/>
      <c r="G52" s="219"/>
      <c r="H52" s="221"/>
    </row>
    <row r="54" spans="1:8" x14ac:dyDescent="0.2">
      <c r="C54" s="258"/>
      <c r="D54" s="258"/>
      <c r="E54" s="258"/>
      <c r="F54" s="258"/>
      <c r="G54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G10" sqref="G10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57">
        <f>INDICE!A3</f>
        <v>42370</v>
      </c>
      <c r="C3" s="858"/>
      <c r="D3" s="858" t="s">
        <v>120</v>
      </c>
      <c r="E3" s="858"/>
      <c r="F3" s="858" t="s">
        <v>121</v>
      </c>
      <c r="G3" s="858"/>
      <c r="H3" s="858"/>
    </row>
    <row r="4" spans="1:8" x14ac:dyDescent="0.2">
      <c r="A4" s="75"/>
      <c r="B4" s="72" t="s">
        <v>48</v>
      </c>
      <c r="C4" s="72" t="s">
        <v>524</v>
      </c>
      <c r="D4" s="72" t="s">
        <v>48</v>
      </c>
      <c r="E4" s="72" t="s">
        <v>524</v>
      </c>
      <c r="F4" s="72" t="s">
        <v>48</v>
      </c>
      <c r="G4" s="72" t="s">
        <v>524</v>
      </c>
      <c r="H4" s="73" t="s">
        <v>128</v>
      </c>
    </row>
    <row r="5" spans="1:8" x14ac:dyDescent="0.2">
      <c r="A5" s="236" t="s">
        <v>269</v>
      </c>
      <c r="B5" s="662">
        <v>0.70299999999999996</v>
      </c>
      <c r="C5" s="378">
        <v>131.25</v>
      </c>
      <c r="D5" s="535">
        <v>0.70299999999999996</v>
      </c>
      <c r="E5" s="378">
        <v>131.25</v>
      </c>
      <c r="F5" s="535">
        <v>6.7380000000000004</v>
      </c>
      <c r="G5" s="378">
        <v>44.685419798153319</v>
      </c>
      <c r="H5" s="663">
        <v>2.9605285878359484</v>
      </c>
    </row>
    <row r="6" spans="1:8" x14ac:dyDescent="0.2">
      <c r="A6" s="236" t="s">
        <v>270</v>
      </c>
      <c r="B6" s="536">
        <v>2.3980000000000001</v>
      </c>
      <c r="C6" s="267">
        <v>-11.96769456681351</v>
      </c>
      <c r="D6" s="266">
        <v>2.3980000000000001</v>
      </c>
      <c r="E6" s="267">
        <v>-11.96769456681351</v>
      </c>
      <c r="F6" s="266">
        <v>29.029</v>
      </c>
      <c r="G6" s="267">
        <v>21.242116693814474</v>
      </c>
      <c r="H6" s="664">
        <v>12.754702341390582</v>
      </c>
    </row>
    <row r="7" spans="1:8" x14ac:dyDescent="0.2">
      <c r="A7" s="236" t="s">
        <v>271</v>
      </c>
      <c r="B7" s="536">
        <v>2.6640000000000001</v>
      </c>
      <c r="C7" s="267">
        <v>41.551540913921357</v>
      </c>
      <c r="D7" s="266">
        <v>2.6640000000000001</v>
      </c>
      <c r="E7" s="267">
        <v>41.551540913921357</v>
      </c>
      <c r="F7" s="266">
        <v>39.624000000000002</v>
      </c>
      <c r="G7" s="267">
        <v>-12.572260712236883</v>
      </c>
      <c r="H7" s="664">
        <v>17.409911659900803</v>
      </c>
    </row>
    <row r="8" spans="1:8" x14ac:dyDescent="0.2">
      <c r="A8" s="236" t="s">
        <v>272</v>
      </c>
      <c r="B8" s="536">
        <v>6.4829999999999997</v>
      </c>
      <c r="C8" s="267">
        <v>-41.970998925886143</v>
      </c>
      <c r="D8" s="266">
        <v>6.4829999999999997</v>
      </c>
      <c r="E8" s="267">
        <v>-41.970998925886143</v>
      </c>
      <c r="F8" s="266">
        <v>109.13200000000001</v>
      </c>
      <c r="G8" s="267">
        <v>-49.469609627129316</v>
      </c>
      <c r="H8" s="664">
        <v>47.950193803459882</v>
      </c>
    </row>
    <row r="9" spans="1:8" x14ac:dyDescent="0.2">
      <c r="A9" s="236" t="s">
        <v>273</v>
      </c>
      <c r="B9" s="537">
        <v>1.83</v>
      </c>
      <c r="C9" s="268">
        <v>-3.5495241452238285E-2</v>
      </c>
      <c r="D9" s="266">
        <v>1.83</v>
      </c>
      <c r="E9" s="267">
        <v>-35.495241452238282</v>
      </c>
      <c r="F9" s="266">
        <v>40.835000000000001</v>
      </c>
      <c r="G9" s="267">
        <v>0.9780095036958818</v>
      </c>
      <c r="H9" s="664">
        <v>17.941998350293996</v>
      </c>
    </row>
    <row r="10" spans="1:8" x14ac:dyDescent="0.2">
      <c r="A10" s="236" t="s">
        <v>630</v>
      </c>
      <c r="B10" s="537">
        <v>0.191</v>
      </c>
      <c r="C10" s="268" t="s">
        <v>150</v>
      </c>
      <c r="D10" s="266">
        <v>0.191</v>
      </c>
      <c r="E10" s="267" t="s">
        <v>150</v>
      </c>
      <c r="F10" s="266">
        <v>2.2364920000000001</v>
      </c>
      <c r="G10" s="267" t="s">
        <v>150</v>
      </c>
      <c r="H10" s="800">
        <v>0.98266525711878838</v>
      </c>
    </row>
    <row r="11" spans="1:8" x14ac:dyDescent="0.2">
      <c r="A11" s="244" t="s">
        <v>274</v>
      </c>
      <c r="B11" s="269">
        <v>14.269</v>
      </c>
      <c r="C11" s="270">
        <v>-24.578466092288174</v>
      </c>
      <c r="D11" s="269">
        <v>14.269</v>
      </c>
      <c r="E11" s="270">
        <v>-24.578466092288174</v>
      </c>
      <c r="F11" s="269">
        <v>227.594492</v>
      </c>
      <c r="G11" s="270">
        <v>-22.503348167922557</v>
      </c>
      <c r="H11" s="270">
        <v>100</v>
      </c>
    </row>
    <row r="12" spans="1:8" x14ac:dyDescent="0.2">
      <c r="A12" s="271" t="s">
        <v>275</v>
      </c>
      <c r="B12" s="272">
        <f>B11/'Consumo PP'!B11*100</f>
        <v>0.31590396051135405</v>
      </c>
      <c r="C12" s="273"/>
      <c r="D12" s="272">
        <f>D11/'Consumo PP'!D11*100</f>
        <v>0.31590396051135405</v>
      </c>
      <c r="E12" s="273"/>
      <c r="F12" s="272">
        <f>F11/'Consumo PP'!F11*100</f>
        <v>0.41356839058422989</v>
      </c>
      <c r="G12" s="274"/>
      <c r="H12" s="274"/>
    </row>
    <row r="13" spans="1:8" x14ac:dyDescent="0.2">
      <c r="A13" s="275" t="s">
        <v>559</v>
      </c>
      <c r="B13" s="67"/>
      <c r="C13" s="67"/>
      <c r="D13" s="67"/>
      <c r="E13" s="67"/>
      <c r="F13" s="67"/>
      <c r="G13" s="268"/>
      <c r="H13" s="71" t="s">
        <v>238</v>
      </c>
    </row>
    <row r="14" spans="1:8" x14ac:dyDescent="0.2">
      <c r="A14" s="275" t="s">
        <v>631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651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79" priority="3" operator="between">
      <formula>0.00001</formula>
      <formula>0.499</formula>
    </cfRule>
  </conditionalFormatting>
  <conditionalFormatting sqref="F10">
    <cfRule type="cellIs" dxfId="78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276</v>
      </c>
      <c r="B1" s="667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60">
        <f>INDICE!A3</f>
        <v>42370</v>
      </c>
      <c r="C3" s="860"/>
      <c r="D3" s="878" t="s">
        <v>120</v>
      </c>
      <c r="E3" s="878"/>
      <c r="F3" s="878" t="s">
        <v>121</v>
      </c>
      <c r="G3" s="878"/>
    </row>
    <row r="4" spans="1:7" x14ac:dyDescent="0.2">
      <c r="A4" s="75"/>
      <c r="B4" s="261"/>
      <c r="C4" s="72" t="s">
        <v>524</v>
      </c>
      <c r="D4" s="261"/>
      <c r="E4" s="72" t="s">
        <v>524</v>
      </c>
      <c r="F4" s="261"/>
      <c r="G4" s="72" t="s">
        <v>524</v>
      </c>
    </row>
    <row r="5" spans="1:7" ht="15" x14ac:dyDescent="0.25">
      <c r="A5" s="659" t="s">
        <v>119</v>
      </c>
      <c r="B5" s="665">
        <v>5238</v>
      </c>
      <c r="C5" s="660">
        <v>-2.512562814070352</v>
      </c>
      <c r="D5" s="661">
        <v>5238</v>
      </c>
      <c r="E5" s="660">
        <v>-2.512562814070352</v>
      </c>
      <c r="F5" s="666">
        <v>65528</v>
      </c>
      <c r="G5" s="660">
        <v>5.5150314799607099</v>
      </c>
    </row>
    <row r="6" spans="1:7" x14ac:dyDescent="0.2">
      <c r="A6" s="275"/>
      <c r="B6" s="1"/>
      <c r="C6" s="1"/>
      <c r="D6" s="1"/>
      <c r="E6" s="1"/>
      <c r="F6" s="1"/>
      <c r="G6" s="71" t="s">
        <v>238</v>
      </c>
    </row>
    <row r="7" spans="1:7" x14ac:dyDescent="0.2">
      <c r="A7" s="275" t="s">
        <v>559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277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57">
        <f>INDICE!A3</f>
        <v>42370</v>
      </c>
      <c r="C3" s="858"/>
      <c r="D3" s="858" t="s">
        <v>120</v>
      </c>
      <c r="E3" s="858"/>
      <c r="F3" s="858" t="s">
        <v>121</v>
      </c>
      <c r="G3" s="858"/>
      <c r="H3" s="858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613</v>
      </c>
      <c r="B5" s="474">
        <v>124</v>
      </c>
      <c r="C5" s="84">
        <v>-15.646258503401361</v>
      </c>
      <c r="D5" s="83">
        <v>124</v>
      </c>
      <c r="E5" s="84">
        <v>-15.646258503401361</v>
      </c>
      <c r="F5" s="83">
        <v>1676</v>
      </c>
      <c r="G5" s="84">
        <v>4.6845721424109934</v>
      </c>
      <c r="H5" s="477">
        <v>2.5847843185638717</v>
      </c>
    </row>
    <row r="6" spans="1:8" s="80" customFormat="1" x14ac:dyDescent="0.2">
      <c r="A6" s="82" t="s">
        <v>49</v>
      </c>
      <c r="B6" s="475">
        <v>802</v>
      </c>
      <c r="C6" s="86">
        <v>1.6476552598225602</v>
      </c>
      <c r="D6" s="85">
        <v>802</v>
      </c>
      <c r="E6" s="86">
        <v>1.6476552598225602</v>
      </c>
      <c r="F6" s="85">
        <v>9119</v>
      </c>
      <c r="G6" s="86">
        <v>20.877518557794271</v>
      </c>
      <c r="H6" s="478">
        <v>14.063632578152713</v>
      </c>
    </row>
    <row r="7" spans="1:8" s="80" customFormat="1" x14ac:dyDescent="0.2">
      <c r="A7" s="82" t="s">
        <v>50</v>
      </c>
      <c r="B7" s="475">
        <v>688</v>
      </c>
      <c r="C7" s="86">
        <v>-4.4444444444444446</v>
      </c>
      <c r="D7" s="85">
        <v>688</v>
      </c>
      <c r="E7" s="86">
        <v>-4.4444444444444446</v>
      </c>
      <c r="F7" s="85">
        <v>9479</v>
      </c>
      <c r="G7" s="86">
        <v>5.8396605627512281</v>
      </c>
      <c r="H7" s="478">
        <v>14.618836847056645</v>
      </c>
    </row>
    <row r="8" spans="1:8" s="80" customFormat="1" x14ac:dyDescent="0.2">
      <c r="A8" s="82" t="s">
        <v>129</v>
      </c>
      <c r="B8" s="475">
        <v>2213</v>
      </c>
      <c r="C8" s="86">
        <v>-5.4677488252883384</v>
      </c>
      <c r="D8" s="85">
        <v>2213</v>
      </c>
      <c r="E8" s="86">
        <v>-5.4677488252883384</v>
      </c>
      <c r="F8" s="85">
        <v>27358</v>
      </c>
      <c r="G8" s="86">
        <v>-1.0846771277749656</v>
      </c>
      <c r="H8" s="478">
        <v>42.192439968538423</v>
      </c>
    </row>
    <row r="9" spans="1:8" s="80" customFormat="1" x14ac:dyDescent="0.2">
      <c r="A9" s="82" t="s">
        <v>130</v>
      </c>
      <c r="B9" s="475">
        <v>322</v>
      </c>
      <c r="C9" s="86">
        <v>16.245487364620939</v>
      </c>
      <c r="D9" s="85">
        <v>322</v>
      </c>
      <c r="E9" s="86">
        <v>16.245487364620939</v>
      </c>
      <c r="F9" s="85">
        <v>4027</v>
      </c>
      <c r="G9" s="87">
        <v>-8.3314363760528121</v>
      </c>
      <c r="H9" s="478">
        <v>6.2105766413226196</v>
      </c>
    </row>
    <row r="10" spans="1:8" s="80" customFormat="1" x14ac:dyDescent="0.2">
      <c r="A10" s="81" t="s">
        <v>131</v>
      </c>
      <c r="B10" s="476">
        <v>1042</v>
      </c>
      <c r="C10" s="89">
        <v>-1.7907634307257305</v>
      </c>
      <c r="D10" s="88">
        <v>1042</v>
      </c>
      <c r="E10" s="89">
        <v>-1.7907634307257305</v>
      </c>
      <c r="F10" s="88">
        <v>13182</v>
      </c>
      <c r="G10" s="89">
        <v>16.304923239809423</v>
      </c>
      <c r="H10" s="479">
        <v>20.329729646365728</v>
      </c>
    </row>
    <row r="11" spans="1:8" s="80" customFormat="1" x14ac:dyDescent="0.2">
      <c r="A11" s="90" t="s">
        <v>119</v>
      </c>
      <c r="B11" s="91">
        <v>5191</v>
      </c>
      <c r="C11" s="92">
        <v>-2.6991565135895033</v>
      </c>
      <c r="D11" s="91">
        <v>5191</v>
      </c>
      <c r="E11" s="92">
        <v>-2.6991565135895033</v>
      </c>
      <c r="F11" s="91">
        <v>64841</v>
      </c>
      <c r="G11" s="92">
        <v>5.4565266890023745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238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560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651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D27" sqref="D27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278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79">
        <f>INDICE!A3</f>
        <v>42370</v>
      </c>
      <c r="B3" s="879">
        <v>41671</v>
      </c>
      <c r="C3" s="880">
        <v>41671</v>
      </c>
      <c r="D3" s="879">
        <v>41671</v>
      </c>
      <c r="E3" s="879">
        <v>41671</v>
      </c>
      <c r="F3" s="226"/>
    </row>
    <row r="4" spans="1:7" ht="15" x14ac:dyDescent="0.25">
      <c r="A4" s="236" t="s">
        <v>30</v>
      </c>
      <c r="B4" s="237">
        <v>14.269</v>
      </c>
      <c r="C4" s="668"/>
      <c r="D4" s="366" t="s">
        <v>279</v>
      </c>
      <c r="E4" s="820">
        <v>5191</v>
      </c>
    </row>
    <row r="5" spans="1:7" x14ac:dyDescent="0.2">
      <c r="A5" s="236" t="s">
        <v>280</v>
      </c>
      <c r="B5" s="237">
        <v>5280</v>
      </c>
      <c r="C5" s="373"/>
      <c r="D5" s="236" t="s">
        <v>281</v>
      </c>
      <c r="E5" s="237">
        <v>-377</v>
      </c>
    </row>
    <row r="6" spans="1:7" x14ac:dyDescent="0.2">
      <c r="A6" s="236" t="s">
        <v>553</v>
      </c>
      <c r="B6" s="237">
        <v>52</v>
      </c>
      <c r="C6" s="373"/>
      <c r="D6" s="236" t="s">
        <v>282</v>
      </c>
      <c r="E6" s="237">
        <v>19.090000000000146</v>
      </c>
    </row>
    <row r="7" spans="1:7" x14ac:dyDescent="0.2">
      <c r="A7" s="236" t="s">
        <v>554</v>
      </c>
      <c r="B7" s="237">
        <v>160.73099999999977</v>
      </c>
      <c r="C7" s="373"/>
      <c r="D7" s="236" t="s">
        <v>555</v>
      </c>
      <c r="E7" s="237">
        <v>1668</v>
      </c>
    </row>
    <row r="8" spans="1:7" x14ac:dyDescent="0.2">
      <c r="A8" s="236" t="s">
        <v>556</v>
      </c>
      <c r="B8" s="237">
        <v>-269</v>
      </c>
      <c r="C8" s="373"/>
      <c r="D8" s="236" t="s">
        <v>557</v>
      </c>
      <c r="E8" s="237">
        <v>-1690</v>
      </c>
    </row>
    <row r="9" spans="1:7" ht="15" x14ac:dyDescent="0.25">
      <c r="A9" s="244" t="s">
        <v>59</v>
      </c>
      <c r="B9" s="681">
        <v>5238</v>
      </c>
      <c r="C9" s="373"/>
      <c r="D9" s="236" t="s">
        <v>284</v>
      </c>
      <c r="E9" s="237">
        <v>-294</v>
      </c>
    </row>
    <row r="10" spans="1:7" ht="15" x14ac:dyDescent="0.25">
      <c r="A10" s="236" t="s">
        <v>283</v>
      </c>
      <c r="B10" s="237">
        <v>-47</v>
      </c>
      <c r="C10" s="373"/>
      <c r="D10" s="244" t="s">
        <v>558</v>
      </c>
      <c r="E10" s="681">
        <v>4517.09</v>
      </c>
    </row>
    <row r="11" spans="1:7" ht="15" x14ac:dyDescent="0.25">
      <c r="A11" s="244" t="s">
        <v>279</v>
      </c>
      <c r="B11" s="681">
        <v>5191</v>
      </c>
      <c r="C11" s="669"/>
      <c r="D11" s="321"/>
      <c r="E11" s="658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8"/>
  <sheetViews>
    <sheetView workbookViewId="0">
      <selection activeCell="G14" sqref="G14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6" t="s">
        <v>562</v>
      </c>
      <c r="B1" s="846"/>
      <c r="C1" s="846"/>
      <c r="D1" s="846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46"/>
      <c r="B2" s="846"/>
      <c r="C2" s="846"/>
      <c r="D2" s="846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285</v>
      </c>
      <c r="F3" s="58"/>
    </row>
    <row r="4" spans="1:12" s="281" customFormat="1" ht="14.25" customHeight="1" x14ac:dyDescent="0.2">
      <c r="A4" s="279"/>
      <c r="B4" s="279"/>
      <c r="C4" s="280" t="s">
        <v>286</v>
      </c>
      <c r="D4" s="280" t="s">
        <v>561</v>
      </c>
      <c r="E4" s="65"/>
      <c r="F4" s="65"/>
    </row>
    <row r="5" spans="1:12" s="281" customFormat="1" ht="14.25" customHeight="1" x14ac:dyDescent="0.2">
      <c r="A5" s="848">
        <v>2010</v>
      </c>
      <c r="B5" s="285" t="s">
        <v>287</v>
      </c>
      <c r="C5" s="671">
        <v>11.06</v>
      </c>
      <c r="D5" s="286">
        <v>3.4611786716557624</v>
      </c>
      <c r="E5" s="65"/>
      <c r="F5" s="65"/>
    </row>
    <row r="6" spans="1:12" ht="14.25" customHeight="1" x14ac:dyDescent="0.2">
      <c r="A6" s="881"/>
      <c r="B6" s="282" t="s">
        <v>288</v>
      </c>
      <c r="C6" s="670">
        <v>11.68</v>
      </c>
      <c r="D6" s="283">
        <v>5.6057866184448395</v>
      </c>
      <c r="F6" s="58"/>
    </row>
    <row r="7" spans="1:12" ht="14.25" customHeight="1" x14ac:dyDescent="0.2">
      <c r="A7" s="881"/>
      <c r="B7" s="282" t="s">
        <v>289</v>
      </c>
      <c r="C7" s="670">
        <v>12.45</v>
      </c>
      <c r="D7" s="283">
        <v>6.5924657534246531</v>
      </c>
      <c r="E7" s="284"/>
      <c r="F7" s="58"/>
    </row>
    <row r="8" spans="1:12" ht="14.25" customHeight="1" x14ac:dyDescent="0.2">
      <c r="A8" s="849"/>
      <c r="B8" s="287" t="s">
        <v>290</v>
      </c>
      <c r="C8" s="672">
        <v>12.79</v>
      </c>
      <c r="D8" s="288">
        <v>2.7309236947791153</v>
      </c>
      <c r="E8" s="284"/>
      <c r="F8" s="58"/>
    </row>
    <row r="9" spans="1:12" s="281" customFormat="1" ht="14.25" customHeight="1" x14ac:dyDescent="0.2">
      <c r="A9" s="881">
        <v>2011</v>
      </c>
      <c r="B9" s="282" t="s">
        <v>287</v>
      </c>
      <c r="C9" s="670">
        <v>13.19</v>
      </c>
      <c r="D9" s="283">
        <v>3.1274433150899172</v>
      </c>
      <c r="E9" s="65"/>
      <c r="F9" s="65"/>
    </row>
    <row r="10" spans="1:12" ht="14.25" customHeight="1" x14ac:dyDescent="0.2">
      <c r="A10" s="881"/>
      <c r="B10" s="282" t="s">
        <v>288</v>
      </c>
      <c r="C10" s="670">
        <v>14</v>
      </c>
      <c r="D10" s="283">
        <v>6.141015921152392</v>
      </c>
      <c r="F10" s="58"/>
    </row>
    <row r="11" spans="1:12" ht="14.25" customHeight="1" x14ac:dyDescent="0.2">
      <c r="A11" s="881"/>
      <c r="B11" s="282" t="s">
        <v>289</v>
      </c>
      <c r="C11" s="670">
        <v>14.8</v>
      </c>
      <c r="D11" s="283">
        <v>5.7142857142857197</v>
      </c>
      <c r="E11" s="284"/>
      <c r="F11" s="58"/>
    </row>
    <row r="12" spans="1:12" ht="14.25" customHeight="1" x14ac:dyDescent="0.2">
      <c r="A12" s="849"/>
      <c r="B12" s="287" t="s">
        <v>290</v>
      </c>
      <c r="C12" s="672">
        <v>15.09</v>
      </c>
      <c r="D12" s="288">
        <v>1.9594594594594537</v>
      </c>
      <c r="E12" s="284"/>
      <c r="F12" s="58"/>
    </row>
    <row r="13" spans="1:12" s="281" customFormat="1" ht="14.25" customHeight="1" x14ac:dyDescent="0.2">
      <c r="A13" s="881">
        <v>2012</v>
      </c>
      <c r="B13" s="282" t="s">
        <v>291</v>
      </c>
      <c r="C13" s="670">
        <v>15.53</v>
      </c>
      <c r="D13" s="283">
        <v>2.9158383035122566</v>
      </c>
      <c r="E13" s="65"/>
      <c r="F13" s="65"/>
    </row>
    <row r="14" spans="1:12" ht="14.25" customHeight="1" x14ac:dyDescent="0.2">
      <c r="A14" s="881"/>
      <c r="B14" s="282" t="s">
        <v>289</v>
      </c>
      <c r="C14" s="670">
        <v>16.45</v>
      </c>
      <c r="D14" s="283">
        <v>5.9240180296200897</v>
      </c>
      <c r="F14" s="58"/>
    </row>
    <row r="15" spans="1:12" ht="14.25" customHeight="1" x14ac:dyDescent="0.2">
      <c r="A15" s="881"/>
      <c r="B15" s="282" t="s">
        <v>292</v>
      </c>
      <c r="C15" s="670">
        <v>16.87</v>
      </c>
      <c r="D15" s="283">
        <v>2.5531914893617129</v>
      </c>
      <c r="E15" s="284"/>
      <c r="F15" s="58"/>
    </row>
    <row r="16" spans="1:12" ht="14.25" customHeight="1" x14ac:dyDescent="0.2">
      <c r="A16" s="849"/>
      <c r="B16" s="287" t="s">
        <v>290</v>
      </c>
      <c r="C16" s="672">
        <v>16.100000000000001</v>
      </c>
      <c r="D16" s="288">
        <v>-4.5643153526970925</v>
      </c>
      <c r="E16" s="284"/>
      <c r="F16" s="58"/>
    </row>
    <row r="17" spans="1:6" ht="14.25" customHeight="1" x14ac:dyDescent="0.2">
      <c r="A17" s="848">
        <v>2013</v>
      </c>
      <c r="B17" s="285" t="s">
        <v>287</v>
      </c>
      <c r="C17" s="671">
        <v>16.32</v>
      </c>
      <c r="D17" s="286">
        <v>1.3664596273291854</v>
      </c>
      <c r="E17" s="284"/>
      <c r="F17" s="58"/>
    </row>
    <row r="18" spans="1:6" ht="14.25" customHeight="1" x14ac:dyDescent="0.2">
      <c r="A18" s="881"/>
      <c r="B18" s="282" t="s">
        <v>293</v>
      </c>
      <c r="C18" s="670">
        <v>17.13</v>
      </c>
      <c r="D18" s="283">
        <v>4.9632352941176388</v>
      </c>
      <c r="E18" s="284"/>
      <c r="F18" s="58"/>
    </row>
    <row r="19" spans="1:6" ht="14.25" customHeight="1" x14ac:dyDescent="0.2">
      <c r="A19" s="849"/>
      <c r="B19" s="287" t="s">
        <v>294</v>
      </c>
      <c r="C19" s="672">
        <v>17.5</v>
      </c>
      <c r="D19" s="288">
        <v>2.1599532983070695</v>
      </c>
      <c r="F19" s="58"/>
    </row>
    <row r="20" spans="1:6" ht="14.25" customHeight="1" x14ac:dyDescent="0.2">
      <c r="A20" s="848">
        <v>2015</v>
      </c>
      <c r="B20" s="285" t="s">
        <v>638</v>
      </c>
      <c r="C20" s="671">
        <v>15.81</v>
      </c>
      <c r="D20" s="286">
        <v>-9.66</v>
      </c>
      <c r="F20" s="58"/>
    </row>
    <row r="21" spans="1:6" ht="14.25" customHeight="1" x14ac:dyDescent="0.2">
      <c r="A21" s="881"/>
      <c r="B21" s="282" t="s">
        <v>642</v>
      </c>
      <c r="C21" s="670">
        <v>14.12</v>
      </c>
      <c r="D21" s="283">
        <v>-10.69</v>
      </c>
      <c r="F21" s="58"/>
    </row>
    <row r="22" spans="1:6" ht="14.25" customHeight="1" x14ac:dyDescent="0.2">
      <c r="A22" s="881"/>
      <c r="B22" s="282" t="s">
        <v>649</v>
      </c>
      <c r="C22" s="670">
        <v>13.42</v>
      </c>
      <c r="D22" s="283">
        <v>-4.96</v>
      </c>
    </row>
    <row r="23" spans="1:6" ht="14.25" customHeight="1" x14ac:dyDescent="0.2">
      <c r="A23" s="881"/>
      <c r="B23" s="282" t="s">
        <v>664</v>
      </c>
      <c r="C23" s="670">
        <v>12.76</v>
      </c>
      <c r="D23" s="283">
        <v>-4.9180327868852469</v>
      </c>
    </row>
    <row r="24" spans="1:6" ht="14.25" customHeight="1" x14ac:dyDescent="0.2">
      <c r="A24" s="849"/>
      <c r="B24" s="287" t="s">
        <v>667</v>
      </c>
      <c r="C24" s="672">
        <v>12.68</v>
      </c>
      <c r="D24" s="288">
        <v>-0.62695924764890343</v>
      </c>
    </row>
    <row r="25" spans="1:6" ht="14.25" customHeight="1" x14ac:dyDescent="0.2">
      <c r="A25" s="838">
        <v>2016</v>
      </c>
      <c r="B25" s="719" t="s">
        <v>673</v>
      </c>
      <c r="C25" s="840">
        <v>13.1</v>
      </c>
      <c r="D25" s="841">
        <v>3.3123028391167186</v>
      </c>
    </row>
    <row r="26" spans="1:6" ht="14.25" customHeight="1" x14ac:dyDescent="0.2">
      <c r="A26" s="275"/>
      <c r="D26" s="71" t="s">
        <v>296</v>
      </c>
    </row>
    <row r="27" spans="1:6" ht="14.25" customHeight="1" x14ac:dyDescent="0.2">
      <c r="A27" s="275" t="s">
        <v>295</v>
      </c>
    </row>
    <row r="28" spans="1:6" ht="14.25" customHeight="1" x14ac:dyDescent="0.2">
      <c r="A28" s="275"/>
    </row>
  </sheetData>
  <mergeCells count="6"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8" t="s">
        <v>644</v>
      </c>
      <c r="C3" s="850" t="s">
        <v>488</v>
      </c>
      <c r="D3" s="848" t="s">
        <v>608</v>
      </c>
      <c r="E3" s="850" t="s">
        <v>488</v>
      </c>
      <c r="F3" s="852" t="s">
        <v>111</v>
      </c>
      <c r="G3" s="852"/>
    </row>
    <row r="4" spans="1:7" ht="14.45" customHeight="1" x14ac:dyDescent="0.25">
      <c r="A4" s="64"/>
      <c r="B4" s="849"/>
      <c r="C4" s="851"/>
      <c r="D4" s="849"/>
      <c r="E4" s="851"/>
      <c r="F4" s="460">
        <v>2014</v>
      </c>
      <c r="G4" s="460">
        <v>2013</v>
      </c>
    </row>
    <row r="5" spans="1:7" x14ac:dyDescent="0.2">
      <c r="A5" s="65" t="s">
        <v>112</v>
      </c>
      <c r="B5" s="266">
        <v>11975.110065789622</v>
      </c>
      <c r="C5" s="267">
        <v>10.113043660139244</v>
      </c>
      <c r="D5" s="266">
        <v>11396.81732916</v>
      </c>
      <c r="E5" s="267">
        <v>9.4621336849910733</v>
      </c>
      <c r="F5" s="769">
        <v>13.166960597027218</v>
      </c>
      <c r="G5" s="769">
        <v>15.464818533595858</v>
      </c>
    </row>
    <row r="6" spans="1:7" x14ac:dyDescent="0.2">
      <c r="A6" s="65" t="s">
        <v>113</v>
      </c>
      <c r="B6" s="266">
        <v>50740.304559999997</v>
      </c>
      <c r="C6" s="267">
        <v>42.850455029217031</v>
      </c>
      <c r="D6" s="266">
        <v>51317.6751678</v>
      </c>
      <c r="E6" s="267">
        <v>42.606167039132451</v>
      </c>
      <c r="F6" s="769">
        <v>0.61252095882177338</v>
      </c>
      <c r="G6" s="769">
        <v>0.73061219623459694</v>
      </c>
    </row>
    <row r="7" spans="1:7" x14ac:dyDescent="0.2">
      <c r="A7" s="65" t="s">
        <v>114</v>
      </c>
      <c r="B7" s="266">
        <v>23663.594664</v>
      </c>
      <c r="C7" s="267">
        <v>19.984030599980144</v>
      </c>
      <c r="D7" s="266">
        <v>26077.468643999997</v>
      </c>
      <c r="E7" s="267">
        <v>21.650649242605471</v>
      </c>
      <c r="F7" s="769">
        <v>8.8007541946628728E-2</v>
      </c>
      <c r="G7" s="769">
        <v>0.19104022970980514</v>
      </c>
    </row>
    <row r="8" spans="1:7" x14ac:dyDescent="0.2">
      <c r="A8" s="65" t="s">
        <v>115</v>
      </c>
      <c r="B8" s="266">
        <v>14932.588630303027</v>
      </c>
      <c r="C8" s="267">
        <v>12.610649918664924</v>
      </c>
      <c r="D8" s="266">
        <v>14784.442424242423</v>
      </c>
      <c r="E8" s="267">
        <v>12.274687453163388</v>
      </c>
      <c r="F8" s="769">
        <v>100</v>
      </c>
      <c r="G8" s="769">
        <v>100</v>
      </c>
    </row>
    <row r="9" spans="1:7" x14ac:dyDescent="0.2">
      <c r="A9" s="65" t="s">
        <v>116</v>
      </c>
      <c r="B9" s="266">
        <v>17274.618443135863</v>
      </c>
      <c r="C9" s="267">
        <v>14.588506457803502</v>
      </c>
      <c r="D9" s="266">
        <v>17304.626457999999</v>
      </c>
      <c r="E9" s="267">
        <v>14.367053905083333</v>
      </c>
      <c r="F9" s="769">
        <v>100</v>
      </c>
      <c r="G9" s="769">
        <v>100</v>
      </c>
    </row>
    <row r="10" spans="1:7" x14ac:dyDescent="0.2">
      <c r="A10" s="65" t="s">
        <v>117</v>
      </c>
      <c r="B10" s="266">
        <v>119.22180346348519</v>
      </c>
      <c r="C10" s="267">
        <v>0.10068344232686298</v>
      </c>
      <c r="D10" s="266">
        <v>146.1456</v>
      </c>
      <c r="E10" s="267">
        <v>0.12133643672036938</v>
      </c>
      <c r="F10" s="769" t="s">
        <v>645</v>
      </c>
      <c r="G10" s="769" t="s">
        <v>646</v>
      </c>
    </row>
    <row r="11" spans="1:7" x14ac:dyDescent="0.2">
      <c r="A11" s="65" t="s">
        <v>118</v>
      </c>
      <c r="B11" s="266">
        <v>-292.916</v>
      </c>
      <c r="C11" s="267">
        <v>-0.24736910813170204</v>
      </c>
      <c r="D11" s="266">
        <v>-580.58600000000001</v>
      </c>
      <c r="E11" s="267">
        <v>-0.48202776169609196</v>
      </c>
      <c r="F11" s="770"/>
      <c r="G11" s="770"/>
    </row>
    <row r="12" spans="1:7" x14ac:dyDescent="0.2">
      <c r="A12" s="68" t="s">
        <v>119</v>
      </c>
      <c r="B12" s="771">
        <v>118412.522166692</v>
      </c>
      <c r="C12" s="772">
        <v>100</v>
      </c>
      <c r="D12" s="771">
        <v>120446.58962320242</v>
      </c>
      <c r="E12" s="772">
        <v>100</v>
      </c>
      <c r="F12" s="772">
        <v>28.395029099457979</v>
      </c>
      <c r="G12" s="772">
        <v>28.579026901539933</v>
      </c>
    </row>
    <row r="13" spans="1:7" x14ac:dyDescent="0.2">
      <c r="A13" s="65"/>
      <c r="B13" s="65"/>
      <c r="C13" s="65"/>
      <c r="D13" s="65"/>
      <c r="E13" s="65"/>
      <c r="F13" s="65"/>
      <c r="G13" s="71" t="s">
        <v>609</v>
      </c>
    </row>
    <row r="14" spans="1:7" x14ac:dyDescent="0.2">
      <c r="A14" s="773" t="s">
        <v>610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563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297</v>
      </c>
    </row>
    <row r="3" spans="1:6" x14ac:dyDescent="0.2">
      <c r="A3" s="63"/>
      <c r="B3" s="860" t="s">
        <v>298</v>
      </c>
      <c r="C3" s="860"/>
      <c r="D3" s="860"/>
      <c r="E3" s="260" t="s">
        <v>299</v>
      </c>
      <c r="F3" s="260"/>
    </row>
    <row r="4" spans="1:6" x14ac:dyDescent="0.2">
      <c r="A4" s="75"/>
      <c r="B4" s="291" t="s">
        <v>670</v>
      </c>
      <c r="C4" s="292" t="s">
        <v>668</v>
      </c>
      <c r="D4" s="291" t="s">
        <v>671</v>
      </c>
      <c r="E4" s="262" t="s">
        <v>300</v>
      </c>
      <c r="F4" s="261" t="s">
        <v>301</v>
      </c>
    </row>
    <row r="5" spans="1:6" x14ac:dyDescent="0.2">
      <c r="A5" s="673" t="s">
        <v>565</v>
      </c>
      <c r="B5" s="293">
        <v>111.30410323125</v>
      </c>
      <c r="C5" s="293">
        <v>114.24777628928571</v>
      </c>
      <c r="D5" s="293">
        <v>112.91771266451612</v>
      </c>
      <c r="E5" s="293">
        <v>-2.5765692371832838</v>
      </c>
      <c r="F5" s="293">
        <v>-1.4290135667733814</v>
      </c>
    </row>
    <row r="6" spans="1:6" x14ac:dyDescent="0.2">
      <c r="A6" s="75" t="s">
        <v>564</v>
      </c>
      <c r="B6" s="272">
        <v>93.382248740625002</v>
      </c>
      <c r="C6" s="288">
        <v>99.487374514285705</v>
      </c>
      <c r="D6" s="272">
        <v>107.15396965161293</v>
      </c>
      <c r="E6" s="272">
        <v>-6.1365834644516104</v>
      </c>
      <c r="F6" s="272">
        <v>-12.852273187604323</v>
      </c>
    </row>
    <row r="7" spans="1:6" x14ac:dyDescent="0.2">
      <c r="A7" s="1"/>
      <c r="B7" s="1"/>
      <c r="C7" s="1"/>
      <c r="D7" s="1"/>
      <c r="E7" s="1"/>
      <c r="F7" s="71" t="s">
        <v>296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topLeftCell="A2" workbookViewId="0">
      <selection activeCell="B4" sqref="B4:E3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6" t="s">
        <v>302</v>
      </c>
      <c r="B1" s="846"/>
      <c r="C1" s="846"/>
      <c r="D1" s="58"/>
      <c r="E1" s="58"/>
    </row>
    <row r="2" spans="1:38" x14ac:dyDescent="0.2">
      <c r="A2" s="847"/>
      <c r="B2" s="846"/>
      <c r="C2" s="846"/>
      <c r="D2" s="8"/>
      <c r="E2" s="62" t="s">
        <v>297</v>
      </c>
    </row>
    <row r="3" spans="1:38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</row>
    <row r="4" spans="1:38" x14ac:dyDescent="0.2">
      <c r="A4" s="296" t="s">
        <v>307</v>
      </c>
      <c r="B4" s="297">
        <v>111.30410323125</v>
      </c>
      <c r="C4" s="298">
        <v>19.317241056663221</v>
      </c>
      <c r="D4" s="298">
        <v>46.188195884375006</v>
      </c>
      <c r="E4" s="298">
        <v>45.798666290211777</v>
      </c>
      <c r="F4" s="434"/>
      <c r="G4" s="434"/>
      <c r="H4" s="434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</row>
    <row r="5" spans="1:38" x14ac:dyDescent="0.2">
      <c r="A5" s="299" t="s">
        <v>308</v>
      </c>
      <c r="B5" s="300">
        <v>125.675</v>
      </c>
      <c r="C5" s="294">
        <v>20.06575630252101</v>
      </c>
      <c r="D5" s="294">
        <v>65.449993697478988</v>
      </c>
      <c r="E5" s="294">
        <v>40.15925</v>
      </c>
      <c r="F5" s="434"/>
      <c r="G5" s="434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</row>
    <row r="6" spans="1:38" x14ac:dyDescent="0.2">
      <c r="A6" s="299" t="s">
        <v>309</v>
      </c>
      <c r="B6" s="300">
        <v>107.47499999999999</v>
      </c>
      <c r="C6" s="294">
        <v>17.912500000000001</v>
      </c>
      <c r="D6" s="294">
        <v>49.335999999999991</v>
      </c>
      <c r="E6" s="294">
        <v>40.226500000000001</v>
      </c>
      <c r="F6" s="434"/>
      <c r="G6" s="434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  <c r="AL6" s="435"/>
    </row>
    <row r="7" spans="1:38" x14ac:dyDescent="0.2">
      <c r="A7" s="299" t="s">
        <v>252</v>
      </c>
      <c r="B7" s="300">
        <v>122.33</v>
      </c>
      <c r="C7" s="294">
        <v>21.230826446280993</v>
      </c>
      <c r="D7" s="294">
        <v>61.909923553719004</v>
      </c>
      <c r="E7" s="294">
        <v>39.189250000000001</v>
      </c>
      <c r="F7" s="434"/>
      <c r="G7" s="434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  <c r="AL7" s="435"/>
    </row>
    <row r="8" spans="1:38" x14ac:dyDescent="0.2">
      <c r="A8" s="299" t="s">
        <v>310</v>
      </c>
      <c r="B8" s="300">
        <v>104.31997136721547</v>
      </c>
      <c r="C8" s="294">
        <v>17.386661894535916</v>
      </c>
      <c r="D8" s="294">
        <v>36.302365613389242</v>
      </c>
      <c r="E8" s="294">
        <v>50.630943859290319</v>
      </c>
      <c r="F8" s="434"/>
      <c r="G8" s="434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</row>
    <row r="9" spans="1:38" x14ac:dyDescent="0.2">
      <c r="A9" s="299" t="s">
        <v>311</v>
      </c>
      <c r="B9" s="300">
        <v>102.65295266376586</v>
      </c>
      <c r="C9" s="294">
        <v>17.815801701975893</v>
      </c>
      <c r="D9" s="294">
        <v>47.510681528156987</v>
      </c>
      <c r="E9" s="294">
        <v>37.326469433632987</v>
      </c>
      <c r="F9" s="434"/>
      <c r="G9" s="434"/>
    </row>
    <row r="10" spans="1:38" x14ac:dyDescent="0.2">
      <c r="A10" s="299" t="s">
        <v>312</v>
      </c>
      <c r="B10" s="300">
        <v>113.37450000000001</v>
      </c>
      <c r="C10" s="294">
        <v>18.101810924369751</v>
      </c>
      <c r="D10" s="294">
        <v>48.969689075630249</v>
      </c>
      <c r="E10" s="294">
        <v>46.303000000000011</v>
      </c>
      <c r="F10" s="434"/>
      <c r="G10" s="434"/>
    </row>
    <row r="11" spans="1:38" x14ac:dyDescent="0.2">
      <c r="A11" s="299" t="s">
        <v>313</v>
      </c>
      <c r="B11" s="300">
        <v>114.46955283227206</v>
      </c>
      <c r="C11" s="294">
        <v>22.893910566454412</v>
      </c>
      <c r="D11" s="294">
        <v>50.424678496936792</v>
      </c>
      <c r="E11" s="294">
        <v>41.150963768880857</v>
      </c>
      <c r="F11" s="434"/>
      <c r="G11" s="434"/>
    </row>
    <row r="12" spans="1:38" x14ac:dyDescent="0.2">
      <c r="A12" s="299" t="s">
        <v>314</v>
      </c>
      <c r="B12" s="300">
        <v>137.59737288864198</v>
      </c>
      <c r="C12" s="294">
        <v>27.519474577728396</v>
      </c>
      <c r="D12" s="294">
        <v>61.699277646591334</v>
      </c>
      <c r="E12" s="294">
        <v>48.378620664322249</v>
      </c>
      <c r="F12" s="434"/>
      <c r="G12" s="434"/>
    </row>
    <row r="13" spans="1:38" x14ac:dyDescent="0.2">
      <c r="A13" s="299" t="s">
        <v>315</v>
      </c>
      <c r="B13" s="300">
        <v>116.075</v>
      </c>
      <c r="C13" s="294">
        <v>19.345833333333339</v>
      </c>
      <c r="D13" s="294">
        <v>57.017166666666661</v>
      </c>
      <c r="E13" s="294">
        <v>39.712000000000003</v>
      </c>
      <c r="F13" s="434"/>
      <c r="G13" s="434"/>
    </row>
    <row r="14" spans="1:38" x14ac:dyDescent="0.2">
      <c r="A14" s="299" t="s">
        <v>316</v>
      </c>
      <c r="B14" s="300">
        <v>117.3</v>
      </c>
      <c r="C14" s="294">
        <v>21.152459016393443</v>
      </c>
      <c r="D14" s="294">
        <v>56.111290983606544</v>
      </c>
      <c r="E14" s="294">
        <v>40.036250000000003</v>
      </c>
      <c r="F14" s="434"/>
      <c r="G14" s="434"/>
    </row>
    <row r="15" spans="1:38" x14ac:dyDescent="0.2">
      <c r="A15" s="299" t="s">
        <v>217</v>
      </c>
      <c r="B15" s="300">
        <v>98.75</v>
      </c>
      <c r="C15" s="294">
        <v>16.458333333333336</v>
      </c>
      <c r="D15" s="294">
        <v>42.276666666666664</v>
      </c>
      <c r="E15" s="294">
        <v>40.015000000000001</v>
      </c>
      <c r="F15" s="434"/>
      <c r="G15" s="434"/>
    </row>
    <row r="16" spans="1:38" x14ac:dyDescent="0.2">
      <c r="A16" s="299" t="s">
        <v>317</v>
      </c>
      <c r="B16" s="301">
        <v>136.125</v>
      </c>
      <c r="C16" s="283">
        <v>26.346774193548388</v>
      </c>
      <c r="D16" s="283">
        <v>65.277975806451607</v>
      </c>
      <c r="E16" s="283">
        <v>44.500250000000008</v>
      </c>
      <c r="F16" s="434"/>
      <c r="G16" s="434"/>
    </row>
    <row r="17" spans="1:13" x14ac:dyDescent="0.2">
      <c r="A17" s="299" t="s">
        <v>253</v>
      </c>
      <c r="B17" s="300">
        <v>126.8595</v>
      </c>
      <c r="C17" s="294">
        <v>21.143250000000002</v>
      </c>
      <c r="D17" s="294">
        <v>64.759999999999991</v>
      </c>
      <c r="E17" s="294">
        <v>40.956249999999997</v>
      </c>
      <c r="F17" s="434"/>
      <c r="G17" s="434"/>
    </row>
    <row r="18" spans="1:13" x14ac:dyDescent="0.2">
      <c r="A18" s="299" t="s">
        <v>254</v>
      </c>
      <c r="B18" s="300">
        <v>135.97499999999999</v>
      </c>
      <c r="C18" s="294">
        <v>25.426219512195122</v>
      </c>
      <c r="D18" s="294">
        <v>67.896530487804867</v>
      </c>
      <c r="E18" s="294">
        <v>42.652250000000002</v>
      </c>
      <c r="F18" s="434"/>
      <c r="G18" s="434"/>
    </row>
    <row r="19" spans="1:13" x14ac:dyDescent="0.2">
      <c r="A19" s="58" t="s">
        <v>255</v>
      </c>
      <c r="B19" s="300">
        <v>143.27500000000001</v>
      </c>
      <c r="C19" s="294">
        <v>24.865909090909092</v>
      </c>
      <c r="D19" s="294">
        <v>77.790090909090907</v>
      </c>
      <c r="E19" s="294">
        <v>40.619</v>
      </c>
      <c r="F19" s="434"/>
      <c r="G19" s="434"/>
    </row>
    <row r="20" spans="1:13" x14ac:dyDescent="0.2">
      <c r="A20" s="58" t="s">
        <v>318</v>
      </c>
      <c r="B20" s="300">
        <v>102.09216450298791</v>
      </c>
      <c r="C20" s="294">
        <v>21.704633398273021</v>
      </c>
      <c r="D20" s="294">
        <v>38.547089165673981</v>
      </c>
      <c r="E20" s="294">
        <v>41.840441939040907</v>
      </c>
      <c r="F20" s="434"/>
      <c r="G20" s="434"/>
    </row>
    <row r="21" spans="1:13" x14ac:dyDescent="0.2">
      <c r="A21" s="58" t="s">
        <v>319</v>
      </c>
      <c r="B21" s="300">
        <v>125.4</v>
      </c>
      <c r="C21" s="294">
        <v>23.448780487804882</v>
      </c>
      <c r="D21" s="294">
        <v>60.771719512195119</v>
      </c>
      <c r="E21" s="294">
        <v>41.179500000000004</v>
      </c>
      <c r="F21" s="434"/>
      <c r="G21" s="434"/>
    </row>
    <row r="22" spans="1:13" x14ac:dyDescent="0.2">
      <c r="A22" s="58" t="s">
        <v>218</v>
      </c>
      <c r="B22" s="300">
        <v>141.45499999999998</v>
      </c>
      <c r="C22" s="294">
        <v>25.508278688524587</v>
      </c>
      <c r="D22" s="294">
        <v>72.839971311475395</v>
      </c>
      <c r="E22" s="294">
        <v>43.106750000000005</v>
      </c>
      <c r="F22" s="434"/>
      <c r="G22" s="434"/>
    </row>
    <row r="23" spans="1:13" x14ac:dyDescent="0.2">
      <c r="A23" s="302" t="s">
        <v>320</v>
      </c>
      <c r="B23" s="303">
        <v>105.8125</v>
      </c>
      <c r="C23" s="304">
        <v>18.364152892561982</v>
      </c>
      <c r="D23" s="304">
        <v>44.469097107438017</v>
      </c>
      <c r="E23" s="304">
        <v>42.97925</v>
      </c>
      <c r="F23" s="434"/>
      <c r="G23" s="434"/>
    </row>
    <row r="24" spans="1:13" x14ac:dyDescent="0.2">
      <c r="A24" s="302" t="s">
        <v>321</v>
      </c>
      <c r="B24" s="303">
        <v>102.70175000000002</v>
      </c>
      <c r="C24" s="304">
        <v>17.824270661157026</v>
      </c>
      <c r="D24" s="304">
        <v>43.442979338842989</v>
      </c>
      <c r="E24" s="304">
        <v>41.4345</v>
      </c>
      <c r="F24" s="434"/>
      <c r="G24" s="434"/>
    </row>
    <row r="25" spans="1:13" x14ac:dyDescent="0.2">
      <c r="A25" s="282" t="s">
        <v>322</v>
      </c>
      <c r="B25" s="303">
        <v>105.73799999999999</v>
      </c>
      <c r="C25" s="304">
        <v>15.363641025641025</v>
      </c>
      <c r="D25" s="304">
        <v>46.208858974358961</v>
      </c>
      <c r="E25" s="304">
        <v>44.165500000000002</v>
      </c>
      <c r="F25" s="434"/>
      <c r="G25" s="434"/>
    </row>
    <row r="26" spans="1:13" x14ac:dyDescent="0.2">
      <c r="A26" s="282" t="s">
        <v>323</v>
      </c>
      <c r="B26" s="303">
        <v>132</v>
      </c>
      <c r="C26" s="304">
        <v>20.135593220338983</v>
      </c>
      <c r="D26" s="304">
        <v>54.938406779661015</v>
      </c>
      <c r="E26" s="304">
        <v>56.926000000000002</v>
      </c>
      <c r="F26" s="434"/>
      <c r="G26" s="434"/>
    </row>
    <row r="27" spans="1:13" x14ac:dyDescent="0.2">
      <c r="A27" s="282" t="s">
        <v>324</v>
      </c>
      <c r="B27" s="303">
        <v>92.924500705151615</v>
      </c>
      <c r="C27" s="304">
        <v>17.376126148117784</v>
      </c>
      <c r="D27" s="304">
        <v>37.973531394838531</v>
      </c>
      <c r="E27" s="304">
        <v>37.5748431621953</v>
      </c>
      <c r="F27" s="434"/>
      <c r="G27" s="434"/>
    </row>
    <row r="28" spans="1:13" x14ac:dyDescent="0.2">
      <c r="A28" s="58" t="s">
        <v>256</v>
      </c>
      <c r="B28" s="300">
        <v>132.19999999999999</v>
      </c>
      <c r="C28" s="294">
        <v>24.720325203252031</v>
      </c>
      <c r="D28" s="294">
        <v>61.930424796747957</v>
      </c>
      <c r="E28" s="294">
        <v>45.549249999999994</v>
      </c>
      <c r="F28" s="434"/>
      <c r="G28" s="434"/>
    </row>
    <row r="29" spans="1:13" x14ac:dyDescent="0.2">
      <c r="A29" s="282" t="s">
        <v>221</v>
      </c>
      <c r="B29" s="303">
        <v>135.42945213101285</v>
      </c>
      <c r="C29" s="304">
        <v>22.571575355168811</v>
      </c>
      <c r="D29" s="304">
        <v>77.108324778273243</v>
      </c>
      <c r="E29" s="304">
        <v>35.749551997570784</v>
      </c>
      <c r="F29" s="434"/>
      <c r="G29" s="434"/>
    </row>
    <row r="30" spans="1:13" x14ac:dyDescent="0.2">
      <c r="A30" s="58" t="s">
        <v>325</v>
      </c>
      <c r="B30" s="300">
        <v>107.8040526719185</v>
      </c>
      <c r="C30" s="294">
        <v>20.865300517145517</v>
      </c>
      <c r="D30" s="294">
        <v>42.059542537848941</v>
      </c>
      <c r="E30" s="294">
        <v>44.879209616924044</v>
      </c>
      <c r="F30" s="434"/>
      <c r="G30" s="434"/>
    </row>
    <row r="31" spans="1:13" x14ac:dyDescent="0.2">
      <c r="A31" s="305" t="s">
        <v>257</v>
      </c>
      <c r="B31" s="306">
        <v>136.03496930649686</v>
      </c>
      <c r="C31" s="272">
        <v>27.206993861299374</v>
      </c>
      <c r="D31" s="272">
        <v>68.11584483398957</v>
      </c>
      <c r="E31" s="272">
        <v>40.712130611207925</v>
      </c>
      <c r="F31" s="434"/>
      <c r="G31" s="434"/>
    </row>
    <row r="32" spans="1:13" x14ac:dyDescent="0.2">
      <c r="A32" s="307" t="s">
        <v>326</v>
      </c>
      <c r="B32" s="308">
        <v>126.34300812711645</v>
      </c>
      <c r="C32" s="308">
        <v>22.012062303044239</v>
      </c>
      <c r="D32" s="308">
        <v>63.692411993302905</v>
      </c>
      <c r="E32" s="308">
        <v>40.638533830769298</v>
      </c>
      <c r="F32" s="434"/>
      <c r="G32" s="434"/>
      <c r="M32" s="435"/>
    </row>
    <row r="33" spans="1:13" x14ac:dyDescent="0.2">
      <c r="A33" s="309" t="s">
        <v>327</v>
      </c>
      <c r="B33" s="310">
        <v>128.16741472995571</v>
      </c>
      <c r="C33" s="310">
        <v>21.915620522667044</v>
      </c>
      <c r="D33" s="310">
        <v>64.427787947299777</v>
      </c>
      <c r="E33" s="310">
        <v>41.824006259988892</v>
      </c>
      <c r="F33" s="434"/>
      <c r="G33" s="434"/>
      <c r="M33" s="435"/>
    </row>
    <row r="34" spans="1:13" x14ac:dyDescent="0.2">
      <c r="A34" s="309" t="s">
        <v>328</v>
      </c>
      <c r="B34" s="311">
        <v>16.863311498705713</v>
      </c>
      <c r="C34" s="311">
        <v>2.5983794660038235</v>
      </c>
      <c r="D34" s="311">
        <v>18.239592062924771</v>
      </c>
      <c r="E34" s="311">
        <v>-3.9746600302228856</v>
      </c>
      <c r="F34" s="434"/>
      <c r="G34" s="434"/>
    </row>
    <row r="35" spans="1:13" x14ac:dyDescent="0.2">
      <c r="A35" s="94"/>
      <c r="B35" s="65"/>
      <c r="C35" s="58"/>
      <c r="D35" s="8"/>
      <c r="E35" s="71" t="s">
        <v>296</v>
      </c>
    </row>
    <row r="36" spans="1:13" x14ac:dyDescent="0.2">
      <c r="B36" s="434"/>
      <c r="C36" s="434"/>
      <c r="D36" s="434"/>
      <c r="E36" s="434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B4" sqref="B4:E3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6" t="s">
        <v>329</v>
      </c>
      <c r="B1" s="846"/>
      <c r="C1" s="846"/>
      <c r="D1" s="58"/>
      <c r="E1" s="58"/>
    </row>
    <row r="2" spans="1:36" x14ac:dyDescent="0.2">
      <c r="A2" s="847"/>
      <c r="B2" s="846"/>
      <c r="C2" s="846"/>
      <c r="D2" s="8"/>
      <c r="E2" s="62" t="s">
        <v>297</v>
      </c>
    </row>
    <row r="3" spans="1:36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</row>
    <row r="4" spans="1:36" x14ac:dyDescent="0.2">
      <c r="A4" s="296" t="s">
        <v>307</v>
      </c>
      <c r="B4" s="297">
        <v>93.382248740625002</v>
      </c>
      <c r="C4" s="298">
        <v>16.206836558290288</v>
      </c>
      <c r="D4" s="298">
        <v>36.793378754622935</v>
      </c>
      <c r="E4" s="298">
        <v>40.382033427711775</v>
      </c>
      <c r="F4" s="434"/>
      <c r="G4" s="434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</row>
    <row r="5" spans="1:36" x14ac:dyDescent="0.2">
      <c r="A5" s="299" t="s">
        <v>308</v>
      </c>
      <c r="B5" s="300">
        <v>99.3</v>
      </c>
      <c r="C5" s="294">
        <v>15.854621848739498</v>
      </c>
      <c r="D5" s="294">
        <v>47.039878151260503</v>
      </c>
      <c r="E5" s="294">
        <v>36.405499999999996</v>
      </c>
      <c r="G5" s="434"/>
      <c r="H5" s="439"/>
      <c r="I5" s="439"/>
      <c r="J5" s="439"/>
      <c r="K5" s="439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</row>
    <row r="6" spans="1:36" x14ac:dyDescent="0.2">
      <c r="A6" s="299" t="s">
        <v>309</v>
      </c>
      <c r="B6" s="300">
        <v>96.45</v>
      </c>
      <c r="C6" s="294">
        <v>16.075000000000003</v>
      </c>
      <c r="D6" s="294">
        <v>40.963999999999999</v>
      </c>
      <c r="E6" s="294">
        <v>39.411000000000001</v>
      </c>
      <c r="G6" s="434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</row>
    <row r="7" spans="1:36" x14ac:dyDescent="0.2">
      <c r="A7" s="299" t="s">
        <v>252</v>
      </c>
      <c r="B7" s="300">
        <v>100.39250000000001</v>
      </c>
      <c r="C7" s="294">
        <v>17.423491735537191</v>
      </c>
      <c r="D7" s="294">
        <v>46.483258264462819</v>
      </c>
      <c r="E7" s="294">
        <v>36.485750000000003</v>
      </c>
      <c r="G7" s="434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</row>
    <row r="8" spans="1:36" x14ac:dyDescent="0.2">
      <c r="A8" s="299" t="s">
        <v>310</v>
      </c>
      <c r="B8" s="300">
        <v>105.45914715206057</v>
      </c>
      <c r="C8" s="294">
        <v>17.57652452534343</v>
      </c>
      <c r="D8" s="294">
        <v>32.978746974809987</v>
      </c>
      <c r="E8" s="294">
        <v>54.90387565190715</v>
      </c>
      <c r="G8" s="434"/>
    </row>
    <row r="9" spans="1:36" x14ac:dyDescent="0.2">
      <c r="A9" s="299" t="s">
        <v>311</v>
      </c>
      <c r="B9" s="300">
        <v>102.06862851036955</v>
      </c>
      <c r="C9" s="294">
        <v>17.714390072047607</v>
      </c>
      <c r="D9" s="294">
        <v>40.517291479361354</v>
      </c>
      <c r="E9" s="294">
        <v>43.836946958960588</v>
      </c>
      <c r="G9" s="434"/>
    </row>
    <row r="10" spans="1:36" x14ac:dyDescent="0.2">
      <c r="A10" s="299" t="s">
        <v>312</v>
      </c>
      <c r="B10" s="300">
        <v>109.41249999999999</v>
      </c>
      <c r="C10" s="294">
        <v>17.469222689075629</v>
      </c>
      <c r="D10" s="294">
        <v>46.070277310924361</v>
      </c>
      <c r="E10" s="294">
        <v>45.873000000000005</v>
      </c>
      <c r="G10" s="434"/>
    </row>
    <row r="11" spans="1:36" x14ac:dyDescent="0.2">
      <c r="A11" s="299" t="s">
        <v>313</v>
      </c>
      <c r="B11" s="300">
        <v>99.228676473838789</v>
      </c>
      <c r="C11" s="294">
        <v>19.845735294767756</v>
      </c>
      <c r="D11" s="294">
        <v>39.973967927623477</v>
      </c>
      <c r="E11" s="294">
        <v>39.408973251447556</v>
      </c>
      <c r="G11" s="434"/>
    </row>
    <row r="12" spans="1:36" x14ac:dyDescent="0.2">
      <c r="A12" s="299" t="s">
        <v>314</v>
      </c>
      <c r="B12" s="300">
        <v>110.59398228045009</v>
      </c>
      <c r="C12" s="294">
        <v>22.118796456090017</v>
      </c>
      <c r="D12" s="294">
        <v>42.227285808950761</v>
      </c>
      <c r="E12" s="294">
        <v>46.247900015409314</v>
      </c>
      <c r="G12" s="434"/>
    </row>
    <row r="13" spans="1:36" x14ac:dyDescent="0.2">
      <c r="A13" s="299" t="s">
        <v>315</v>
      </c>
      <c r="B13" s="300">
        <v>96.974999999999994</v>
      </c>
      <c r="C13" s="294">
        <v>16.162500000000001</v>
      </c>
      <c r="D13" s="294">
        <v>40.604999999999997</v>
      </c>
      <c r="E13" s="294">
        <v>40.207499999999996</v>
      </c>
      <c r="G13" s="434"/>
    </row>
    <row r="14" spans="1:36" x14ac:dyDescent="0.2">
      <c r="A14" s="299" t="s">
        <v>316</v>
      </c>
      <c r="B14" s="300">
        <v>101.075</v>
      </c>
      <c r="C14" s="294">
        <v>18.226639344262296</v>
      </c>
      <c r="D14" s="294">
        <v>47.778860655737702</v>
      </c>
      <c r="E14" s="294">
        <v>35.069500000000005</v>
      </c>
      <c r="G14" s="434"/>
    </row>
    <row r="15" spans="1:36" x14ac:dyDescent="0.2">
      <c r="A15" s="299" t="s">
        <v>217</v>
      </c>
      <c r="B15" s="300">
        <v>93.75</v>
      </c>
      <c r="C15" s="294">
        <v>15.625</v>
      </c>
      <c r="D15" s="294">
        <v>39.291999999999994</v>
      </c>
      <c r="E15" s="294">
        <v>38.833000000000006</v>
      </c>
      <c r="G15" s="434"/>
    </row>
    <row r="16" spans="1:36" x14ac:dyDescent="0.2">
      <c r="A16" s="299" t="s">
        <v>317</v>
      </c>
      <c r="B16" s="301">
        <v>117.6</v>
      </c>
      <c r="C16" s="283">
        <v>22.761290322580642</v>
      </c>
      <c r="D16" s="283">
        <v>49.33820967741935</v>
      </c>
      <c r="E16" s="283">
        <v>45.500500000000002</v>
      </c>
      <c r="G16" s="434"/>
    </row>
    <row r="17" spans="1:11" x14ac:dyDescent="0.2">
      <c r="A17" s="299" t="s">
        <v>253</v>
      </c>
      <c r="B17" s="300">
        <v>102.2705</v>
      </c>
      <c r="C17" s="294">
        <v>17.045083333333334</v>
      </c>
      <c r="D17" s="294">
        <v>51.06016666666666</v>
      </c>
      <c r="E17" s="294">
        <v>34.16525</v>
      </c>
      <c r="G17" s="434"/>
    </row>
    <row r="18" spans="1:11" x14ac:dyDescent="0.2">
      <c r="A18" s="299" t="s">
        <v>254</v>
      </c>
      <c r="B18" s="300">
        <v>101.5</v>
      </c>
      <c r="C18" s="294">
        <v>18.979674796747968</v>
      </c>
      <c r="D18" s="294">
        <v>33.739825203252025</v>
      </c>
      <c r="E18" s="294">
        <v>48.780500000000004</v>
      </c>
      <c r="G18" s="434"/>
    </row>
    <row r="19" spans="1:11" x14ac:dyDescent="0.2">
      <c r="A19" s="58" t="s">
        <v>255</v>
      </c>
      <c r="B19" s="300">
        <v>105.35</v>
      </c>
      <c r="C19" s="294">
        <v>18.283884297520657</v>
      </c>
      <c r="D19" s="294">
        <v>49.24686570247934</v>
      </c>
      <c r="E19" s="294">
        <v>37.819249999999997</v>
      </c>
      <c r="G19" s="434"/>
    </row>
    <row r="20" spans="1:11" x14ac:dyDescent="0.2">
      <c r="A20" s="58" t="s">
        <v>318</v>
      </c>
      <c r="B20" s="300">
        <v>97.492943382129255</v>
      </c>
      <c r="C20" s="294">
        <v>20.726846230846377</v>
      </c>
      <c r="D20" s="294">
        <v>35.455390867252099</v>
      </c>
      <c r="E20" s="294">
        <v>41.310706284030779</v>
      </c>
      <c r="G20" s="434"/>
    </row>
    <row r="21" spans="1:11" x14ac:dyDescent="0.2">
      <c r="A21" s="58" t="s">
        <v>319</v>
      </c>
      <c r="B21" s="300">
        <v>112.4</v>
      </c>
      <c r="C21" s="294">
        <v>21.017886178861794</v>
      </c>
      <c r="D21" s="294">
        <v>49.899613821138225</v>
      </c>
      <c r="E21" s="294">
        <v>41.482499999999995</v>
      </c>
      <c r="G21" s="434"/>
    </row>
    <row r="22" spans="1:11" x14ac:dyDescent="0.2">
      <c r="A22" s="58" t="s">
        <v>218</v>
      </c>
      <c r="B22" s="300">
        <v>123.03299999999999</v>
      </c>
      <c r="C22" s="294">
        <v>22.186278688524588</v>
      </c>
      <c r="D22" s="294">
        <v>61.739971311475394</v>
      </c>
      <c r="E22" s="294">
        <v>39.106750000000005</v>
      </c>
      <c r="G22" s="434"/>
    </row>
    <row r="23" spans="1:11" x14ac:dyDescent="0.2">
      <c r="A23" s="302" t="s">
        <v>320</v>
      </c>
      <c r="B23" s="303">
        <v>92.615499999999983</v>
      </c>
      <c r="C23" s="304">
        <v>16.073764462809915</v>
      </c>
      <c r="D23" s="304">
        <v>35.048985537190077</v>
      </c>
      <c r="E23" s="304">
        <v>41.492749999999994</v>
      </c>
      <c r="G23" s="434"/>
    </row>
    <row r="24" spans="1:11" x14ac:dyDescent="0.2">
      <c r="A24" s="302" t="s">
        <v>321</v>
      </c>
      <c r="B24" s="303">
        <v>90.233500000000006</v>
      </c>
      <c r="C24" s="304">
        <v>15.660359504132234</v>
      </c>
      <c r="D24" s="304">
        <v>33.01689049586777</v>
      </c>
      <c r="E24" s="304">
        <v>41.556250000000006</v>
      </c>
      <c r="G24" s="434"/>
    </row>
    <row r="25" spans="1:11" x14ac:dyDescent="0.2">
      <c r="A25" s="282" t="s">
        <v>322</v>
      </c>
      <c r="B25" s="303">
        <v>87.15825000000001</v>
      </c>
      <c r="C25" s="304">
        <v>12.664019230769235</v>
      </c>
      <c r="D25" s="304">
        <v>33.499980769230774</v>
      </c>
      <c r="E25" s="304">
        <v>40.994250000000001</v>
      </c>
      <c r="G25" s="434"/>
    </row>
    <row r="26" spans="1:11" x14ac:dyDescent="0.2">
      <c r="A26" s="282" t="s">
        <v>323</v>
      </c>
      <c r="B26" s="303">
        <v>122</v>
      </c>
      <c r="C26" s="304">
        <v>18.610169491525426</v>
      </c>
      <c r="D26" s="304">
        <v>47.239830508474569</v>
      </c>
      <c r="E26" s="304">
        <v>56.15</v>
      </c>
      <c r="G26" s="434"/>
    </row>
    <row r="27" spans="1:11" x14ac:dyDescent="0.2">
      <c r="A27" s="282" t="s">
        <v>324</v>
      </c>
      <c r="B27" s="303">
        <v>88.47891906884027</v>
      </c>
      <c r="C27" s="304">
        <v>16.544838525067696</v>
      </c>
      <c r="D27" s="304">
        <v>33.188501475952727</v>
      </c>
      <c r="E27" s="304">
        <v>38.745579067819847</v>
      </c>
      <c r="G27" s="434"/>
    </row>
    <row r="28" spans="1:11" x14ac:dyDescent="0.2">
      <c r="A28" s="58" t="s">
        <v>256</v>
      </c>
      <c r="B28" s="300">
        <v>104.125</v>
      </c>
      <c r="C28" s="294">
        <v>19.470528455284555</v>
      </c>
      <c r="D28" s="294">
        <v>40.396221544715445</v>
      </c>
      <c r="E28" s="294">
        <v>44.258249999999997</v>
      </c>
      <c r="G28" s="434"/>
    </row>
    <row r="29" spans="1:11" x14ac:dyDescent="0.2">
      <c r="A29" s="282" t="s">
        <v>221</v>
      </c>
      <c r="B29" s="303">
        <v>137.76905679396702</v>
      </c>
      <c r="C29" s="304">
        <v>22.961509465661173</v>
      </c>
      <c r="D29" s="304">
        <v>77.107602427527382</v>
      </c>
      <c r="E29" s="304">
        <v>37.699944900778455</v>
      </c>
      <c r="G29" s="434"/>
    </row>
    <row r="30" spans="1:11" x14ac:dyDescent="0.2">
      <c r="A30" s="58" t="s">
        <v>325</v>
      </c>
      <c r="B30" s="300">
        <v>101.35902715696524</v>
      </c>
      <c r="C30" s="294">
        <v>19.617876223928754</v>
      </c>
      <c r="D30" s="294">
        <v>39.177567056971789</v>
      </c>
      <c r="E30" s="294">
        <v>42.563583876064698</v>
      </c>
      <c r="G30" s="434"/>
    </row>
    <row r="31" spans="1:11" x14ac:dyDescent="0.2">
      <c r="A31" s="305" t="s">
        <v>257</v>
      </c>
      <c r="B31" s="306">
        <v>127.48196530275402</v>
      </c>
      <c r="C31" s="272">
        <v>25.496393060550805</v>
      </c>
      <c r="D31" s="272">
        <v>60.24254088781943</v>
      </c>
      <c r="E31" s="272">
        <v>41.743031354383795</v>
      </c>
      <c r="G31" s="434"/>
    </row>
    <row r="32" spans="1:11" x14ac:dyDescent="0.2">
      <c r="A32" s="307" t="s">
        <v>326</v>
      </c>
      <c r="B32" s="308">
        <v>106.59547892889024</v>
      </c>
      <c r="C32" s="308">
        <v>18.452639961973386</v>
      </c>
      <c r="D32" s="308">
        <v>49.527352349413761</v>
      </c>
      <c r="E32" s="308">
        <v>38.615486617503102</v>
      </c>
      <c r="G32" s="434"/>
      <c r="H32" s="440"/>
      <c r="I32" s="440"/>
      <c r="J32" s="440"/>
      <c r="K32" s="440"/>
    </row>
    <row r="33" spans="1:11" x14ac:dyDescent="0.2">
      <c r="A33" s="309" t="s">
        <v>327</v>
      </c>
      <c r="B33" s="310">
        <v>103.19875517466451</v>
      </c>
      <c r="C33" s="310">
        <v>17.565917341193249</v>
      </c>
      <c r="D33" s="310">
        <v>47.61300820590872</v>
      </c>
      <c r="E33" s="310">
        <v>38.019829627562544</v>
      </c>
      <c r="G33" s="434"/>
      <c r="H33" s="437"/>
      <c r="I33" s="437"/>
      <c r="J33" s="437"/>
      <c r="K33" s="437"/>
    </row>
    <row r="34" spans="1:11" x14ac:dyDescent="0.2">
      <c r="A34" s="309" t="s">
        <v>328</v>
      </c>
      <c r="B34" s="311">
        <v>9.8165064340395105</v>
      </c>
      <c r="C34" s="311">
        <v>1.3590807829029607</v>
      </c>
      <c r="D34" s="311">
        <v>10.819629451285785</v>
      </c>
      <c r="E34" s="311">
        <v>-2.3622038001492314</v>
      </c>
      <c r="G34" s="434"/>
    </row>
    <row r="35" spans="1:11" x14ac:dyDescent="0.2">
      <c r="A35" s="94"/>
      <c r="B35" s="65"/>
      <c r="C35" s="58"/>
      <c r="D35" s="8"/>
      <c r="E35" s="71" t="s">
        <v>296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topLeftCell="A5" workbookViewId="0">
      <selection activeCell="B5" sqref="B5:C3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6" t="s">
        <v>35</v>
      </c>
      <c r="B1" s="846"/>
      <c r="C1" s="846"/>
    </row>
    <row r="2" spans="1:4" x14ac:dyDescent="0.2">
      <c r="A2" s="846"/>
      <c r="B2" s="846"/>
      <c r="C2" s="846"/>
    </row>
    <row r="3" spans="1:4" x14ac:dyDescent="0.2">
      <c r="A3" s="61"/>
      <c r="B3" s="8"/>
      <c r="C3" s="62" t="s">
        <v>297</v>
      </c>
    </row>
    <row r="4" spans="1:4" x14ac:dyDescent="0.2">
      <c r="A4" s="64"/>
      <c r="B4" s="295" t="s">
        <v>303</v>
      </c>
      <c r="C4" s="295" t="s">
        <v>306</v>
      </c>
    </row>
    <row r="5" spans="1:4" x14ac:dyDescent="0.2">
      <c r="A5" s="296" t="s">
        <v>307</v>
      </c>
      <c r="B5" s="759">
        <v>51.801766666666666</v>
      </c>
      <c r="C5" s="760">
        <v>19.405033333333332</v>
      </c>
    </row>
    <row r="6" spans="1:4" x14ac:dyDescent="0.2">
      <c r="A6" s="299" t="s">
        <v>308</v>
      </c>
      <c r="B6" s="761">
        <v>47.547999999999995</v>
      </c>
      <c r="C6" s="762">
        <v>19.825633333333336</v>
      </c>
    </row>
    <row r="7" spans="1:4" x14ac:dyDescent="0.2">
      <c r="A7" s="299" t="s">
        <v>309</v>
      </c>
      <c r="B7" s="761">
        <v>56.164500000000011</v>
      </c>
      <c r="C7" s="762">
        <v>20.332233333333335</v>
      </c>
    </row>
    <row r="8" spans="1:4" x14ac:dyDescent="0.2">
      <c r="A8" s="299" t="s">
        <v>252</v>
      </c>
      <c r="B8" s="761">
        <v>41.51766666666667</v>
      </c>
      <c r="C8" s="762">
        <v>18.760966666666668</v>
      </c>
    </row>
    <row r="9" spans="1:4" x14ac:dyDescent="0.2">
      <c r="A9" s="299" t="s">
        <v>310</v>
      </c>
      <c r="B9" s="761">
        <v>57.63165967890378</v>
      </c>
      <c r="C9" s="762">
        <v>24.888366226948904</v>
      </c>
    </row>
    <row r="10" spans="1:4" x14ac:dyDescent="0.2">
      <c r="A10" s="299" t="s">
        <v>311</v>
      </c>
      <c r="B10" s="761">
        <v>52.542794737069663</v>
      </c>
      <c r="C10" s="762">
        <v>19.903117276878316</v>
      </c>
    </row>
    <row r="11" spans="1:4" x14ac:dyDescent="0.2">
      <c r="A11" s="299" t="s">
        <v>313</v>
      </c>
      <c r="B11" s="761">
        <v>68.52536666666667</v>
      </c>
      <c r="C11" s="762">
        <v>24.561800000000002</v>
      </c>
      <c r="D11" s="294"/>
    </row>
    <row r="12" spans="1:4" x14ac:dyDescent="0.2">
      <c r="A12" s="299" t="s">
        <v>312</v>
      </c>
      <c r="B12" s="761">
        <v>48.972146796023736</v>
      </c>
      <c r="C12" s="762">
        <v>19.745938531691873</v>
      </c>
    </row>
    <row r="13" spans="1:4" x14ac:dyDescent="0.2">
      <c r="A13" s="299" t="s">
        <v>314</v>
      </c>
      <c r="B13" s="761">
        <v>113.86941849951702</v>
      </c>
      <c r="C13" s="762">
        <v>32.599779604536529</v>
      </c>
    </row>
    <row r="14" spans="1:4" x14ac:dyDescent="0.2">
      <c r="A14" s="299" t="s">
        <v>315</v>
      </c>
      <c r="B14" s="763">
        <v>0</v>
      </c>
      <c r="C14" s="764">
        <v>0</v>
      </c>
    </row>
    <row r="15" spans="1:4" x14ac:dyDescent="0.2">
      <c r="A15" s="299" t="s">
        <v>316</v>
      </c>
      <c r="B15" s="761">
        <v>72.523333333333341</v>
      </c>
      <c r="C15" s="762">
        <v>18.918333333333333</v>
      </c>
    </row>
    <row r="16" spans="1:4" x14ac:dyDescent="0.2">
      <c r="A16" s="299" t="s">
        <v>217</v>
      </c>
      <c r="B16" s="761">
        <v>65.733333333333334</v>
      </c>
      <c r="C16" s="762">
        <v>24.243433333333332</v>
      </c>
    </row>
    <row r="17" spans="1:3" x14ac:dyDescent="0.2">
      <c r="A17" s="299" t="s">
        <v>317</v>
      </c>
      <c r="B17" s="761">
        <v>72.02000000000001</v>
      </c>
      <c r="C17" s="762">
        <v>20.986133333333335</v>
      </c>
    </row>
    <row r="18" spans="1:3" x14ac:dyDescent="0.2">
      <c r="A18" s="299" t="s">
        <v>253</v>
      </c>
      <c r="B18" s="761">
        <v>58.756100000000004</v>
      </c>
      <c r="C18" s="762">
        <v>22.200900000000001</v>
      </c>
    </row>
    <row r="19" spans="1:3" x14ac:dyDescent="0.2">
      <c r="A19" s="299" t="s">
        <v>254</v>
      </c>
      <c r="B19" s="763">
        <v>76.583333333333343</v>
      </c>
      <c r="C19" s="764">
        <v>21.6404</v>
      </c>
    </row>
    <row r="20" spans="1:3" x14ac:dyDescent="0.2">
      <c r="A20" s="299" t="s">
        <v>255</v>
      </c>
      <c r="B20" s="761">
        <v>86.03</v>
      </c>
      <c r="C20" s="762">
        <v>12.073266666666669</v>
      </c>
    </row>
    <row r="21" spans="1:3" x14ac:dyDescent="0.2">
      <c r="A21" s="299" t="s">
        <v>318</v>
      </c>
      <c r="B21" s="761">
        <v>101.37365127286655</v>
      </c>
      <c r="C21" s="762">
        <v>24.535258698584094</v>
      </c>
    </row>
    <row r="22" spans="1:3" x14ac:dyDescent="0.2">
      <c r="A22" s="299" t="s">
        <v>319</v>
      </c>
      <c r="B22" s="761">
        <v>53.529433333333337</v>
      </c>
      <c r="C22" s="762">
        <v>19.917400000000001</v>
      </c>
    </row>
    <row r="23" spans="1:3" x14ac:dyDescent="0.2">
      <c r="A23" s="299" t="s">
        <v>218</v>
      </c>
      <c r="B23" s="761">
        <v>106.63396666666668</v>
      </c>
      <c r="C23" s="762">
        <v>26.007066666666663</v>
      </c>
    </row>
    <row r="24" spans="1:3" x14ac:dyDescent="0.2">
      <c r="A24" s="299" t="s">
        <v>320</v>
      </c>
      <c r="B24" s="761">
        <v>60.804199999999994</v>
      </c>
      <c r="C24" s="762">
        <v>24.324733333333334</v>
      </c>
    </row>
    <row r="25" spans="1:3" x14ac:dyDescent="0.2">
      <c r="A25" s="299" t="s">
        <v>321</v>
      </c>
      <c r="B25" s="761">
        <v>41.545633333333335</v>
      </c>
      <c r="C25" s="762">
        <v>18.57803333333333</v>
      </c>
    </row>
    <row r="26" spans="1:3" x14ac:dyDescent="0.2">
      <c r="A26" s="299" t="s">
        <v>322</v>
      </c>
      <c r="B26" s="761">
        <v>39.474933333333333</v>
      </c>
      <c r="C26" s="762">
        <v>19.873333333333331</v>
      </c>
    </row>
    <row r="27" spans="1:3" x14ac:dyDescent="0.2">
      <c r="A27" s="299" t="s">
        <v>323</v>
      </c>
      <c r="B27" s="761">
        <v>108</v>
      </c>
      <c r="C27" s="762">
        <v>37.148233333333337</v>
      </c>
    </row>
    <row r="28" spans="1:3" x14ac:dyDescent="0.2">
      <c r="A28" s="299" t="s">
        <v>324</v>
      </c>
      <c r="B28" s="761">
        <v>54.423772469914773</v>
      </c>
      <c r="C28" s="762">
        <v>22.036140188767902</v>
      </c>
    </row>
    <row r="29" spans="1:3" x14ac:dyDescent="0.2">
      <c r="A29" s="299" t="s">
        <v>256</v>
      </c>
      <c r="B29" s="761">
        <v>93</v>
      </c>
      <c r="C29" s="762">
        <v>22.679099999999998</v>
      </c>
    </row>
    <row r="30" spans="1:3" x14ac:dyDescent="0.2">
      <c r="A30" s="299" t="s">
        <v>221</v>
      </c>
      <c r="B30" s="761">
        <v>47.874406845754791</v>
      </c>
      <c r="C30" s="762">
        <v>17.445985538421048</v>
      </c>
    </row>
    <row r="31" spans="1:3" x14ac:dyDescent="0.2">
      <c r="A31" s="299" t="s">
        <v>325</v>
      </c>
      <c r="B31" s="761">
        <v>92.684590226774532</v>
      </c>
      <c r="C31" s="762">
        <v>19.676066118657516</v>
      </c>
    </row>
    <row r="32" spans="1:3" x14ac:dyDescent="0.2">
      <c r="A32" s="299" t="s">
        <v>257</v>
      </c>
      <c r="B32" s="761">
        <v>95.506118965801789</v>
      </c>
      <c r="C32" s="762">
        <v>18.134525373753341</v>
      </c>
    </row>
    <row r="33" spans="1:3" x14ac:dyDescent="0.2">
      <c r="A33" s="307" t="s">
        <v>326</v>
      </c>
      <c r="B33" s="765">
        <v>55.169401723647944</v>
      </c>
      <c r="C33" s="765">
        <v>20.566776422862507</v>
      </c>
    </row>
    <row r="34" spans="1:3" x14ac:dyDescent="0.2">
      <c r="A34" s="309" t="s">
        <v>327</v>
      </c>
      <c r="B34" s="766">
        <v>53.815759964654944</v>
      </c>
      <c r="C34" s="766">
        <v>20.475636648873788</v>
      </c>
    </row>
    <row r="35" spans="1:3" x14ac:dyDescent="0.2">
      <c r="A35" s="309" t="s">
        <v>328</v>
      </c>
      <c r="B35" s="823">
        <v>2.0139932979882786</v>
      </c>
      <c r="C35" s="767">
        <v>1.0706033155404562</v>
      </c>
    </row>
    <row r="36" spans="1:3" x14ac:dyDescent="0.2">
      <c r="A36" s="94"/>
      <c r="B36" s="8"/>
      <c r="C36" s="71" t="s">
        <v>614</v>
      </c>
    </row>
    <row r="37" spans="1:3" x14ac:dyDescent="0.2">
      <c r="A37" s="94" t="s">
        <v>566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3" sqref="B3:M7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330</v>
      </c>
    </row>
    <row r="3" spans="1:13" x14ac:dyDescent="0.2">
      <c r="A3" s="227"/>
      <c r="B3" s="741">
        <v>2015</v>
      </c>
      <c r="C3" s="741" t="s">
        <v>605</v>
      </c>
      <c r="D3" s="741" t="s">
        <v>605</v>
      </c>
      <c r="E3" s="741" t="s">
        <v>605</v>
      </c>
      <c r="F3" s="741" t="s">
        <v>605</v>
      </c>
      <c r="G3" s="741" t="s">
        <v>605</v>
      </c>
      <c r="H3" s="741" t="s">
        <v>605</v>
      </c>
      <c r="I3" s="741" t="s">
        <v>605</v>
      </c>
      <c r="J3" s="741" t="s">
        <v>605</v>
      </c>
      <c r="K3" s="741" t="s">
        <v>605</v>
      </c>
      <c r="L3" s="741" t="s">
        <v>605</v>
      </c>
      <c r="M3" s="741">
        <v>2016</v>
      </c>
    </row>
    <row r="4" spans="1:13" x14ac:dyDescent="0.2">
      <c r="A4" s="312"/>
      <c r="B4" s="674">
        <v>42036</v>
      </c>
      <c r="C4" s="674">
        <v>42064</v>
      </c>
      <c r="D4" s="674">
        <v>42095</v>
      </c>
      <c r="E4" s="674">
        <v>42125</v>
      </c>
      <c r="F4" s="674">
        <v>42156</v>
      </c>
      <c r="G4" s="674">
        <v>42186</v>
      </c>
      <c r="H4" s="674">
        <v>42217</v>
      </c>
      <c r="I4" s="674">
        <v>42248</v>
      </c>
      <c r="J4" s="674">
        <v>42278</v>
      </c>
      <c r="K4" s="674">
        <v>42309</v>
      </c>
      <c r="L4" s="674">
        <v>42339</v>
      </c>
      <c r="M4" s="674">
        <v>42370</v>
      </c>
    </row>
    <row r="5" spans="1:13" x14ac:dyDescent="0.2">
      <c r="A5" s="313" t="s">
        <v>331</v>
      </c>
      <c r="B5" s="314">
        <v>58.224999999999987</v>
      </c>
      <c r="C5" s="315">
        <v>55.924999999999997</v>
      </c>
      <c r="D5" s="315">
        <v>59.638999999999989</v>
      </c>
      <c r="E5" s="315">
        <v>63.966315789473668</v>
      </c>
      <c r="F5" s="315">
        <v>61.639545454545448</v>
      </c>
      <c r="G5" s="315">
        <v>56.350869565217387</v>
      </c>
      <c r="H5" s="315">
        <v>46.628999999999998</v>
      </c>
      <c r="I5" s="315">
        <v>47.480454545454542</v>
      </c>
      <c r="J5" s="315">
        <v>48.440681818181822</v>
      </c>
      <c r="K5" s="315">
        <v>44.260000000000005</v>
      </c>
      <c r="L5" s="315">
        <v>38.006666666666668</v>
      </c>
      <c r="M5" s="315">
        <v>30.835999999999995</v>
      </c>
    </row>
    <row r="6" spans="1:13" x14ac:dyDescent="0.2">
      <c r="A6" s="316" t="s">
        <v>332</v>
      </c>
      <c r="B6" s="314">
        <v>50.584210526315793</v>
      </c>
      <c r="C6" s="315">
        <v>47.823636363636361</v>
      </c>
      <c r="D6" s="315">
        <v>54.452857142857134</v>
      </c>
      <c r="E6" s="315">
        <v>59.265000000000001</v>
      </c>
      <c r="F6" s="315">
        <v>59.819545454545441</v>
      </c>
      <c r="G6" s="315">
        <v>50.900909090909089</v>
      </c>
      <c r="H6" s="315">
        <v>42.867619047619051</v>
      </c>
      <c r="I6" s="315">
        <v>45.479523809523805</v>
      </c>
      <c r="J6" s="315">
        <v>46.223636363636359</v>
      </c>
      <c r="K6" s="315">
        <v>42.443499999999993</v>
      </c>
      <c r="L6" s="315">
        <v>37.188636363636363</v>
      </c>
      <c r="M6" s="315">
        <v>31.683157894736844</v>
      </c>
    </row>
    <row r="7" spans="1:13" x14ac:dyDescent="0.2">
      <c r="A7" s="317" t="s">
        <v>333</v>
      </c>
      <c r="B7" s="318">
        <v>1.1349649999999998</v>
      </c>
      <c r="C7" s="319">
        <v>1.0837681818181819</v>
      </c>
      <c r="D7" s="319">
        <v>1.0779300000000001</v>
      </c>
      <c r="E7" s="319">
        <v>1.1149550000000001</v>
      </c>
      <c r="F7" s="319">
        <v>1.1213227272727273</v>
      </c>
      <c r="G7" s="319">
        <v>1.0995782608695652</v>
      </c>
      <c r="H7" s="319">
        <v>1.113904761904762</v>
      </c>
      <c r="I7" s="319">
        <v>1.1221181818181818</v>
      </c>
      <c r="J7" s="319">
        <v>1.1235090909090908</v>
      </c>
      <c r="K7" s="319">
        <v>1.0735999999999999</v>
      </c>
      <c r="L7" s="319">
        <v>1.0877181818181816</v>
      </c>
      <c r="M7" s="319">
        <v>1.0859649999999998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334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330</v>
      </c>
    </row>
    <row r="3" spans="1:13" x14ac:dyDescent="0.2">
      <c r="A3" s="320"/>
      <c r="B3" s="741">
        <v>2015</v>
      </c>
      <c r="C3" s="741" t="s">
        <v>605</v>
      </c>
      <c r="D3" s="741" t="s">
        <v>605</v>
      </c>
      <c r="E3" s="741" t="s">
        <v>605</v>
      </c>
      <c r="F3" s="741" t="s">
        <v>605</v>
      </c>
      <c r="G3" s="741" t="s">
        <v>605</v>
      </c>
      <c r="H3" s="741" t="s">
        <v>605</v>
      </c>
      <c r="I3" s="741" t="s">
        <v>605</v>
      </c>
      <c r="J3" s="741" t="s">
        <v>605</v>
      </c>
      <c r="K3" s="741" t="s">
        <v>605</v>
      </c>
      <c r="L3" s="741" t="s">
        <v>605</v>
      </c>
      <c r="M3" s="741">
        <v>2016</v>
      </c>
    </row>
    <row r="4" spans="1:13" x14ac:dyDescent="0.2">
      <c r="A4" s="321"/>
      <c r="B4" s="674">
        <v>42036</v>
      </c>
      <c r="C4" s="674">
        <v>42064</v>
      </c>
      <c r="D4" s="674">
        <v>42095</v>
      </c>
      <c r="E4" s="674">
        <v>42125</v>
      </c>
      <c r="F4" s="674">
        <v>42156</v>
      </c>
      <c r="G4" s="674">
        <v>42186</v>
      </c>
      <c r="H4" s="674">
        <v>42217</v>
      </c>
      <c r="I4" s="674">
        <v>42248</v>
      </c>
      <c r="J4" s="674">
        <v>42278</v>
      </c>
      <c r="K4" s="674">
        <v>42309</v>
      </c>
      <c r="L4" s="674">
        <v>42339</v>
      </c>
      <c r="M4" s="674">
        <v>42370</v>
      </c>
    </row>
    <row r="5" spans="1:13" x14ac:dyDescent="0.2">
      <c r="A5" s="825" t="s">
        <v>335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</row>
    <row r="6" spans="1:13" x14ac:dyDescent="0.2">
      <c r="A6" s="322" t="s">
        <v>336</v>
      </c>
      <c r="B6" s="238">
        <v>53.628</v>
      </c>
      <c r="C6" s="238">
        <v>53.267727272727264</v>
      </c>
      <c r="D6" s="238">
        <v>56.695454545454531</v>
      </c>
      <c r="E6" s="238">
        <v>61.786666666666669</v>
      </c>
      <c r="F6" s="238">
        <v>61.071818181818188</v>
      </c>
      <c r="G6" s="238">
        <v>54.290434782608706</v>
      </c>
      <c r="H6" s="238">
        <v>45.379999999999995</v>
      </c>
      <c r="I6" s="238">
        <v>45.685454545454547</v>
      </c>
      <c r="J6" s="238">
        <v>45.870909090909095</v>
      </c>
      <c r="K6" s="238">
        <v>42.905238095238097</v>
      </c>
      <c r="L6" s="238">
        <v>34.506521739130442</v>
      </c>
      <c r="M6" s="238">
        <v>28.038571428571426</v>
      </c>
    </row>
    <row r="7" spans="1:13" x14ac:dyDescent="0.2">
      <c r="A7" s="322" t="s">
        <v>337</v>
      </c>
      <c r="B7" s="238">
        <v>55.920500000000018</v>
      </c>
      <c r="C7" s="238">
        <v>54.386818181818178</v>
      </c>
      <c r="D7" s="238">
        <v>58.307272727272725</v>
      </c>
      <c r="E7" s="238">
        <v>63.27</v>
      </c>
      <c r="F7" s="238">
        <v>61.695909090909097</v>
      </c>
      <c r="G7" s="238">
        <v>56.039565217391299</v>
      </c>
      <c r="H7" s="238">
        <v>47.965238095238092</v>
      </c>
      <c r="I7" s="238">
        <v>45.090454545454548</v>
      </c>
      <c r="J7" s="238">
        <v>45.959545454545449</v>
      </c>
      <c r="K7" s="238">
        <v>41.719047619047629</v>
      </c>
      <c r="L7" s="238">
        <v>34.265000000000001</v>
      </c>
      <c r="M7" s="238">
        <v>27.479999999999997</v>
      </c>
    </row>
    <row r="8" spans="1:13" x14ac:dyDescent="0.2">
      <c r="A8" s="322" t="s">
        <v>338</v>
      </c>
      <c r="B8" s="238">
        <v>53.555500000000009</v>
      </c>
      <c r="C8" s="238">
        <v>53.220454545454544</v>
      </c>
      <c r="D8" s="238">
        <v>56.693181818181806</v>
      </c>
      <c r="E8" s="238">
        <v>61.833333333333336</v>
      </c>
      <c r="F8" s="238">
        <v>61.121363636363633</v>
      </c>
      <c r="G8" s="238">
        <v>54.340869565217396</v>
      </c>
      <c r="H8" s="238">
        <v>45.382857142857141</v>
      </c>
      <c r="I8" s="238">
        <v>45.732727272727267</v>
      </c>
      <c r="J8" s="238">
        <v>45.87227272727273</v>
      </c>
      <c r="K8" s="238">
        <v>42.861904761904768</v>
      </c>
      <c r="L8" s="238">
        <v>34.497391304347822</v>
      </c>
      <c r="M8" s="238">
        <v>27.95809523809524</v>
      </c>
    </row>
    <row r="9" spans="1:13" x14ac:dyDescent="0.2">
      <c r="A9" s="322" t="s">
        <v>339</v>
      </c>
      <c r="B9" s="238">
        <v>52.050500000000014</v>
      </c>
      <c r="C9" s="238">
        <v>51.81136363636363</v>
      </c>
      <c r="D9" s="238">
        <v>55.006818181818183</v>
      </c>
      <c r="E9" s="238">
        <v>60.323809523809523</v>
      </c>
      <c r="F9" s="238">
        <v>59.573636363636368</v>
      </c>
      <c r="G9" s="238">
        <v>52.69521739130434</v>
      </c>
      <c r="H9" s="238">
        <v>43.82809523809523</v>
      </c>
      <c r="I9" s="238">
        <v>44.325909090909086</v>
      </c>
      <c r="J9" s="238">
        <v>44.281363636363643</v>
      </c>
      <c r="K9" s="238">
        <v>41.261904761904766</v>
      </c>
      <c r="L9" s="238">
        <v>32.849565217391316</v>
      </c>
      <c r="M9" s="238">
        <v>26.267619047619046</v>
      </c>
    </row>
    <row r="10" spans="1:13" x14ac:dyDescent="0.2">
      <c r="A10" s="325" t="s">
        <v>341</v>
      </c>
      <c r="B10" s="323">
        <v>54.095500000000015</v>
      </c>
      <c r="C10" s="323">
        <v>51.885454545454543</v>
      </c>
      <c r="D10" s="323">
        <v>55.205500000000008</v>
      </c>
      <c r="E10" s="323">
        <v>59.75210526315788</v>
      </c>
      <c r="F10" s="323">
        <v>57.209545454545449</v>
      </c>
      <c r="G10" s="323">
        <v>52.311304347826088</v>
      </c>
      <c r="H10" s="323">
        <v>41.635000000000005</v>
      </c>
      <c r="I10" s="323">
        <v>42.609545454545461</v>
      </c>
      <c r="J10" s="323">
        <v>43.879999999999995</v>
      </c>
      <c r="K10" s="323">
        <v>39.336666666666673</v>
      </c>
      <c r="L10" s="323">
        <v>32.949523809523811</v>
      </c>
      <c r="M10" s="323">
        <v>25.5975</v>
      </c>
    </row>
    <row r="11" spans="1:13" x14ac:dyDescent="0.2">
      <c r="A11" s="825" t="s">
        <v>340</v>
      </c>
      <c r="B11" s="824"/>
      <c r="C11" s="824"/>
      <c r="D11" s="824"/>
      <c r="E11" s="824"/>
      <c r="F11" s="824"/>
      <c r="G11" s="824"/>
      <c r="H11" s="824"/>
      <c r="I11" s="824"/>
      <c r="J11" s="824"/>
      <c r="K11" s="824"/>
      <c r="L11" s="824"/>
      <c r="M11" s="824"/>
    </row>
    <row r="12" spans="1:13" x14ac:dyDescent="0.2">
      <c r="A12" s="322" t="s">
        <v>342</v>
      </c>
      <c r="B12" s="238">
        <v>58.505499999999998</v>
      </c>
      <c r="C12" s="238">
        <v>56.060454545454554</v>
      </c>
      <c r="D12" s="238">
        <v>59.525500000000001</v>
      </c>
      <c r="E12" s="238">
        <v>63.886315789473677</v>
      </c>
      <c r="F12" s="238">
        <v>61.377727272727277</v>
      </c>
      <c r="G12" s="238">
        <v>56.461304347826101</v>
      </c>
      <c r="H12" s="238">
        <v>46.364999999999988</v>
      </c>
      <c r="I12" s="238">
        <v>48.282272727272726</v>
      </c>
      <c r="J12" s="238">
        <v>49.136818181818192</v>
      </c>
      <c r="K12" s="238">
        <v>44.50809523809523</v>
      </c>
      <c r="L12" s="238">
        <v>38.299523809523805</v>
      </c>
      <c r="M12" s="238">
        <v>31.532499999999999</v>
      </c>
    </row>
    <row r="13" spans="1:13" x14ac:dyDescent="0.2">
      <c r="A13" s="322" t="s">
        <v>343</v>
      </c>
      <c r="B13" s="238">
        <v>56.640000000000008</v>
      </c>
      <c r="C13" s="238">
        <v>54.679545454545469</v>
      </c>
      <c r="D13" s="238">
        <v>58.094999999999999</v>
      </c>
      <c r="E13" s="238">
        <v>62.794761904761899</v>
      </c>
      <c r="F13" s="238">
        <v>60.599545454545449</v>
      </c>
      <c r="G13" s="238">
        <v>55.305217391304346</v>
      </c>
      <c r="H13" s="238">
        <v>45.589523809523804</v>
      </c>
      <c r="I13" s="238">
        <v>46.617272727272727</v>
      </c>
      <c r="J13" s="238">
        <v>47.407727272727271</v>
      </c>
      <c r="K13" s="238">
        <v>43.2</v>
      </c>
      <c r="L13" s="238">
        <v>36.878695652173917</v>
      </c>
      <c r="M13" s="238">
        <v>30.047619047619047</v>
      </c>
    </row>
    <row r="14" spans="1:13" x14ac:dyDescent="0.2">
      <c r="A14" s="322" t="s">
        <v>344</v>
      </c>
      <c r="B14" s="238">
        <v>59.23299999999999</v>
      </c>
      <c r="C14" s="238">
        <v>57.451363636363631</v>
      </c>
      <c r="D14" s="238">
        <v>60.757000000000005</v>
      </c>
      <c r="E14" s="238">
        <v>64.736315789473693</v>
      </c>
      <c r="F14" s="238">
        <v>62.010909090909081</v>
      </c>
      <c r="G14" s="238">
        <v>57.352608695652187</v>
      </c>
      <c r="H14" s="238">
        <v>47.371499999999997</v>
      </c>
      <c r="I14" s="238">
        <v>48.622727272727268</v>
      </c>
      <c r="J14" s="238">
        <v>49.234090909090902</v>
      </c>
      <c r="K14" s="238">
        <v>44.529523809523802</v>
      </c>
      <c r="L14" s="238">
        <v>38.215714285714284</v>
      </c>
      <c r="M14" s="238">
        <v>31.209999999999997</v>
      </c>
    </row>
    <row r="15" spans="1:13" x14ac:dyDescent="0.2">
      <c r="A15" s="825" t="s">
        <v>222</v>
      </c>
      <c r="B15" s="824"/>
      <c r="C15" s="824"/>
      <c r="D15" s="824"/>
      <c r="E15" s="824"/>
      <c r="F15" s="824"/>
      <c r="G15" s="824"/>
      <c r="H15" s="824"/>
      <c r="I15" s="824"/>
      <c r="J15" s="824"/>
      <c r="K15" s="824"/>
      <c r="L15" s="824"/>
      <c r="M15" s="824"/>
    </row>
    <row r="16" spans="1:13" x14ac:dyDescent="0.2">
      <c r="A16" s="322" t="s">
        <v>345</v>
      </c>
      <c r="B16" s="238">
        <v>57.863</v>
      </c>
      <c r="C16" s="238">
        <v>54.642272727272719</v>
      </c>
      <c r="D16" s="238">
        <v>59.129499999999993</v>
      </c>
      <c r="E16" s="238">
        <v>63.373684210526314</v>
      </c>
      <c r="F16" s="238">
        <v>61.410454545454542</v>
      </c>
      <c r="G16" s="238">
        <v>55.896086956521728</v>
      </c>
      <c r="H16" s="238">
        <v>45.582499999999996</v>
      </c>
      <c r="I16" s="238">
        <v>47.011818181818178</v>
      </c>
      <c r="J16" s="238">
        <v>47.343636363636371</v>
      </c>
      <c r="K16" s="238">
        <v>42.396190476190469</v>
      </c>
      <c r="L16" s="238">
        <v>36.780476190476193</v>
      </c>
      <c r="M16" s="238">
        <v>29.112500000000001</v>
      </c>
    </row>
    <row r="17" spans="1:13" x14ac:dyDescent="0.2">
      <c r="A17" s="825" t="s">
        <v>346</v>
      </c>
      <c r="B17" s="827"/>
      <c r="C17" s="827"/>
      <c r="D17" s="827"/>
      <c r="E17" s="827"/>
      <c r="F17" s="827"/>
      <c r="G17" s="827"/>
      <c r="H17" s="827"/>
      <c r="I17" s="827"/>
      <c r="J17" s="827"/>
      <c r="K17" s="827"/>
      <c r="L17" s="827"/>
      <c r="M17" s="827"/>
    </row>
    <row r="18" spans="1:13" x14ac:dyDescent="0.2">
      <c r="A18" s="322" t="s">
        <v>347</v>
      </c>
      <c r="B18" s="238">
        <v>50.584210526315793</v>
      </c>
      <c r="C18" s="238">
        <v>47.823636363636361</v>
      </c>
      <c r="D18" s="238">
        <v>54.452857142857134</v>
      </c>
      <c r="E18" s="238">
        <v>59.265000000000001</v>
      </c>
      <c r="F18" s="238">
        <v>59.819545454545441</v>
      </c>
      <c r="G18" s="238">
        <v>50.900909090909089</v>
      </c>
      <c r="H18" s="238">
        <v>42.867619047619051</v>
      </c>
      <c r="I18" s="238">
        <v>45.479523809523805</v>
      </c>
      <c r="J18" s="238">
        <v>46.223636363636359</v>
      </c>
      <c r="K18" s="238">
        <v>42.443499999999993</v>
      </c>
      <c r="L18" s="238">
        <v>37.188636363636363</v>
      </c>
      <c r="M18" s="238">
        <v>31.683157894736844</v>
      </c>
    </row>
    <row r="19" spans="1:13" x14ac:dyDescent="0.2">
      <c r="A19" s="325" t="s">
        <v>348</v>
      </c>
      <c r="B19" s="323">
        <v>45.082000000000001</v>
      </c>
      <c r="C19" s="323">
        <v>43.201818181818183</v>
      </c>
      <c r="D19" s="323">
        <v>47.036363636363632</v>
      </c>
      <c r="E19" s="323">
        <v>51.764285714285712</v>
      </c>
      <c r="F19" s="323">
        <v>51.044545454545464</v>
      </c>
      <c r="G19" s="323">
        <v>45.123478260869568</v>
      </c>
      <c r="H19" s="323">
        <v>34.859047619047622</v>
      </c>
      <c r="I19" s="323">
        <v>34.787727272727267</v>
      </c>
      <c r="J19" s="323">
        <v>35.280909090909091</v>
      </c>
      <c r="K19" s="323">
        <v>31.323333333333331</v>
      </c>
      <c r="L19" s="323">
        <v>24.633043478260866</v>
      </c>
      <c r="M19" s="323">
        <v>19.709523809523809</v>
      </c>
    </row>
    <row r="20" spans="1:13" x14ac:dyDescent="0.2">
      <c r="A20" s="825" t="s">
        <v>349</v>
      </c>
      <c r="B20" s="827"/>
      <c r="C20" s="827"/>
      <c r="D20" s="827"/>
      <c r="E20" s="827"/>
      <c r="F20" s="827"/>
      <c r="G20" s="827"/>
      <c r="H20" s="827"/>
      <c r="I20" s="827"/>
      <c r="J20" s="827"/>
      <c r="K20" s="827"/>
      <c r="L20" s="827"/>
      <c r="M20" s="827"/>
    </row>
    <row r="21" spans="1:13" x14ac:dyDescent="0.2">
      <c r="A21" s="322" t="s">
        <v>350</v>
      </c>
      <c r="B21" s="238">
        <v>58.817999999999998</v>
      </c>
      <c r="C21" s="238">
        <v>56.805909090909104</v>
      </c>
      <c r="D21" s="238">
        <v>59.599499999999999</v>
      </c>
      <c r="E21" s="238">
        <v>63.69263157894737</v>
      </c>
      <c r="F21" s="238">
        <v>61.043181818181822</v>
      </c>
      <c r="G21" s="238">
        <v>56.834347826086969</v>
      </c>
      <c r="H21" s="238">
        <v>46.807500000000012</v>
      </c>
      <c r="I21" s="238">
        <v>47.912727272727267</v>
      </c>
      <c r="J21" s="238">
        <v>48.87318181818182</v>
      </c>
      <c r="K21" s="238">
        <v>44.170476190476187</v>
      </c>
      <c r="L21" s="238">
        <v>38.417619047619056</v>
      </c>
      <c r="M21" s="238">
        <v>31.312000000000001</v>
      </c>
    </row>
    <row r="22" spans="1:13" x14ac:dyDescent="0.2">
      <c r="A22" s="322" t="s">
        <v>351</v>
      </c>
      <c r="B22" s="247">
        <v>57.903499999999987</v>
      </c>
      <c r="C22" s="247">
        <v>55.563181818181803</v>
      </c>
      <c r="D22" s="247">
        <v>59.227999999999987</v>
      </c>
      <c r="E22" s="247">
        <v>63.244736842105269</v>
      </c>
      <c r="F22" s="247">
        <v>60.485000000000014</v>
      </c>
      <c r="G22" s="247">
        <v>56.636956521739123</v>
      </c>
      <c r="H22" s="247">
        <v>46.010000000000005</v>
      </c>
      <c r="I22" s="247">
        <v>47.496818181818192</v>
      </c>
      <c r="J22" s="247">
        <v>48.384999999999998</v>
      </c>
      <c r="K22" s="247">
        <v>43.430952380952377</v>
      </c>
      <c r="L22" s="247">
        <v>38.072857142857139</v>
      </c>
      <c r="M22" s="247">
        <v>30.310499999999998</v>
      </c>
    </row>
    <row r="23" spans="1:13" x14ac:dyDescent="0.2">
      <c r="A23" s="325" t="s">
        <v>352</v>
      </c>
      <c r="B23" s="323">
        <v>57.957999999999991</v>
      </c>
      <c r="C23" s="323">
        <v>56.299090909090914</v>
      </c>
      <c r="D23" s="323">
        <v>59.452999999999996</v>
      </c>
      <c r="E23" s="323">
        <v>63.715263157894718</v>
      </c>
      <c r="F23" s="323">
        <v>60.534545454545452</v>
      </c>
      <c r="G23" s="323">
        <v>56.480000000000011</v>
      </c>
      <c r="H23" s="323">
        <v>46.330000000000005</v>
      </c>
      <c r="I23" s="323">
        <v>47.424999999999997</v>
      </c>
      <c r="J23" s="323">
        <v>48.363181818181822</v>
      </c>
      <c r="K23" s="323">
        <v>43.6752380952381</v>
      </c>
      <c r="L23" s="323">
        <v>38.076190476190483</v>
      </c>
      <c r="M23" s="323">
        <v>30.758500000000005</v>
      </c>
    </row>
    <row r="24" spans="1:13" s="259" customFormat="1" ht="15" x14ac:dyDescent="0.25">
      <c r="A24" s="675" t="s">
        <v>353</v>
      </c>
      <c r="B24" s="676">
        <v>54.061999999999991</v>
      </c>
      <c r="C24" s="676">
        <v>52.474090909090904</v>
      </c>
      <c r="D24" s="676">
        <v>57.083181818181835</v>
      </c>
      <c r="E24" s="676">
        <v>62.084285714285727</v>
      </c>
      <c r="F24" s="676">
        <v>60.135909090909102</v>
      </c>
      <c r="G24" s="676">
        <v>54.141739130434779</v>
      </c>
      <c r="H24" s="676">
        <v>45.460952380952385</v>
      </c>
      <c r="I24" s="676">
        <v>44.82</v>
      </c>
      <c r="J24" s="676">
        <v>45.022272727272728</v>
      </c>
      <c r="K24" s="676">
        <v>40.493333333333325</v>
      </c>
      <c r="L24" s="676">
        <v>33.637727272727268</v>
      </c>
      <c r="M24" s="676">
        <v>26.503499999999995</v>
      </c>
    </row>
    <row r="25" spans="1:13" x14ac:dyDescent="0.2">
      <c r="A25" s="3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C3" sqref="C3:N12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354</v>
      </c>
    </row>
    <row r="3" spans="1:15" ht="13.7" customHeight="1" x14ac:dyDescent="0.2">
      <c r="B3" s="236"/>
      <c r="C3" s="741">
        <v>2015</v>
      </c>
      <c r="D3" s="741" t="s">
        <v>605</v>
      </c>
      <c r="E3" s="741" t="s">
        <v>605</v>
      </c>
      <c r="F3" s="741" t="s">
        <v>605</v>
      </c>
      <c r="G3" s="741" t="s">
        <v>605</v>
      </c>
      <c r="H3" s="741" t="s">
        <v>605</v>
      </c>
      <c r="I3" s="741" t="s">
        <v>605</v>
      </c>
      <c r="J3" s="741" t="s">
        <v>605</v>
      </c>
      <c r="K3" s="741" t="s">
        <v>605</v>
      </c>
      <c r="L3" s="741" t="s">
        <v>605</v>
      </c>
      <c r="M3" s="741" t="s">
        <v>605</v>
      </c>
      <c r="N3" s="741">
        <v>2016</v>
      </c>
    </row>
    <row r="4" spans="1:15" ht="13.7" customHeight="1" x14ac:dyDescent="0.2">
      <c r="B4" s="236"/>
      <c r="C4" s="674">
        <v>42036</v>
      </c>
      <c r="D4" s="674">
        <v>42064</v>
      </c>
      <c r="E4" s="674">
        <v>42095</v>
      </c>
      <c r="F4" s="674">
        <v>42125</v>
      </c>
      <c r="G4" s="674">
        <v>42156</v>
      </c>
      <c r="H4" s="674">
        <v>42186</v>
      </c>
      <c r="I4" s="674">
        <v>42217</v>
      </c>
      <c r="J4" s="674">
        <v>42248</v>
      </c>
      <c r="K4" s="674">
        <v>42278</v>
      </c>
      <c r="L4" s="674">
        <v>42309</v>
      </c>
      <c r="M4" s="674">
        <v>42339</v>
      </c>
      <c r="N4" s="674">
        <v>42370</v>
      </c>
    </row>
    <row r="5" spans="1:15" ht="13.7" customHeight="1" x14ac:dyDescent="0.2">
      <c r="A5" s="882" t="s">
        <v>567</v>
      </c>
      <c r="B5" s="327" t="s">
        <v>355</v>
      </c>
      <c r="C5" s="747">
        <v>560.91250000000002</v>
      </c>
      <c r="D5" s="748">
        <v>595.5</v>
      </c>
      <c r="E5" s="748">
        <v>614.32500000000005</v>
      </c>
      <c r="F5" s="748">
        <v>659.03947368421052</v>
      </c>
      <c r="G5" s="748">
        <v>681.01136363636363</v>
      </c>
      <c r="H5" s="748">
        <v>661.72826086956525</v>
      </c>
      <c r="I5" s="748">
        <v>523.70238095238096</v>
      </c>
      <c r="J5" s="748">
        <v>503.76136363636363</v>
      </c>
      <c r="K5" s="748">
        <v>473.29545454545456</v>
      </c>
      <c r="L5" s="748">
        <v>469.8095238095238</v>
      </c>
      <c r="M5" s="748">
        <v>427.48809523809524</v>
      </c>
      <c r="N5" s="748">
        <v>391.45</v>
      </c>
    </row>
    <row r="6" spans="1:15" ht="13.7" customHeight="1" x14ac:dyDescent="0.2">
      <c r="A6" s="883"/>
      <c r="B6" s="328" t="s">
        <v>356</v>
      </c>
      <c r="C6" s="749">
        <v>548.42499999999995</v>
      </c>
      <c r="D6" s="750">
        <v>588.86363636363637</v>
      </c>
      <c r="E6" s="750">
        <v>613.83749999999998</v>
      </c>
      <c r="F6" s="750">
        <v>653.42105263157896</v>
      </c>
      <c r="G6" s="750">
        <v>681.4545454545455</v>
      </c>
      <c r="H6" s="750">
        <v>676.53260869565213</v>
      </c>
      <c r="I6" s="750">
        <v>572.79999999999995</v>
      </c>
      <c r="J6" s="750">
        <v>514.5</v>
      </c>
      <c r="K6" s="750">
        <v>465.45454545454544</v>
      </c>
      <c r="L6" s="750">
        <v>467.86904761904759</v>
      </c>
      <c r="M6" s="750">
        <v>417.67857142857144</v>
      </c>
      <c r="N6" s="750">
        <v>378.13749999999999</v>
      </c>
    </row>
    <row r="7" spans="1:15" ht="13.7" customHeight="1" x14ac:dyDescent="0.2">
      <c r="A7" s="884" t="s">
        <v>621</v>
      </c>
      <c r="B7" s="327" t="s">
        <v>355</v>
      </c>
      <c r="C7" s="751">
        <v>579.21249999999998</v>
      </c>
      <c r="D7" s="752">
        <v>542.5</v>
      </c>
      <c r="E7" s="752">
        <v>553.9375</v>
      </c>
      <c r="F7" s="752">
        <v>596.77631578947364</v>
      </c>
      <c r="G7" s="752">
        <v>578.15909090909088</v>
      </c>
      <c r="H7" s="752">
        <v>507.98913043478262</v>
      </c>
      <c r="I7" s="752">
        <v>456.57499999999999</v>
      </c>
      <c r="J7" s="752">
        <v>463.44318181818181</v>
      </c>
      <c r="K7" s="752">
        <v>454.11363636363637</v>
      </c>
      <c r="L7" s="752">
        <v>432.71428571428572</v>
      </c>
      <c r="M7" s="752">
        <v>360.39285714285717</v>
      </c>
      <c r="N7" s="752">
        <v>290.22500000000002</v>
      </c>
    </row>
    <row r="8" spans="1:15" ht="13.7" customHeight="1" x14ac:dyDescent="0.2">
      <c r="A8" s="885"/>
      <c r="B8" s="328" t="s">
        <v>356</v>
      </c>
      <c r="C8" s="749">
        <v>593.04999999999995</v>
      </c>
      <c r="D8" s="750">
        <v>554.72727272727275</v>
      </c>
      <c r="E8" s="750">
        <v>574.76250000000005</v>
      </c>
      <c r="F8" s="750">
        <v>608.51315789473688</v>
      </c>
      <c r="G8" s="750">
        <v>593.9545454545455</v>
      </c>
      <c r="H8" s="750">
        <v>524.21739130434787</v>
      </c>
      <c r="I8" s="750">
        <v>465.78750000000002</v>
      </c>
      <c r="J8" s="750">
        <v>474.70454545454544</v>
      </c>
      <c r="K8" s="750">
        <v>462.28409090909093</v>
      </c>
      <c r="L8" s="750">
        <v>441.76190476190476</v>
      </c>
      <c r="M8" s="750">
        <v>368.08333333333331</v>
      </c>
      <c r="N8" s="750">
        <v>302.45</v>
      </c>
    </row>
    <row r="9" spans="1:15" ht="13.7" customHeight="1" x14ac:dyDescent="0.2">
      <c r="A9" s="884" t="s">
        <v>568</v>
      </c>
      <c r="B9" s="327" t="s">
        <v>355</v>
      </c>
      <c r="C9" s="747">
        <v>557.71249999999998</v>
      </c>
      <c r="D9" s="748">
        <v>533.5</v>
      </c>
      <c r="E9" s="748">
        <v>554.42499999999995</v>
      </c>
      <c r="F9" s="748">
        <v>598.84210526315792</v>
      </c>
      <c r="G9" s="748">
        <v>573.39772727272725</v>
      </c>
      <c r="H9" s="748">
        <v>512.195652173913</v>
      </c>
      <c r="I9" s="748">
        <v>463.65476190476193</v>
      </c>
      <c r="J9" s="748">
        <v>466.89772727272725</v>
      </c>
      <c r="K9" s="748">
        <v>448.40909090909093</v>
      </c>
      <c r="L9" s="748">
        <v>427.9404761904762</v>
      </c>
      <c r="M9" s="748">
        <v>341.47619047619048</v>
      </c>
      <c r="N9" s="748">
        <v>280.07499999999999</v>
      </c>
    </row>
    <row r="10" spans="1:15" ht="13.7" customHeight="1" x14ac:dyDescent="0.2">
      <c r="A10" s="885"/>
      <c r="B10" s="328" t="s">
        <v>356</v>
      </c>
      <c r="C10" s="749">
        <v>585.29999999999995</v>
      </c>
      <c r="D10" s="750">
        <v>555.60818181818183</v>
      </c>
      <c r="E10" s="750">
        <v>571.65699999999993</v>
      </c>
      <c r="F10" s="750">
        <v>608.50789473684199</v>
      </c>
      <c r="G10" s="750">
        <v>590.11545454545444</v>
      </c>
      <c r="H10" s="750">
        <v>526.88043478260875</v>
      </c>
      <c r="I10" s="750">
        <v>467.35</v>
      </c>
      <c r="J10" s="750">
        <v>475.34090909090907</v>
      </c>
      <c r="K10" s="750">
        <v>462.45454545454544</v>
      </c>
      <c r="L10" s="750">
        <v>440.64333333333332</v>
      </c>
      <c r="M10" s="750">
        <v>352.90476190476193</v>
      </c>
      <c r="N10" s="750">
        <v>292.75650000000002</v>
      </c>
    </row>
    <row r="11" spans="1:15" ht="13.7" customHeight="1" x14ac:dyDescent="0.2">
      <c r="A11" s="882" t="s">
        <v>357</v>
      </c>
      <c r="B11" s="327" t="s">
        <v>355</v>
      </c>
      <c r="C11" s="747">
        <v>292.6875</v>
      </c>
      <c r="D11" s="748">
        <v>312.65909090909093</v>
      </c>
      <c r="E11" s="748">
        <v>327.125</v>
      </c>
      <c r="F11" s="748">
        <v>349.63157894736844</v>
      </c>
      <c r="G11" s="748">
        <v>334.47727272727275</v>
      </c>
      <c r="H11" s="748">
        <v>291.39695652173913</v>
      </c>
      <c r="I11" s="748">
        <v>234.0952380952381</v>
      </c>
      <c r="J11" s="748">
        <v>219.47772727272729</v>
      </c>
      <c r="K11" s="748">
        <v>233.22727272727272</v>
      </c>
      <c r="L11" s="748">
        <v>212.45238095238096</v>
      </c>
      <c r="M11" s="748">
        <v>169.26190476190476</v>
      </c>
      <c r="N11" s="748">
        <v>132.78749999999999</v>
      </c>
    </row>
    <row r="12" spans="1:15" ht="13.7" customHeight="1" x14ac:dyDescent="0.2">
      <c r="A12" s="883"/>
      <c r="B12" s="328" t="s">
        <v>356</v>
      </c>
      <c r="C12" s="749">
        <v>283.38749999999999</v>
      </c>
      <c r="D12" s="750">
        <v>304.84090909090907</v>
      </c>
      <c r="E12" s="750">
        <v>320.83749999999998</v>
      </c>
      <c r="F12" s="750">
        <v>343.11842105263156</v>
      </c>
      <c r="G12" s="750">
        <v>326.92045454545456</v>
      </c>
      <c r="H12" s="750">
        <v>283.3478260869565</v>
      </c>
      <c r="I12" s="750">
        <v>225.1875</v>
      </c>
      <c r="J12" s="750">
        <v>211.95454545454547</v>
      </c>
      <c r="K12" s="750">
        <v>225.35227272727272</v>
      </c>
      <c r="L12" s="750">
        <v>206.22619047619048</v>
      </c>
      <c r="M12" s="750">
        <v>158.35714285714286</v>
      </c>
      <c r="N12" s="750">
        <v>125.1</v>
      </c>
    </row>
    <row r="13" spans="1:15" ht="13.7" customHeight="1" x14ac:dyDescent="0.2">
      <c r="B13" s="3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334</v>
      </c>
    </row>
    <row r="14" spans="1:15" ht="13.7" customHeight="1" x14ac:dyDescent="0.2">
      <c r="A14" s="326"/>
      <c r="N14" s="227"/>
      <c r="O14" s="13"/>
    </row>
    <row r="15" spans="1:15" ht="13.7" customHeight="1" x14ac:dyDescent="0.2">
      <c r="A15" s="326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B5" sqref="B5:H9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545</v>
      </c>
    </row>
    <row r="3" spans="1:8" x14ac:dyDescent="0.2">
      <c r="A3" s="63"/>
      <c r="B3" s="860">
        <f>INDICE!A3</f>
        <v>42370</v>
      </c>
      <c r="C3" s="878">
        <v>41671</v>
      </c>
      <c r="D3" s="878" t="s">
        <v>120</v>
      </c>
      <c r="E3" s="878"/>
      <c r="F3" s="878" t="s">
        <v>121</v>
      </c>
      <c r="G3" s="878"/>
      <c r="H3" s="878"/>
    </row>
    <row r="4" spans="1:8" ht="25.5" x14ac:dyDescent="0.2">
      <c r="A4" s="75"/>
      <c r="B4" s="261" t="s">
        <v>55</v>
      </c>
      <c r="C4" s="262" t="s">
        <v>524</v>
      </c>
      <c r="D4" s="261" t="s">
        <v>55</v>
      </c>
      <c r="E4" s="262" t="s">
        <v>524</v>
      </c>
      <c r="F4" s="261" t="s">
        <v>55</v>
      </c>
      <c r="G4" s="263" t="s">
        <v>524</v>
      </c>
      <c r="H4" s="262" t="s">
        <v>110</v>
      </c>
    </row>
    <row r="5" spans="1:8" x14ac:dyDescent="0.2">
      <c r="A5" s="65" t="s">
        <v>359</v>
      </c>
      <c r="B5" s="265">
        <v>25092.374</v>
      </c>
      <c r="C5" s="264">
        <v>-13.139275039458351</v>
      </c>
      <c r="D5" s="265">
        <v>25092.374</v>
      </c>
      <c r="E5" s="264">
        <v>-13.139275039458351</v>
      </c>
      <c r="F5" s="265">
        <v>242183.57800000001</v>
      </c>
      <c r="G5" s="264">
        <v>0.44883891414310662</v>
      </c>
      <c r="H5" s="264">
        <v>77.641927108663396</v>
      </c>
    </row>
    <row r="6" spans="1:8" x14ac:dyDescent="0.2">
      <c r="A6" s="65" t="s">
        <v>360</v>
      </c>
      <c r="B6" s="66">
        <v>4595.3500000000004</v>
      </c>
      <c r="C6" s="267">
        <v>-13.425471507939946</v>
      </c>
      <c r="D6" s="66">
        <v>4595.3500000000004</v>
      </c>
      <c r="E6" s="67">
        <v>-13.425471507939946</v>
      </c>
      <c r="F6" s="66">
        <v>60371.292000000001</v>
      </c>
      <c r="G6" s="67">
        <v>13.764484403895716</v>
      </c>
      <c r="H6" s="67">
        <v>19.354505749848293</v>
      </c>
    </row>
    <row r="7" spans="1:8" x14ac:dyDescent="0.2">
      <c r="A7" s="65" t="s">
        <v>361</v>
      </c>
      <c r="B7" s="266">
        <v>768.16499999999996</v>
      </c>
      <c r="C7" s="267">
        <v>-8.819465711375889</v>
      </c>
      <c r="D7" s="266">
        <v>768.16499999999996</v>
      </c>
      <c r="E7" s="267">
        <v>-8.819465711375889</v>
      </c>
      <c r="F7" s="266">
        <v>9368.8379999999997</v>
      </c>
      <c r="G7" s="267">
        <v>-12.285470650093025</v>
      </c>
      <c r="H7" s="267">
        <v>3.0035671414883285</v>
      </c>
    </row>
    <row r="8" spans="1:8" x14ac:dyDescent="0.2">
      <c r="A8" s="332" t="s">
        <v>196</v>
      </c>
      <c r="B8" s="333">
        <v>30455.888999999999</v>
      </c>
      <c r="C8" s="334">
        <v>-13.078765292717657</v>
      </c>
      <c r="D8" s="333">
        <v>30455.888999999999</v>
      </c>
      <c r="E8" s="334">
        <v>-13.078765292717657</v>
      </c>
      <c r="F8" s="333">
        <v>311923.70799999998</v>
      </c>
      <c r="G8" s="334">
        <v>2.3205967912357557</v>
      </c>
      <c r="H8" s="335">
        <v>100</v>
      </c>
    </row>
    <row r="9" spans="1:8" x14ac:dyDescent="0.2">
      <c r="A9" s="336" t="s">
        <v>595</v>
      </c>
      <c r="B9" s="620">
        <v>10298.499</v>
      </c>
      <c r="C9" s="273">
        <v>24.221260419219806</v>
      </c>
      <c r="D9" s="620">
        <v>10298.499</v>
      </c>
      <c r="E9" s="273">
        <v>24.221260419219806</v>
      </c>
      <c r="F9" s="620">
        <v>95275.869000000006</v>
      </c>
      <c r="G9" s="274">
        <v>-3.6356581770160856</v>
      </c>
      <c r="H9" s="274">
        <v>30.54460643946949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559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596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4" t="s">
        <v>651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B5" sqref="B5:H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545</v>
      </c>
    </row>
    <row r="3" spans="1:8" ht="14.1" customHeight="1" x14ac:dyDescent="0.2">
      <c r="A3" s="63"/>
      <c r="B3" s="860">
        <f>INDICE!A3</f>
        <v>42370</v>
      </c>
      <c r="C3" s="860">
        <v>41671</v>
      </c>
      <c r="D3" s="878" t="s">
        <v>120</v>
      </c>
      <c r="E3" s="878"/>
      <c r="F3" s="878" t="s">
        <v>121</v>
      </c>
      <c r="G3" s="878"/>
      <c r="H3" s="260"/>
    </row>
    <row r="4" spans="1:8" ht="25.5" x14ac:dyDescent="0.2">
      <c r="A4" s="75"/>
      <c r="B4" s="261" t="s">
        <v>55</v>
      </c>
      <c r="C4" s="262" t="s">
        <v>524</v>
      </c>
      <c r="D4" s="261" t="s">
        <v>55</v>
      </c>
      <c r="E4" s="262" t="s">
        <v>524</v>
      </c>
      <c r="F4" s="261" t="s">
        <v>55</v>
      </c>
      <c r="G4" s="263" t="s">
        <v>524</v>
      </c>
      <c r="H4" s="262" t="s">
        <v>110</v>
      </c>
    </row>
    <row r="5" spans="1:8" x14ac:dyDescent="0.2">
      <c r="A5" s="65" t="s">
        <v>572</v>
      </c>
      <c r="B5" s="265">
        <v>9334.7039999999997</v>
      </c>
      <c r="C5" s="264">
        <v>-4.8646533207976947</v>
      </c>
      <c r="D5" s="265">
        <v>9334.7039999999997</v>
      </c>
      <c r="E5" s="264">
        <v>-4.8646533207976947</v>
      </c>
      <c r="F5" s="265">
        <v>121707.408</v>
      </c>
      <c r="G5" s="264">
        <v>9.5925253046299908</v>
      </c>
      <c r="H5" s="264">
        <v>39.018325596462837</v>
      </c>
    </row>
    <row r="6" spans="1:8" x14ac:dyDescent="0.2">
      <c r="A6" s="65" t="s">
        <v>571</v>
      </c>
      <c r="B6" s="66">
        <v>10031.593999999999</v>
      </c>
      <c r="C6" s="267">
        <v>-1.2850584087042707</v>
      </c>
      <c r="D6" s="66">
        <v>10031.593999999999</v>
      </c>
      <c r="E6" s="67">
        <v>-1.2850584087042707</v>
      </c>
      <c r="F6" s="66">
        <v>117122.22</v>
      </c>
      <c r="G6" s="67">
        <v>-0.97365436763939883</v>
      </c>
      <c r="H6" s="67">
        <v>37.548354612404133</v>
      </c>
    </row>
    <row r="7" spans="1:8" x14ac:dyDescent="0.2">
      <c r="A7" s="65" t="s">
        <v>570</v>
      </c>
      <c r="B7" s="266">
        <v>10321.425999999999</v>
      </c>
      <c r="C7" s="267">
        <v>-27.425400525502507</v>
      </c>
      <c r="D7" s="266">
        <v>10321.425999999999</v>
      </c>
      <c r="E7" s="267">
        <v>-27.425400525502507</v>
      </c>
      <c r="F7" s="266">
        <v>63725.241999999998</v>
      </c>
      <c r="G7" s="267">
        <v>-1.7193200807217146</v>
      </c>
      <c r="H7" s="267">
        <v>20.429752649644701</v>
      </c>
    </row>
    <row r="8" spans="1:8" x14ac:dyDescent="0.2">
      <c r="A8" s="677" t="s">
        <v>363</v>
      </c>
      <c r="B8" s="266">
        <v>768.16499999999996</v>
      </c>
      <c r="C8" s="267">
        <v>-8.819465711375889</v>
      </c>
      <c r="D8" s="266">
        <v>768.16499999999996</v>
      </c>
      <c r="E8" s="267">
        <v>-8.819465711375889</v>
      </c>
      <c r="F8" s="266">
        <v>9368.8379999999997</v>
      </c>
      <c r="G8" s="267">
        <v>-12.285470650093025</v>
      </c>
      <c r="H8" s="267">
        <v>3.0035671414883285</v>
      </c>
    </row>
    <row r="9" spans="1:8" x14ac:dyDescent="0.2">
      <c r="A9" s="332" t="s">
        <v>196</v>
      </c>
      <c r="B9" s="333">
        <v>30455.888999999999</v>
      </c>
      <c r="C9" s="334">
        <v>-13.078765292717657</v>
      </c>
      <c r="D9" s="333">
        <v>30455.888999999999</v>
      </c>
      <c r="E9" s="334">
        <v>-13.078765292717657</v>
      </c>
      <c r="F9" s="333">
        <v>311923.70799999998</v>
      </c>
      <c r="G9" s="334">
        <v>2.3205967912357557</v>
      </c>
      <c r="H9" s="335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559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569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4" t="s">
        <v>651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G7" sqref="G7"/>
    </sheetView>
  </sheetViews>
  <sheetFormatPr baseColWidth="10" defaultRowHeight="14.25" x14ac:dyDescent="0.2"/>
  <sheetData>
    <row r="1" spans="1:4" x14ac:dyDescent="0.2">
      <c r="A1" s="225" t="s">
        <v>573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86">
        <v>2014</v>
      </c>
      <c r="C3" s="886">
        <v>2015</v>
      </c>
      <c r="D3" s="886">
        <v>2016</v>
      </c>
    </row>
    <row r="4" spans="1:4" x14ac:dyDescent="0.2">
      <c r="A4" s="236"/>
      <c r="B4" s="887"/>
      <c r="C4" s="887"/>
      <c r="D4" s="887"/>
    </row>
    <row r="5" spans="1:4" x14ac:dyDescent="0.2">
      <c r="A5" s="276" t="s">
        <v>364</v>
      </c>
      <c r="B5" s="324">
        <v>-8.2394935801996159</v>
      </c>
      <c r="C5" s="324">
        <v>-8.1034319565519493</v>
      </c>
      <c r="D5" s="324">
        <v>2.3205967912357557</v>
      </c>
    </row>
    <row r="6" spans="1:4" x14ac:dyDescent="0.2">
      <c r="A6" s="236" t="s">
        <v>135</v>
      </c>
      <c r="B6" s="238">
        <v>-7.4942658642633511</v>
      </c>
      <c r="C6" s="238">
        <v>-6.1201687486411256</v>
      </c>
      <c r="D6" s="238" t="s">
        <v>605</v>
      </c>
    </row>
    <row r="7" spans="1:4" x14ac:dyDescent="0.2">
      <c r="A7" s="236" t="s">
        <v>136</v>
      </c>
      <c r="B7" s="238">
        <v>-8.2500247118808669</v>
      </c>
      <c r="C7" s="238">
        <v>-4.3862891695005821</v>
      </c>
      <c r="D7" s="238" t="s">
        <v>605</v>
      </c>
    </row>
    <row r="8" spans="1:4" x14ac:dyDescent="0.2">
      <c r="A8" s="236" t="s">
        <v>137</v>
      </c>
      <c r="B8" s="238">
        <v>-9.0307175485983393</v>
      </c>
      <c r="C8" s="238">
        <v>-2.6383299613445375</v>
      </c>
      <c r="D8" s="238" t="s">
        <v>605</v>
      </c>
    </row>
    <row r="9" spans="1:4" x14ac:dyDescent="0.2">
      <c r="A9" s="236" t="s">
        <v>138</v>
      </c>
      <c r="B9" s="238">
        <v>-9.8574438251813863</v>
      </c>
      <c r="C9" s="238">
        <v>-1.2894588287827151</v>
      </c>
      <c r="D9" s="238" t="s">
        <v>605</v>
      </c>
    </row>
    <row r="10" spans="1:4" x14ac:dyDescent="0.2">
      <c r="A10" s="236" t="s">
        <v>139</v>
      </c>
      <c r="B10" s="238">
        <v>-9.1764300709172826</v>
      </c>
      <c r="C10" s="238">
        <v>-1.1478977110474948</v>
      </c>
      <c r="D10" s="238" t="s">
        <v>605</v>
      </c>
    </row>
    <row r="11" spans="1:4" x14ac:dyDescent="0.2">
      <c r="A11" s="236" t="s">
        <v>140</v>
      </c>
      <c r="B11" s="238">
        <v>-9.1767303244743808</v>
      </c>
      <c r="C11" s="238">
        <v>0.41913523153495152</v>
      </c>
      <c r="D11" s="238" t="s">
        <v>605</v>
      </c>
    </row>
    <row r="12" spans="1:4" x14ac:dyDescent="0.2">
      <c r="A12" s="236" t="s">
        <v>141</v>
      </c>
      <c r="B12" s="238">
        <v>-8.3602371983943442</v>
      </c>
      <c r="C12" s="238">
        <v>0.5239346392708466</v>
      </c>
      <c r="D12" s="238" t="s">
        <v>605</v>
      </c>
    </row>
    <row r="13" spans="1:4" x14ac:dyDescent="0.2">
      <c r="A13" s="236" t="s">
        <v>142</v>
      </c>
      <c r="B13" s="238">
        <v>-7.9763426192536206</v>
      </c>
      <c r="C13" s="238">
        <v>2.6993453625793366E-2</v>
      </c>
      <c r="D13" s="238" t="s">
        <v>605</v>
      </c>
    </row>
    <row r="14" spans="1:4" x14ac:dyDescent="0.2">
      <c r="A14" s="236" t="s">
        <v>143</v>
      </c>
      <c r="B14" s="238">
        <v>-7.9787077817949967</v>
      </c>
      <c r="C14" s="238">
        <v>1.1900981818607832</v>
      </c>
      <c r="D14" s="238" t="s">
        <v>605</v>
      </c>
    </row>
    <row r="15" spans="1:4" x14ac:dyDescent="0.2">
      <c r="A15" s="236" t="s">
        <v>144</v>
      </c>
      <c r="B15" s="238">
        <v>-8.3718978827383701</v>
      </c>
      <c r="C15" s="238">
        <v>3.036578479910927</v>
      </c>
      <c r="D15" s="238" t="s">
        <v>605</v>
      </c>
    </row>
    <row r="16" spans="1:4" x14ac:dyDescent="0.2">
      <c r="A16" s="321" t="s">
        <v>145</v>
      </c>
      <c r="B16" s="323">
        <v>-10.090744468096512</v>
      </c>
      <c r="C16" s="323">
        <v>4.902646600572556</v>
      </c>
      <c r="D16" s="323" t="s">
        <v>605</v>
      </c>
    </row>
    <row r="17" spans="4:4" x14ac:dyDescent="0.2">
      <c r="D17" s="71" t="s">
        <v>238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3" t="s">
        <v>644</v>
      </c>
      <c r="C3" s="850" t="s">
        <v>488</v>
      </c>
      <c r="D3" s="853" t="s">
        <v>608</v>
      </c>
      <c r="E3" s="850" t="s">
        <v>488</v>
      </c>
      <c r="F3" s="855" t="s">
        <v>647</v>
      </c>
    </row>
    <row r="4" spans="1:6" x14ac:dyDescent="0.2">
      <c r="A4" s="75"/>
      <c r="B4" s="854"/>
      <c r="C4" s="851"/>
      <c r="D4" s="854"/>
      <c r="E4" s="851"/>
      <c r="F4" s="856"/>
    </row>
    <row r="5" spans="1:6" x14ac:dyDescent="0.2">
      <c r="A5" s="65" t="s">
        <v>112</v>
      </c>
      <c r="B5" s="66">
        <v>1546.4727156385634</v>
      </c>
      <c r="C5" s="67">
        <v>1.8515080101634531</v>
      </c>
      <c r="D5" s="66">
        <v>1752.4124273999998</v>
      </c>
      <c r="E5" s="67">
        <v>2.041126078787062</v>
      </c>
      <c r="F5" s="67">
        <v>-11.751783344003265</v>
      </c>
    </row>
    <row r="6" spans="1:6" x14ac:dyDescent="0.2">
      <c r="A6" s="65" t="s">
        <v>124</v>
      </c>
      <c r="B6" s="66">
        <v>42413.3226488199</v>
      </c>
      <c r="C6" s="67">
        <v>50.779173682033786</v>
      </c>
      <c r="D6" s="66">
        <v>43602.659159999996</v>
      </c>
      <c r="E6" s="67">
        <v>50.786289417031774</v>
      </c>
      <c r="F6" s="67">
        <v>-2.7276696744935314</v>
      </c>
    </row>
    <row r="7" spans="1:6" x14ac:dyDescent="0.2">
      <c r="A7" s="65" t="s">
        <v>125</v>
      </c>
      <c r="B7" s="66">
        <v>14695.020641340096</v>
      </c>
      <c r="C7" s="67">
        <v>17.593552186094584</v>
      </c>
      <c r="D7" s="66">
        <v>15254.333855999999</v>
      </c>
      <c r="E7" s="67">
        <v>17.767517600980241</v>
      </c>
      <c r="F7" s="67">
        <v>-3.6665856401189787</v>
      </c>
    </row>
    <row r="8" spans="1:6" x14ac:dyDescent="0.2">
      <c r="A8" s="65" t="s">
        <v>126</v>
      </c>
      <c r="B8" s="66">
        <v>19576.005946571258</v>
      </c>
      <c r="C8" s="67">
        <v>23.437291489567521</v>
      </c>
      <c r="D8" s="66">
        <v>19952.774000000001</v>
      </c>
      <c r="E8" s="67">
        <v>23.240035689525747</v>
      </c>
      <c r="F8" s="67">
        <v>-1.8882991078270259</v>
      </c>
    </row>
    <row r="9" spans="1:6" x14ac:dyDescent="0.2">
      <c r="A9" s="65" t="s">
        <v>127</v>
      </c>
      <c r="B9" s="66">
        <v>5294.2131622251727</v>
      </c>
      <c r="C9" s="67">
        <v>6.3384746321406489</v>
      </c>
      <c r="D9" s="66">
        <v>5292.9985200000001</v>
      </c>
      <c r="E9" s="67">
        <v>6.1650312136751992</v>
      </c>
      <c r="F9" s="67">
        <v>2.2948093043725446E-2</v>
      </c>
    </row>
    <row r="10" spans="1:6" x14ac:dyDescent="0.2">
      <c r="A10" s="68" t="s">
        <v>119</v>
      </c>
      <c r="B10" s="69">
        <v>83525.035114594997</v>
      </c>
      <c r="C10" s="70">
        <v>100</v>
      </c>
      <c r="D10" s="69">
        <v>85855.177963399983</v>
      </c>
      <c r="E10" s="70">
        <v>100</v>
      </c>
      <c r="F10" s="70">
        <v>-2.7140388082339362</v>
      </c>
    </row>
    <row r="11" spans="1:6" x14ac:dyDescent="0.2">
      <c r="A11" s="58"/>
      <c r="B11" s="65"/>
      <c r="C11" s="65"/>
      <c r="D11" s="65"/>
      <c r="E11" s="65"/>
      <c r="F11" s="71" t="s">
        <v>609</v>
      </c>
    </row>
    <row r="12" spans="1:6" x14ac:dyDescent="0.2">
      <c r="A12" s="395"/>
      <c r="B12" s="395"/>
      <c r="C12" s="395"/>
      <c r="D12" s="395"/>
      <c r="E12" s="395"/>
      <c r="F12" s="395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L22" sqref="L22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8" t="s">
        <v>575</v>
      </c>
      <c r="B1" s="888"/>
      <c r="C1" s="888"/>
      <c r="D1" s="888"/>
      <c r="E1" s="888"/>
      <c r="F1" s="888"/>
      <c r="G1" s="227"/>
      <c r="H1" s="227"/>
      <c r="I1" s="227"/>
      <c r="J1" s="227"/>
      <c r="K1" s="227"/>
      <c r="L1" s="1"/>
    </row>
    <row r="2" spans="1:12" x14ac:dyDescent="0.2">
      <c r="A2" s="889"/>
      <c r="B2" s="889"/>
      <c r="C2" s="889"/>
      <c r="D2" s="889"/>
      <c r="E2" s="889"/>
      <c r="F2" s="889"/>
      <c r="G2" s="227"/>
      <c r="H2" s="227"/>
      <c r="I2" s="227"/>
      <c r="J2" s="227"/>
      <c r="K2" s="62"/>
      <c r="L2" s="62" t="s">
        <v>545</v>
      </c>
    </row>
    <row r="3" spans="1:12" x14ac:dyDescent="0.2">
      <c r="A3" s="337"/>
      <c r="B3" s="890">
        <f>INDICE!A3</f>
        <v>42370</v>
      </c>
      <c r="C3" s="891">
        <v>41671</v>
      </c>
      <c r="D3" s="891">
        <v>41671</v>
      </c>
      <c r="E3" s="891">
        <v>41671</v>
      </c>
      <c r="F3" s="892">
        <v>41671</v>
      </c>
      <c r="G3" s="893" t="s">
        <v>121</v>
      </c>
      <c r="H3" s="891"/>
      <c r="I3" s="891"/>
      <c r="J3" s="891"/>
      <c r="K3" s="891"/>
      <c r="L3" s="894" t="s">
        <v>110</v>
      </c>
    </row>
    <row r="4" spans="1:12" x14ac:dyDescent="0.2">
      <c r="A4" s="338"/>
      <c r="B4" s="339" t="s">
        <v>365</v>
      </c>
      <c r="C4" s="339" t="s">
        <v>366</v>
      </c>
      <c r="D4" s="340" t="s">
        <v>367</v>
      </c>
      <c r="E4" s="340" t="s">
        <v>368</v>
      </c>
      <c r="F4" s="341" t="s">
        <v>196</v>
      </c>
      <c r="G4" s="342" t="s">
        <v>365</v>
      </c>
      <c r="H4" s="233" t="s">
        <v>366</v>
      </c>
      <c r="I4" s="343" t="s">
        <v>367</v>
      </c>
      <c r="J4" s="343" t="s">
        <v>368</v>
      </c>
      <c r="K4" s="343" t="s">
        <v>196</v>
      </c>
      <c r="L4" s="895"/>
    </row>
    <row r="5" spans="1:12" x14ac:dyDescent="0.2">
      <c r="A5" s="344" t="s">
        <v>161</v>
      </c>
      <c r="B5" s="445">
        <v>2600.1660000000002</v>
      </c>
      <c r="C5" s="445">
        <v>478.92200000000003</v>
      </c>
      <c r="D5" s="445">
        <v>319.399</v>
      </c>
      <c r="E5" s="445">
        <v>255.68</v>
      </c>
      <c r="F5" s="345">
        <v>3654.1669999999999</v>
      </c>
      <c r="G5" s="445">
        <v>33362.688000000002</v>
      </c>
      <c r="H5" s="445">
        <v>6354.41</v>
      </c>
      <c r="I5" s="445">
        <v>2236.4769999999999</v>
      </c>
      <c r="J5" s="445">
        <v>3001.652</v>
      </c>
      <c r="K5" s="346">
        <v>44955.226999999999</v>
      </c>
      <c r="L5" s="678">
        <v>14.412078848131618</v>
      </c>
    </row>
    <row r="6" spans="1:12" x14ac:dyDescent="0.2">
      <c r="A6" s="347" t="s">
        <v>162</v>
      </c>
      <c r="B6" s="445">
        <v>315.96699999999998</v>
      </c>
      <c r="C6" s="445">
        <v>603.66200000000003</v>
      </c>
      <c r="D6" s="445">
        <v>514.27200000000005</v>
      </c>
      <c r="E6" s="445">
        <v>35.762999999999998</v>
      </c>
      <c r="F6" s="348">
        <v>1469.664</v>
      </c>
      <c r="G6" s="445">
        <v>4772.0649999999996</v>
      </c>
      <c r="H6" s="445">
        <v>6770.192</v>
      </c>
      <c r="I6" s="445">
        <v>2902.0390000000002</v>
      </c>
      <c r="J6" s="445">
        <v>480.21899999999999</v>
      </c>
      <c r="K6" s="277">
        <v>14924.514999999999</v>
      </c>
      <c r="L6" s="679">
        <v>4.7846112967046759</v>
      </c>
    </row>
    <row r="7" spans="1:12" x14ac:dyDescent="0.2">
      <c r="A7" s="347" t="s">
        <v>163</v>
      </c>
      <c r="B7" s="445">
        <v>47.253999999999998</v>
      </c>
      <c r="C7" s="445">
        <v>320.58</v>
      </c>
      <c r="D7" s="445">
        <v>293.53300000000002</v>
      </c>
      <c r="E7" s="445">
        <v>55.521000000000001</v>
      </c>
      <c r="F7" s="348">
        <v>716.88799999999992</v>
      </c>
      <c r="G7" s="445">
        <v>767.45100000000002</v>
      </c>
      <c r="H7" s="445">
        <v>3684.3049999999998</v>
      </c>
      <c r="I7" s="445">
        <v>1906.5219999999999</v>
      </c>
      <c r="J7" s="445">
        <v>1187.8150000000001</v>
      </c>
      <c r="K7" s="277">
        <v>7546.0929999999989</v>
      </c>
      <c r="L7" s="679">
        <v>2.4191822524071349</v>
      </c>
    </row>
    <row r="8" spans="1:12" x14ac:dyDescent="0.2">
      <c r="A8" s="347" t="s">
        <v>164</v>
      </c>
      <c r="B8" s="445">
        <v>376.83699999999999</v>
      </c>
      <c r="C8" s="445">
        <v>0.67500000000000004</v>
      </c>
      <c r="D8" s="445">
        <v>90.947999999999993</v>
      </c>
      <c r="E8" s="445">
        <v>1.22</v>
      </c>
      <c r="F8" s="348">
        <v>469.68</v>
      </c>
      <c r="G8" s="445">
        <v>4586.29</v>
      </c>
      <c r="H8" s="445">
        <v>6.7670000000000003</v>
      </c>
      <c r="I8" s="445">
        <v>769.59500000000003</v>
      </c>
      <c r="J8" s="445">
        <v>62.107999999999997</v>
      </c>
      <c r="K8" s="277">
        <v>5424.76</v>
      </c>
      <c r="L8" s="679">
        <v>1.739109644629099</v>
      </c>
    </row>
    <row r="9" spans="1:12" x14ac:dyDescent="0.2">
      <c r="A9" s="347" t="s">
        <v>166</v>
      </c>
      <c r="B9" s="445">
        <v>54.189</v>
      </c>
      <c r="C9" s="445">
        <v>136.149</v>
      </c>
      <c r="D9" s="445">
        <v>125.19499999999999</v>
      </c>
      <c r="E9" s="445">
        <v>1.732</v>
      </c>
      <c r="F9" s="348">
        <v>317.26500000000004</v>
      </c>
      <c r="G9" s="445">
        <v>1748.9459999999999</v>
      </c>
      <c r="H9" s="445">
        <v>1684.5940000000001</v>
      </c>
      <c r="I9" s="445">
        <v>965.99300000000005</v>
      </c>
      <c r="J9" s="445">
        <v>19.675000000000001</v>
      </c>
      <c r="K9" s="277">
        <v>4419.2080000000005</v>
      </c>
      <c r="L9" s="679">
        <v>1.4167423543939404</v>
      </c>
    </row>
    <row r="10" spans="1:12" x14ac:dyDescent="0.2">
      <c r="A10" s="347" t="s">
        <v>167</v>
      </c>
      <c r="B10" s="445">
        <v>146.50399999999999</v>
      </c>
      <c r="C10" s="445">
        <v>1008.508</v>
      </c>
      <c r="D10" s="445">
        <v>968.58399999999995</v>
      </c>
      <c r="E10" s="445">
        <v>45.634999999999998</v>
      </c>
      <c r="F10" s="348">
        <v>2169.2310000000002</v>
      </c>
      <c r="G10" s="445">
        <v>2462.8739999999998</v>
      </c>
      <c r="H10" s="445">
        <v>8765.5169999999998</v>
      </c>
      <c r="I10" s="445">
        <v>5963.8419999999996</v>
      </c>
      <c r="J10" s="445">
        <v>527.524</v>
      </c>
      <c r="K10" s="277">
        <v>17719.757000000001</v>
      </c>
      <c r="L10" s="679">
        <v>5.6807306312507819</v>
      </c>
    </row>
    <row r="11" spans="1:12" x14ac:dyDescent="0.2">
      <c r="A11" s="347" t="s">
        <v>612</v>
      </c>
      <c r="B11" s="445">
        <v>1012.3150000000001</v>
      </c>
      <c r="C11" s="445">
        <v>295.238</v>
      </c>
      <c r="D11" s="445">
        <v>393.64</v>
      </c>
      <c r="E11" s="445">
        <v>31.4</v>
      </c>
      <c r="F11" s="348">
        <v>1732.5930000000003</v>
      </c>
      <c r="G11" s="445">
        <v>10327.02</v>
      </c>
      <c r="H11" s="445">
        <v>3707.0970000000002</v>
      </c>
      <c r="I11" s="445">
        <v>2384.538</v>
      </c>
      <c r="J11" s="445">
        <v>365.66</v>
      </c>
      <c r="K11" s="277">
        <v>16784.314999999999</v>
      </c>
      <c r="L11" s="679">
        <v>5.3808397228619977</v>
      </c>
    </row>
    <row r="12" spans="1:12" x14ac:dyDescent="0.2">
      <c r="A12" s="347" t="s">
        <v>168</v>
      </c>
      <c r="B12" s="445">
        <v>1257.221</v>
      </c>
      <c r="C12" s="445">
        <v>2851.5889999999999</v>
      </c>
      <c r="D12" s="445">
        <v>2447.8989999999999</v>
      </c>
      <c r="E12" s="445">
        <v>103.233</v>
      </c>
      <c r="F12" s="348">
        <v>6659.9419999999991</v>
      </c>
      <c r="G12" s="445">
        <v>15849.553</v>
      </c>
      <c r="H12" s="445">
        <v>33461.951999999997</v>
      </c>
      <c r="I12" s="445">
        <v>15621.944</v>
      </c>
      <c r="J12" s="445">
        <v>1094.2850000000001</v>
      </c>
      <c r="K12" s="277">
        <v>66027.733999999997</v>
      </c>
      <c r="L12" s="679">
        <v>21.167658848023628</v>
      </c>
    </row>
    <row r="13" spans="1:12" x14ac:dyDescent="0.2">
      <c r="A13" s="347" t="s">
        <v>369</v>
      </c>
      <c r="B13" s="445">
        <v>1220.068</v>
      </c>
      <c r="C13" s="445">
        <v>1534.6210000000001</v>
      </c>
      <c r="D13" s="445">
        <v>483.55500000000001</v>
      </c>
      <c r="E13" s="445">
        <v>55.703000000000003</v>
      </c>
      <c r="F13" s="348">
        <v>3293.9470000000001</v>
      </c>
      <c r="G13" s="445">
        <v>13817.769</v>
      </c>
      <c r="H13" s="445">
        <v>19433.167000000001</v>
      </c>
      <c r="I13" s="445">
        <v>3203.085</v>
      </c>
      <c r="J13" s="445">
        <v>645.12800000000004</v>
      </c>
      <c r="K13" s="277">
        <v>37099.148999999998</v>
      </c>
      <c r="L13" s="679">
        <v>11.893519313929461</v>
      </c>
    </row>
    <row r="14" spans="1:12" x14ac:dyDescent="0.2">
      <c r="A14" s="347" t="s">
        <v>171</v>
      </c>
      <c r="B14" s="445" t="s">
        <v>150</v>
      </c>
      <c r="C14" s="445">
        <v>95.004000000000005</v>
      </c>
      <c r="D14" s="445">
        <v>96.55</v>
      </c>
      <c r="E14" s="445">
        <v>41.491</v>
      </c>
      <c r="F14" s="348">
        <v>233.04500000000002</v>
      </c>
      <c r="G14" s="445" t="s">
        <v>150</v>
      </c>
      <c r="H14" s="445">
        <v>1558.7570000000001</v>
      </c>
      <c r="I14" s="445">
        <v>554.79100000000005</v>
      </c>
      <c r="J14" s="445">
        <v>433.48700000000002</v>
      </c>
      <c r="K14" s="277">
        <v>2547.0350000000003</v>
      </c>
      <c r="L14" s="679">
        <v>0.81654730047188773</v>
      </c>
    </row>
    <row r="15" spans="1:12" x14ac:dyDescent="0.2">
      <c r="A15" s="347" t="s">
        <v>172</v>
      </c>
      <c r="B15" s="445">
        <v>358.29599999999999</v>
      </c>
      <c r="C15" s="445">
        <v>643.98800000000006</v>
      </c>
      <c r="D15" s="445">
        <v>263.87</v>
      </c>
      <c r="E15" s="445">
        <v>49.188000000000002</v>
      </c>
      <c r="F15" s="348">
        <v>1315.3420000000001</v>
      </c>
      <c r="G15" s="445">
        <v>4080.751886</v>
      </c>
      <c r="H15" s="445">
        <v>7080.09</v>
      </c>
      <c r="I15" s="445">
        <v>1812.0150000000001</v>
      </c>
      <c r="J15" s="445">
        <v>544.65899999999999</v>
      </c>
      <c r="K15" s="277">
        <v>13517.515885999999</v>
      </c>
      <c r="L15" s="679">
        <v>4.3335451243501382</v>
      </c>
    </row>
    <row r="16" spans="1:12" x14ac:dyDescent="0.2">
      <c r="A16" s="347" t="s">
        <v>173</v>
      </c>
      <c r="B16" s="445">
        <v>109.13</v>
      </c>
      <c r="C16" s="445">
        <v>45.152999999999999</v>
      </c>
      <c r="D16" s="445">
        <v>176.14699999999999</v>
      </c>
      <c r="E16" s="445">
        <v>3.26</v>
      </c>
      <c r="F16" s="348">
        <v>333.68999999999994</v>
      </c>
      <c r="G16" s="445">
        <v>1289.8789999999999</v>
      </c>
      <c r="H16" s="445">
        <v>624.91800000000001</v>
      </c>
      <c r="I16" s="445">
        <v>990.61199999999997</v>
      </c>
      <c r="J16" s="445">
        <v>42.837000000000003</v>
      </c>
      <c r="K16" s="277">
        <v>2948.2460000000001</v>
      </c>
      <c r="L16" s="679">
        <v>0.94517048742048737</v>
      </c>
    </row>
    <row r="17" spans="1:12" x14ac:dyDescent="0.2">
      <c r="A17" s="347" t="s">
        <v>174</v>
      </c>
      <c r="B17" s="445">
        <v>138.63499999999999</v>
      </c>
      <c r="C17" s="445">
        <v>310.88900000000001</v>
      </c>
      <c r="D17" s="445">
        <v>3061.8530000000001</v>
      </c>
      <c r="E17" s="445">
        <v>12.065</v>
      </c>
      <c r="F17" s="348">
        <v>3523.442</v>
      </c>
      <c r="G17" s="445">
        <v>1829.0830000000001</v>
      </c>
      <c r="H17" s="445">
        <v>2895.9470000000001</v>
      </c>
      <c r="I17" s="445">
        <v>17028.98</v>
      </c>
      <c r="J17" s="445">
        <v>138.46199999999999</v>
      </c>
      <c r="K17" s="277">
        <v>21892.472000000002</v>
      </c>
      <c r="L17" s="679">
        <v>7.0184504383553374</v>
      </c>
    </row>
    <row r="18" spans="1:12" x14ac:dyDescent="0.2">
      <c r="A18" s="347" t="s">
        <v>176</v>
      </c>
      <c r="B18" s="445">
        <v>994.64</v>
      </c>
      <c r="C18" s="445">
        <v>97.346000000000004</v>
      </c>
      <c r="D18" s="445">
        <v>77.822000000000003</v>
      </c>
      <c r="E18" s="445">
        <v>62.188000000000002</v>
      </c>
      <c r="F18" s="348">
        <v>1231.9960000000001</v>
      </c>
      <c r="G18" s="445">
        <v>18150.223000000002</v>
      </c>
      <c r="H18" s="445">
        <v>1084.7909999999999</v>
      </c>
      <c r="I18" s="445">
        <v>560.25400000000002</v>
      </c>
      <c r="J18" s="445">
        <v>628.34799999999996</v>
      </c>
      <c r="K18" s="277">
        <v>20423.616000000002</v>
      </c>
      <c r="L18" s="679">
        <v>6.5475537284232264</v>
      </c>
    </row>
    <row r="19" spans="1:12" x14ac:dyDescent="0.2">
      <c r="A19" s="347" t="s">
        <v>177</v>
      </c>
      <c r="B19" s="445">
        <v>120.83499999999999</v>
      </c>
      <c r="C19" s="445">
        <v>405.55700000000002</v>
      </c>
      <c r="D19" s="445">
        <v>319.483</v>
      </c>
      <c r="E19" s="445">
        <v>9.7409999999999997</v>
      </c>
      <c r="F19" s="348">
        <v>855.61599999999999</v>
      </c>
      <c r="G19" s="445">
        <v>1637.7619999999999</v>
      </c>
      <c r="H19" s="445">
        <v>4550.9459999999999</v>
      </c>
      <c r="I19" s="445">
        <v>2094.701</v>
      </c>
      <c r="J19" s="445">
        <v>124.038</v>
      </c>
      <c r="K19" s="277">
        <v>8407.4470000000001</v>
      </c>
      <c r="L19" s="679">
        <v>2.6953214823158964</v>
      </c>
    </row>
    <row r="20" spans="1:12" x14ac:dyDescent="0.2">
      <c r="A20" s="347" t="s">
        <v>178</v>
      </c>
      <c r="B20" s="445">
        <v>582.64700000000005</v>
      </c>
      <c r="C20" s="445">
        <v>1207.8979999999999</v>
      </c>
      <c r="D20" s="445">
        <v>687.798</v>
      </c>
      <c r="E20" s="445">
        <v>4.3499999999999996</v>
      </c>
      <c r="F20" s="348">
        <v>2482.6929999999998</v>
      </c>
      <c r="G20" s="445">
        <v>7025.0569999999998</v>
      </c>
      <c r="H20" s="445">
        <v>15463.48</v>
      </c>
      <c r="I20" s="445">
        <v>4728.8450000000003</v>
      </c>
      <c r="J20" s="445">
        <v>72.956999999999994</v>
      </c>
      <c r="K20" s="277">
        <v>27290.339</v>
      </c>
      <c r="L20" s="679">
        <v>8.7489385263306829</v>
      </c>
    </row>
    <row r="21" spans="1:12" ht="15" x14ac:dyDescent="0.25">
      <c r="A21" s="349" t="s">
        <v>119</v>
      </c>
      <c r="B21" s="681">
        <v>9334.7039999999997</v>
      </c>
      <c r="C21" s="681">
        <v>10035.779</v>
      </c>
      <c r="D21" s="681">
        <v>10320.548000000001</v>
      </c>
      <c r="E21" s="681">
        <v>768.17</v>
      </c>
      <c r="F21" s="682">
        <v>30459.201000000001</v>
      </c>
      <c r="G21" s="683">
        <v>121707.411886</v>
      </c>
      <c r="H21" s="681">
        <v>117126.93</v>
      </c>
      <c r="I21" s="681">
        <v>63724.233000000007</v>
      </c>
      <c r="J21" s="681">
        <v>9368.8539999999994</v>
      </c>
      <c r="K21" s="681">
        <v>311927.42888600001</v>
      </c>
      <c r="L21" s="680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238</v>
      </c>
    </row>
    <row r="23" spans="1:12" x14ac:dyDescent="0.2">
      <c r="A23" s="326" t="s">
        <v>574</v>
      </c>
      <c r="B23" s="326"/>
      <c r="C23" s="350"/>
      <c r="D23" s="350"/>
      <c r="E23" s="350"/>
      <c r="F23" s="350"/>
      <c r="G23" s="227"/>
      <c r="H23" s="227"/>
      <c r="I23" s="227"/>
      <c r="J23" s="227"/>
      <c r="K23" s="227"/>
      <c r="L23" s="1"/>
    </row>
    <row r="24" spans="1:12" x14ac:dyDescent="0.2">
      <c r="A24" s="326" t="s">
        <v>239</v>
      </c>
      <c r="B24" s="326"/>
      <c r="C24" s="326"/>
      <c r="D24" s="326"/>
      <c r="E24" s="326"/>
      <c r="F24" s="351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K68"/>
  <sheetViews>
    <sheetView workbookViewId="0">
      <selection activeCell="A38" sqref="A38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1" x14ac:dyDescent="0.2">
      <c r="A1" s="225" t="s">
        <v>576</v>
      </c>
      <c r="B1" s="225"/>
      <c r="C1" s="225"/>
      <c r="D1" s="225"/>
      <c r="E1" s="225"/>
      <c r="F1" s="225"/>
      <c r="G1" s="225"/>
      <c r="H1" s="1"/>
      <c r="I1" s="1"/>
    </row>
    <row r="2" spans="1:11" x14ac:dyDescent="0.2">
      <c r="A2" s="228"/>
      <c r="B2" s="228"/>
      <c r="C2" s="228"/>
      <c r="D2" s="228"/>
      <c r="E2" s="228"/>
      <c r="F2" s="228"/>
      <c r="G2" s="228"/>
      <c r="H2" s="1"/>
      <c r="I2" s="62" t="s">
        <v>545</v>
      </c>
      <c r="J2" s="62"/>
    </row>
    <row r="3" spans="1:11" x14ac:dyDescent="0.2">
      <c r="A3" s="874" t="s">
        <v>526</v>
      </c>
      <c r="B3" s="874" t="s">
        <v>527</v>
      </c>
      <c r="C3" s="860">
        <f>INDICE!A3</f>
        <v>42370</v>
      </c>
      <c r="D3" s="860">
        <v>41671</v>
      </c>
      <c r="E3" s="878" t="s">
        <v>120</v>
      </c>
      <c r="F3" s="878"/>
      <c r="G3" s="878" t="s">
        <v>121</v>
      </c>
      <c r="H3" s="878"/>
      <c r="I3" s="878"/>
      <c r="J3" s="248"/>
    </row>
    <row r="4" spans="1:11" x14ac:dyDescent="0.2">
      <c r="A4" s="875"/>
      <c r="B4" s="875"/>
      <c r="C4" s="261" t="s">
        <v>55</v>
      </c>
      <c r="D4" s="262" t="s">
        <v>489</v>
      </c>
      <c r="E4" s="261" t="s">
        <v>55</v>
      </c>
      <c r="F4" s="262" t="s">
        <v>489</v>
      </c>
      <c r="G4" s="261" t="s">
        <v>55</v>
      </c>
      <c r="H4" s="263" t="s">
        <v>489</v>
      </c>
      <c r="I4" s="262" t="s">
        <v>549</v>
      </c>
      <c r="J4" s="11"/>
    </row>
    <row r="5" spans="1:11" x14ac:dyDescent="0.2">
      <c r="A5" s="1"/>
      <c r="B5" s="200" t="s">
        <v>370</v>
      </c>
      <c r="C5" s="735">
        <v>877.61541</v>
      </c>
      <c r="D5" s="187">
        <v>-49.483222032692332</v>
      </c>
      <c r="E5" s="738">
        <v>877.61541</v>
      </c>
      <c r="F5" s="187">
        <v>-49.483222032692332</v>
      </c>
      <c r="G5" s="738">
        <v>9934.4517699999997</v>
      </c>
      <c r="H5" s="187">
        <v>-26.830919554704515</v>
      </c>
      <c r="I5" s="629">
        <v>2.7040120142508002</v>
      </c>
      <c r="J5" s="1"/>
    </row>
    <row r="6" spans="1:11" x14ac:dyDescent="0.2">
      <c r="A6" s="1"/>
      <c r="B6" s="200" t="s">
        <v>548</v>
      </c>
      <c r="C6" s="735">
        <v>1277.9499699999999</v>
      </c>
      <c r="D6" s="187">
        <v>51.025893587716588</v>
      </c>
      <c r="E6" s="738">
        <v>1277.9499699999999</v>
      </c>
      <c r="F6" s="187">
        <v>51.025893587716588</v>
      </c>
      <c r="G6" s="738">
        <v>13186.762800000002</v>
      </c>
      <c r="H6" s="187">
        <v>-36.544796382894958</v>
      </c>
      <c r="I6" s="626">
        <v>3.5892433589493922</v>
      </c>
      <c r="J6" s="1"/>
    </row>
    <row r="7" spans="1:11" x14ac:dyDescent="0.2">
      <c r="A7" s="191" t="s">
        <v>533</v>
      </c>
      <c r="B7" s="191"/>
      <c r="C7" s="736">
        <v>2155.56538</v>
      </c>
      <c r="D7" s="196">
        <v>-16.562672640693581</v>
      </c>
      <c r="E7" s="736">
        <v>2155.56538</v>
      </c>
      <c r="F7" s="196">
        <v>-16.562672640693581</v>
      </c>
      <c r="G7" s="736">
        <v>23121.21457</v>
      </c>
      <c r="H7" s="356">
        <v>-32.706191936750997</v>
      </c>
      <c r="I7" s="196">
        <v>6.2932553732001919</v>
      </c>
      <c r="J7" s="1"/>
    </row>
    <row r="8" spans="1:11" x14ac:dyDescent="0.2">
      <c r="A8" s="1"/>
      <c r="B8" s="200" t="s">
        <v>252</v>
      </c>
      <c r="C8" s="735">
        <v>0</v>
      </c>
      <c r="D8" s="187" t="s">
        <v>150</v>
      </c>
      <c r="E8" s="738">
        <v>0</v>
      </c>
      <c r="F8" s="187" t="s">
        <v>150</v>
      </c>
      <c r="G8" s="738">
        <v>0</v>
      </c>
      <c r="H8" s="187">
        <v>-100</v>
      </c>
      <c r="I8" s="798">
        <v>0</v>
      </c>
      <c r="J8" s="1"/>
    </row>
    <row r="9" spans="1:11" x14ac:dyDescent="0.2">
      <c r="A9" s="1"/>
      <c r="B9" s="200" t="s">
        <v>253</v>
      </c>
      <c r="C9" s="735">
        <v>950.22776999999996</v>
      </c>
      <c r="D9" s="187">
        <v>-34.020384730599609</v>
      </c>
      <c r="E9" s="738">
        <v>950.22776999999996</v>
      </c>
      <c r="F9" s="187">
        <v>-34.020384730599609</v>
      </c>
      <c r="G9" s="738">
        <v>12261.575929999999</v>
      </c>
      <c r="H9" s="187">
        <v>-25.500089031444777</v>
      </c>
      <c r="I9" s="629">
        <v>3.3374210672088678</v>
      </c>
      <c r="J9" s="1"/>
    </row>
    <row r="10" spans="1:11" s="691" customFormat="1" x14ac:dyDescent="0.2">
      <c r="A10" s="687"/>
      <c r="B10" s="688" t="s">
        <v>371</v>
      </c>
      <c r="C10" s="737">
        <v>950.22776999999996</v>
      </c>
      <c r="D10" s="648">
        <v>-34.020384730599609</v>
      </c>
      <c r="E10" s="739">
        <v>950.22776999999996</v>
      </c>
      <c r="F10" s="648">
        <v>-34.020384730599609</v>
      </c>
      <c r="G10" s="739">
        <v>12261.575929999999</v>
      </c>
      <c r="H10" s="648">
        <v>-25.494192354590755</v>
      </c>
      <c r="I10" s="690">
        <v>3.3374210672088678</v>
      </c>
      <c r="J10" s="687"/>
    </row>
    <row r="11" spans="1:11" s="691" customFormat="1" x14ac:dyDescent="0.2">
      <c r="A11" s="687"/>
      <c r="B11" s="688" t="s">
        <v>368</v>
      </c>
      <c r="C11" s="737">
        <v>0</v>
      </c>
      <c r="D11" s="648" t="s">
        <v>150</v>
      </c>
      <c r="E11" s="739">
        <v>0</v>
      </c>
      <c r="F11" s="774" t="s">
        <v>150</v>
      </c>
      <c r="G11" s="739">
        <v>0</v>
      </c>
      <c r="H11" s="774">
        <v>-100</v>
      </c>
      <c r="I11" s="821" t="s">
        <v>150</v>
      </c>
      <c r="J11" s="687"/>
    </row>
    <row r="12" spans="1:11" x14ac:dyDescent="0.2">
      <c r="A12" s="1"/>
      <c r="B12" s="637" t="s">
        <v>255</v>
      </c>
      <c r="C12" s="735">
        <v>0</v>
      </c>
      <c r="D12" s="187" t="s">
        <v>150</v>
      </c>
      <c r="E12" s="738">
        <v>0</v>
      </c>
      <c r="F12" s="201" t="s">
        <v>150</v>
      </c>
      <c r="G12" s="738">
        <v>0</v>
      </c>
      <c r="H12" s="201">
        <v>-100</v>
      </c>
      <c r="I12" s="798">
        <v>0</v>
      </c>
      <c r="J12" s="1"/>
    </row>
    <row r="13" spans="1:11" x14ac:dyDescent="0.2">
      <c r="A13" s="1"/>
      <c r="B13" s="200" t="s">
        <v>220</v>
      </c>
      <c r="C13" s="735">
        <v>4346.5855000000001</v>
      </c>
      <c r="D13" s="187">
        <v>60.518714636768323</v>
      </c>
      <c r="E13" s="738">
        <v>4346.5855000000001</v>
      </c>
      <c r="F13" s="187">
        <v>60.518714636768323</v>
      </c>
      <c r="G13" s="738">
        <v>33782.334869999999</v>
      </c>
      <c r="H13" s="187">
        <v>-27.124308294858164</v>
      </c>
      <c r="I13" s="629">
        <v>9.1950558996899474</v>
      </c>
      <c r="J13" s="1"/>
      <c r="K13" s="842"/>
    </row>
    <row r="14" spans="1:11" s="691" customFormat="1" x14ac:dyDescent="0.2">
      <c r="A14" s="687"/>
      <c r="B14" s="688" t="s">
        <v>371</v>
      </c>
      <c r="C14" s="737">
        <v>3431.8119100000004</v>
      </c>
      <c r="D14" s="648">
        <v>26.736270727529199</v>
      </c>
      <c r="E14" s="739">
        <v>3431.8119100000004</v>
      </c>
      <c r="F14" s="648">
        <v>26.736270727529199</v>
      </c>
      <c r="G14" s="739">
        <v>24865.448629999999</v>
      </c>
      <c r="H14" s="648">
        <v>-25.352225316618121</v>
      </c>
      <c r="I14" s="690">
        <v>6.7680102930587891</v>
      </c>
      <c r="J14" s="687"/>
    </row>
    <row r="15" spans="1:11" s="691" customFormat="1" x14ac:dyDescent="0.2">
      <c r="A15" s="687"/>
      <c r="B15" s="688" t="s">
        <v>368</v>
      </c>
      <c r="C15" s="737">
        <v>914.77359000000001</v>
      </c>
      <c r="D15" s="187" t="s">
        <v>150</v>
      </c>
      <c r="E15" s="739">
        <v>914.77359000000001</v>
      </c>
      <c r="F15" s="648" t="s">
        <v>150</v>
      </c>
      <c r="G15" s="739">
        <v>8916.8862399999998</v>
      </c>
      <c r="H15" s="648">
        <v>-31.649060009239939</v>
      </c>
      <c r="I15" s="690">
        <v>2.4270456066311596</v>
      </c>
      <c r="J15" s="687"/>
    </row>
    <row r="16" spans="1:11" x14ac:dyDescent="0.2">
      <c r="A16" s="1"/>
      <c r="B16" s="200" t="s">
        <v>619</v>
      </c>
      <c r="C16" s="735">
        <v>0</v>
      </c>
      <c r="D16" s="187" t="s">
        <v>150</v>
      </c>
      <c r="E16" s="738">
        <v>0</v>
      </c>
      <c r="F16" s="187" t="s">
        <v>150</v>
      </c>
      <c r="G16" s="738">
        <v>4.8509700000000002</v>
      </c>
      <c r="H16" s="187" t="s">
        <v>150</v>
      </c>
      <c r="I16" s="821">
        <v>1.3203628609261653E-3</v>
      </c>
      <c r="J16" s="1"/>
    </row>
    <row r="17" spans="1:11" x14ac:dyDescent="0.2">
      <c r="A17" s="191" t="s">
        <v>517</v>
      </c>
      <c r="B17" s="191"/>
      <c r="C17" s="736">
        <v>5296.8132699999996</v>
      </c>
      <c r="D17" s="196">
        <v>27.694945802927297</v>
      </c>
      <c r="E17" s="736">
        <v>5296.8132699999996</v>
      </c>
      <c r="F17" s="196">
        <v>27.694945802927297</v>
      </c>
      <c r="G17" s="736">
        <v>46048.761769999997</v>
      </c>
      <c r="H17" s="356">
        <v>-28.183868273826295</v>
      </c>
      <c r="I17" s="196">
        <v>12.533797329759741</v>
      </c>
      <c r="J17" s="1"/>
    </row>
    <row r="18" spans="1:11" x14ac:dyDescent="0.2">
      <c r="A18" s="1"/>
      <c r="B18" s="200" t="s">
        <v>225</v>
      </c>
      <c r="C18" s="735">
        <v>0</v>
      </c>
      <c r="D18" s="201" t="s">
        <v>150</v>
      </c>
      <c r="E18" s="738">
        <v>0</v>
      </c>
      <c r="F18" s="201" t="s">
        <v>150</v>
      </c>
      <c r="G18" s="738">
        <v>963.51452000000006</v>
      </c>
      <c r="H18" s="201">
        <v>-47.427905238041987</v>
      </c>
      <c r="I18" s="630">
        <v>0.26225451573007069</v>
      </c>
      <c r="J18" s="1"/>
    </row>
    <row r="19" spans="1:11" x14ac:dyDescent="0.2">
      <c r="A19" s="1"/>
      <c r="B19" s="200" t="s">
        <v>372</v>
      </c>
      <c r="C19" s="735">
        <v>3621.5112899999999</v>
      </c>
      <c r="D19" s="187">
        <v>36.080029748057633</v>
      </c>
      <c r="E19" s="738">
        <v>3621.5112899999999</v>
      </c>
      <c r="F19" s="187">
        <v>36.080029748057633</v>
      </c>
      <c r="G19" s="738">
        <v>35135.179360000009</v>
      </c>
      <c r="H19" s="187">
        <v>0.31066781830360107</v>
      </c>
      <c r="I19" s="630">
        <v>9.5632803210334352</v>
      </c>
      <c r="J19" s="1"/>
      <c r="K19" s="842"/>
    </row>
    <row r="20" spans="1:11" x14ac:dyDescent="0.2">
      <c r="A20" s="191" t="s">
        <v>393</v>
      </c>
      <c r="B20" s="191"/>
      <c r="C20" s="736">
        <v>3621.5112899999999</v>
      </c>
      <c r="D20" s="196">
        <v>36.080029748057633</v>
      </c>
      <c r="E20" s="736">
        <v>3621.5112899999999</v>
      </c>
      <c r="F20" s="196">
        <v>36.080029748057633</v>
      </c>
      <c r="G20" s="736">
        <v>36098.693880000013</v>
      </c>
      <c r="H20" s="356">
        <v>-2.0630415240912674</v>
      </c>
      <c r="I20" s="196">
        <v>9.8255348367635076</v>
      </c>
      <c r="J20" s="1"/>
    </row>
    <row r="21" spans="1:11" x14ac:dyDescent="0.2">
      <c r="A21" s="1"/>
      <c r="B21" s="200" t="s">
        <v>227</v>
      </c>
      <c r="C21" s="735">
        <v>20431.605769999998</v>
      </c>
      <c r="D21" s="187">
        <v>2.7167457519007883</v>
      </c>
      <c r="E21" s="738">
        <v>20431.605769999998</v>
      </c>
      <c r="F21" s="187">
        <v>2.7167457519007883</v>
      </c>
      <c r="G21" s="738">
        <v>218939.17817000006</v>
      </c>
      <c r="H21" s="187">
        <v>3.0339268591540547</v>
      </c>
      <c r="I21" s="631">
        <v>59.592032038409783</v>
      </c>
      <c r="J21" s="1"/>
    </row>
    <row r="22" spans="1:11" s="691" customFormat="1" x14ac:dyDescent="0.2">
      <c r="A22" s="687"/>
      <c r="B22" s="688" t="s">
        <v>371</v>
      </c>
      <c r="C22" s="737">
        <v>15750.660469999999</v>
      </c>
      <c r="D22" s="648">
        <v>-3.0425165624554023</v>
      </c>
      <c r="E22" s="739">
        <v>15750.660469999999</v>
      </c>
      <c r="F22" s="648">
        <v>-3.0425165624554023</v>
      </c>
      <c r="G22" s="739">
        <v>174851.74734999999</v>
      </c>
      <c r="H22" s="648">
        <v>12.037316730498361</v>
      </c>
      <c r="I22" s="692">
        <v>47.592080216737067</v>
      </c>
      <c r="J22" s="687"/>
      <c r="K22" s="842"/>
    </row>
    <row r="23" spans="1:11" s="691" customFormat="1" x14ac:dyDescent="0.2">
      <c r="A23" s="687"/>
      <c r="B23" s="688" t="s">
        <v>368</v>
      </c>
      <c r="C23" s="737">
        <v>4680.9452999999994</v>
      </c>
      <c r="D23" s="648">
        <v>28.37530132141552</v>
      </c>
      <c r="E23" s="739">
        <v>4680.9452999999994</v>
      </c>
      <c r="F23" s="648">
        <v>28.37530132141552</v>
      </c>
      <c r="G23" s="739">
        <v>44087.430820000001</v>
      </c>
      <c r="H23" s="648">
        <v>-21.867762220869317</v>
      </c>
      <c r="I23" s="692">
        <v>11.999951821672694</v>
      </c>
      <c r="J23" s="687"/>
    </row>
    <row r="24" spans="1:11" x14ac:dyDescent="0.2">
      <c r="A24" s="1"/>
      <c r="B24" s="405" t="s">
        <v>234</v>
      </c>
      <c r="C24" s="735">
        <v>3809.8811099999998</v>
      </c>
      <c r="D24" s="201">
        <v>35.107000210702559</v>
      </c>
      <c r="E24" s="738">
        <v>3809.8811099999998</v>
      </c>
      <c r="F24" s="201">
        <v>35.107000210702559</v>
      </c>
      <c r="G24" s="738">
        <v>43188.883489999993</v>
      </c>
      <c r="H24" s="187">
        <v>38.052844305591144</v>
      </c>
      <c r="I24" s="631">
        <v>11.755380421866803</v>
      </c>
      <c r="J24" s="1"/>
      <c r="K24" s="842"/>
    </row>
    <row r="25" spans="1:11" x14ac:dyDescent="0.2">
      <c r="A25" s="191" t="s">
        <v>518</v>
      </c>
      <c r="B25" s="191"/>
      <c r="C25" s="252">
        <v>24241.48688</v>
      </c>
      <c r="D25" s="196">
        <v>6.7384446075825002</v>
      </c>
      <c r="E25" s="736">
        <v>24241.48688</v>
      </c>
      <c r="F25" s="196">
        <v>6.7384446075825002</v>
      </c>
      <c r="G25" s="736">
        <v>262128.06166000004</v>
      </c>
      <c r="H25" s="196">
        <v>7.527970304586046</v>
      </c>
      <c r="I25" s="196">
        <v>71.347412460276587</v>
      </c>
      <c r="J25" s="1"/>
    </row>
    <row r="26" spans="1:11" x14ac:dyDescent="0.2">
      <c r="A26" s="204" t="s">
        <v>119</v>
      </c>
      <c r="B26" s="204"/>
      <c r="C26" s="255">
        <v>35315.37681999999</v>
      </c>
      <c r="D26" s="206">
        <v>10.003396662437975</v>
      </c>
      <c r="E26" s="255">
        <v>35315.37681999999</v>
      </c>
      <c r="F26" s="206">
        <v>10.003396662437975</v>
      </c>
      <c r="G26" s="255">
        <v>367396.73187999998</v>
      </c>
      <c r="H26" s="632">
        <v>-3.090878734100194</v>
      </c>
      <c r="I26" s="632">
        <v>100</v>
      </c>
      <c r="J26" s="1"/>
    </row>
    <row r="27" spans="1:11" x14ac:dyDescent="0.2">
      <c r="A27" s="358"/>
      <c r="B27" s="836" t="s">
        <v>373</v>
      </c>
      <c r="C27" s="256">
        <v>20132.700149999997</v>
      </c>
      <c r="D27" s="217">
        <v>-1.2761067015315815</v>
      </c>
      <c r="E27" s="256">
        <v>20132.700149999997</v>
      </c>
      <c r="F27" s="217">
        <v>-1.2761067015315815</v>
      </c>
      <c r="G27" s="256">
        <v>211983.62288000004</v>
      </c>
      <c r="H27" s="217">
        <v>2.9880569711363822</v>
      </c>
      <c r="I27" s="217">
        <v>57.698831939865656</v>
      </c>
      <c r="J27" s="1"/>
    </row>
    <row r="28" spans="1:11" x14ac:dyDescent="0.2">
      <c r="A28" s="358"/>
      <c r="B28" s="836" t="s">
        <v>374</v>
      </c>
      <c r="C28" s="256">
        <v>15182.676670000001</v>
      </c>
      <c r="D28" s="217">
        <v>29.645011828798761</v>
      </c>
      <c r="E28" s="256">
        <v>15182.676670000001</v>
      </c>
      <c r="F28" s="217">
        <v>29.645011828798761</v>
      </c>
      <c r="G28" s="256">
        <v>155413.10899999997</v>
      </c>
      <c r="H28" s="217">
        <v>-10.311769924004373</v>
      </c>
      <c r="I28" s="217">
        <v>42.301168060134344</v>
      </c>
      <c r="J28" s="1"/>
    </row>
    <row r="29" spans="1:11" x14ac:dyDescent="0.2">
      <c r="A29" s="359"/>
      <c r="B29" s="359" t="s">
        <v>521</v>
      </c>
      <c r="C29" s="633">
        <v>5296.8132699999996</v>
      </c>
      <c r="D29" s="634">
        <v>27.694945802927297</v>
      </c>
      <c r="E29" s="635">
        <v>5296.8132699999996</v>
      </c>
      <c r="F29" s="636">
        <v>27.694945802927297</v>
      </c>
      <c r="G29" s="635">
        <v>46048.761769999997</v>
      </c>
      <c r="H29" s="636">
        <v>-28.183868273826295</v>
      </c>
      <c r="I29" s="636">
        <v>12.533797329759741</v>
      </c>
      <c r="J29" s="1"/>
    </row>
    <row r="30" spans="1:11" x14ac:dyDescent="0.2">
      <c r="A30" s="213"/>
      <c r="B30" s="213" t="s">
        <v>522</v>
      </c>
      <c r="C30" s="633">
        <v>30018.563549999992</v>
      </c>
      <c r="D30" s="634">
        <v>7.37837000269867</v>
      </c>
      <c r="E30" s="635">
        <v>30018.563549999992</v>
      </c>
      <c r="F30" s="636">
        <v>7.37837000269867</v>
      </c>
      <c r="G30" s="635">
        <v>321347.97010999999</v>
      </c>
      <c r="H30" s="636">
        <v>2.0170589672734853</v>
      </c>
      <c r="I30" s="636">
        <v>87.46620267024025</v>
      </c>
      <c r="J30" s="1"/>
    </row>
    <row r="31" spans="1:11" x14ac:dyDescent="0.2">
      <c r="A31" s="810"/>
      <c r="B31" s="810" t="s">
        <v>523</v>
      </c>
      <c r="C31" s="775">
        <v>950.22776999999996</v>
      </c>
      <c r="D31" s="776">
        <v>-34.020384730599609</v>
      </c>
      <c r="E31" s="775">
        <v>950.22776999999996</v>
      </c>
      <c r="F31" s="776">
        <v>-34.020384730599609</v>
      </c>
      <c r="G31" s="775">
        <v>12261.575929999999</v>
      </c>
      <c r="H31" s="776">
        <v>-30.976115210407439</v>
      </c>
      <c r="I31" s="776">
        <v>3.3374210672088678</v>
      </c>
      <c r="J31" s="1"/>
    </row>
    <row r="32" spans="1:11" x14ac:dyDescent="0.2">
      <c r="A32" s="686"/>
      <c r="B32" s="1"/>
      <c r="C32" s="1"/>
      <c r="D32" s="1"/>
      <c r="E32" s="1"/>
      <c r="F32" s="1"/>
      <c r="G32" s="1"/>
      <c r="I32" s="248" t="s">
        <v>238</v>
      </c>
      <c r="J32" s="1"/>
    </row>
    <row r="33" spans="1:10" x14ac:dyDescent="0.2">
      <c r="A33" s="693" t="s">
        <v>550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94" t="s">
        <v>651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694" t="s">
        <v>551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896" t="s">
        <v>674</v>
      </c>
      <c r="B36" s="896"/>
      <c r="C36" s="896"/>
      <c r="D36" s="896"/>
      <c r="E36" s="896"/>
      <c r="F36" s="896"/>
      <c r="G36" s="896"/>
      <c r="H36" s="896"/>
      <c r="I36" s="896"/>
    </row>
    <row r="37" spans="1:10" ht="19.5" customHeight="1" x14ac:dyDescent="0.2">
      <c r="A37" s="896"/>
      <c r="B37" s="896"/>
      <c r="C37" s="896"/>
      <c r="D37" s="896"/>
      <c r="E37" s="896"/>
      <c r="F37" s="896"/>
      <c r="G37" s="896"/>
      <c r="H37" s="896"/>
      <c r="I37" s="896"/>
    </row>
    <row r="64" spans="3:3" x14ac:dyDescent="0.2">
      <c r="C64" t="s">
        <v>575</v>
      </c>
    </row>
    <row r="68" spans="3:3" x14ac:dyDescent="0.2">
      <c r="C68" t="s">
        <v>576</v>
      </c>
    </row>
  </sheetData>
  <mergeCells count="6">
    <mergeCell ref="A36:I37"/>
    <mergeCell ref="A3:A4"/>
    <mergeCell ref="B3:B4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A24" sqref="A24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8" t="s">
        <v>18</v>
      </c>
      <c r="B1" s="888"/>
      <c r="C1" s="888"/>
      <c r="D1" s="888"/>
      <c r="E1" s="888"/>
      <c r="F1" s="888"/>
      <c r="G1" s="1"/>
      <c r="H1" s="1"/>
    </row>
    <row r="2" spans="1:9" x14ac:dyDescent="0.2">
      <c r="A2" s="889"/>
      <c r="B2" s="889"/>
      <c r="C2" s="889"/>
      <c r="D2" s="889"/>
      <c r="E2" s="889"/>
      <c r="F2" s="889"/>
      <c r="G2" s="11"/>
      <c r="H2" s="62" t="s">
        <v>545</v>
      </c>
    </row>
    <row r="3" spans="1:9" x14ac:dyDescent="0.2">
      <c r="A3" s="352"/>
      <c r="B3" s="860">
        <f>INDICE!A3</f>
        <v>42370</v>
      </c>
      <c r="C3" s="860">
        <v>41671</v>
      </c>
      <c r="D3" s="878" t="s">
        <v>120</v>
      </c>
      <c r="E3" s="878"/>
      <c r="F3" s="878" t="s">
        <v>121</v>
      </c>
      <c r="G3" s="878"/>
      <c r="H3" s="878"/>
    </row>
    <row r="4" spans="1:9" x14ac:dyDescent="0.2">
      <c r="A4" s="353"/>
      <c r="B4" s="261" t="s">
        <v>55</v>
      </c>
      <c r="C4" s="262" t="s">
        <v>489</v>
      </c>
      <c r="D4" s="261" t="s">
        <v>55</v>
      </c>
      <c r="E4" s="262" t="s">
        <v>489</v>
      </c>
      <c r="F4" s="261" t="s">
        <v>55</v>
      </c>
      <c r="G4" s="263" t="s">
        <v>489</v>
      </c>
      <c r="H4" s="262" t="s">
        <v>549</v>
      </c>
      <c r="I4" s="62"/>
    </row>
    <row r="5" spans="1:9" ht="14.1" customHeight="1" x14ac:dyDescent="0.2">
      <c r="A5" s="638" t="s">
        <v>376</v>
      </c>
      <c r="B5" s="360">
        <v>20132.700149999997</v>
      </c>
      <c r="C5" s="361">
        <v>-1.2761067015315815</v>
      </c>
      <c r="D5" s="360">
        <v>20132.700149999997</v>
      </c>
      <c r="E5" s="361">
        <v>-1.2761067015315815</v>
      </c>
      <c r="F5" s="360">
        <v>211983.62288000004</v>
      </c>
      <c r="G5" s="361">
        <v>2.9880569711363822</v>
      </c>
      <c r="H5" s="361">
        <v>57.698831939865656</v>
      </c>
    </row>
    <row r="6" spans="1:9" x14ac:dyDescent="0.2">
      <c r="A6" s="625" t="s">
        <v>377</v>
      </c>
      <c r="B6" s="695">
        <v>6859.4012400000001</v>
      </c>
      <c r="C6" s="696">
        <v>10.573761444369756</v>
      </c>
      <c r="D6" s="695">
        <v>6859.4012400000001</v>
      </c>
      <c r="E6" s="696">
        <v>10.573761444369756</v>
      </c>
      <c r="F6" s="695">
        <v>76724.082890000005</v>
      </c>
      <c r="G6" s="696">
        <v>6.5510671246161101</v>
      </c>
      <c r="H6" s="696">
        <v>20.883169672576134</v>
      </c>
    </row>
    <row r="7" spans="1:9" x14ac:dyDescent="0.2">
      <c r="A7" s="625" t="s">
        <v>378</v>
      </c>
      <c r="B7" s="697">
        <v>8891.2592299999997</v>
      </c>
      <c r="C7" s="696">
        <v>-11.454453076387141</v>
      </c>
      <c r="D7" s="695">
        <v>8891.2592299999997</v>
      </c>
      <c r="E7" s="696">
        <v>-11.454453076387141</v>
      </c>
      <c r="F7" s="695">
        <v>98127.664459999985</v>
      </c>
      <c r="G7" s="696">
        <v>16.736976781943046</v>
      </c>
      <c r="H7" s="696">
        <v>26.708910544160936</v>
      </c>
    </row>
    <row r="8" spans="1:9" x14ac:dyDescent="0.2">
      <c r="A8" s="625" t="s">
        <v>624</v>
      </c>
      <c r="B8" s="697">
        <v>0</v>
      </c>
      <c r="C8" s="698" t="s">
        <v>150</v>
      </c>
      <c r="D8" s="695">
        <v>0</v>
      </c>
      <c r="E8" s="698" t="s">
        <v>150</v>
      </c>
      <c r="F8" s="695">
        <v>4.8509700000000002</v>
      </c>
      <c r="G8" s="698" t="s">
        <v>150</v>
      </c>
      <c r="H8" s="119">
        <v>1.3203628609261653E-3</v>
      </c>
    </row>
    <row r="9" spans="1:9" x14ac:dyDescent="0.2">
      <c r="A9" s="625" t="s">
        <v>625</v>
      </c>
      <c r="B9" s="695">
        <v>4382.0396799999999</v>
      </c>
      <c r="C9" s="696">
        <v>5.6416926405783743</v>
      </c>
      <c r="D9" s="695">
        <v>4382.0396799999999</v>
      </c>
      <c r="E9" s="696">
        <v>5.6416926405783743</v>
      </c>
      <c r="F9" s="695">
        <v>37127.024559999998</v>
      </c>
      <c r="G9" s="696">
        <v>-25.399171165186228</v>
      </c>
      <c r="H9" s="696">
        <v>10.105431360267657</v>
      </c>
    </row>
    <row r="10" spans="1:9" x14ac:dyDescent="0.2">
      <c r="A10" s="638" t="s">
        <v>379</v>
      </c>
      <c r="B10" s="640">
        <v>15182.676670000001</v>
      </c>
      <c r="C10" s="361">
        <v>29.645011828798761</v>
      </c>
      <c r="D10" s="640">
        <v>15182.676670000001</v>
      </c>
      <c r="E10" s="361">
        <v>29.645011828798761</v>
      </c>
      <c r="F10" s="640">
        <v>155413.10899999997</v>
      </c>
      <c r="G10" s="361">
        <v>-10.311095715442674</v>
      </c>
      <c r="H10" s="361">
        <v>42.301168060134344</v>
      </c>
    </row>
    <row r="11" spans="1:9" x14ac:dyDescent="0.2">
      <c r="A11" s="625" t="s">
        <v>380</v>
      </c>
      <c r="B11" s="695">
        <v>4238.3690700000006</v>
      </c>
      <c r="C11" s="696">
        <v>97.59106694635507</v>
      </c>
      <c r="D11" s="695">
        <v>4238.3690700000006</v>
      </c>
      <c r="E11" s="696">
        <v>97.59106694635507</v>
      </c>
      <c r="F11" s="695">
        <v>39971.277349999997</v>
      </c>
      <c r="G11" s="696">
        <v>20.005998072590504</v>
      </c>
      <c r="H11" s="696">
        <v>10.879595239038629</v>
      </c>
    </row>
    <row r="12" spans="1:9" x14ac:dyDescent="0.2">
      <c r="A12" s="625" t="s">
        <v>381</v>
      </c>
      <c r="B12" s="695">
        <v>2197.2667900000001</v>
      </c>
      <c r="C12" s="696">
        <v>157.13215365938592</v>
      </c>
      <c r="D12" s="695">
        <v>2197.2667900000001</v>
      </c>
      <c r="E12" s="696">
        <v>157.13215365938592</v>
      </c>
      <c r="F12" s="695">
        <v>24256.829259999999</v>
      </c>
      <c r="G12" s="696">
        <v>41.451256240644682</v>
      </c>
      <c r="H12" s="696">
        <v>6.6023530301632691</v>
      </c>
    </row>
    <row r="13" spans="1:9" x14ac:dyDescent="0.2">
      <c r="A13" s="625" t="s">
        <v>382</v>
      </c>
      <c r="B13" s="695">
        <v>848.01792</v>
      </c>
      <c r="C13" s="696">
        <v>-51.954948926328825</v>
      </c>
      <c r="D13" s="695">
        <v>848.01792</v>
      </c>
      <c r="E13" s="696">
        <v>-51.954948926328825</v>
      </c>
      <c r="F13" s="695">
        <v>13192.63233</v>
      </c>
      <c r="G13" s="696">
        <v>-53.81576869547969</v>
      </c>
      <c r="H13" s="696">
        <v>3.5908409588980805</v>
      </c>
    </row>
    <row r="14" spans="1:9" x14ac:dyDescent="0.2">
      <c r="A14" s="625" t="s">
        <v>383</v>
      </c>
      <c r="B14" s="695">
        <v>4301.8716399999994</v>
      </c>
      <c r="C14" s="696">
        <v>19.113295280585426</v>
      </c>
      <c r="D14" s="695">
        <v>4301.8716399999994</v>
      </c>
      <c r="E14" s="696">
        <v>19.113295280585426</v>
      </c>
      <c r="F14" s="695">
        <v>33832.921369999996</v>
      </c>
      <c r="G14" s="696">
        <v>-11.109498740393237</v>
      </c>
      <c r="H14" s="696">
        <v>9.208824802788552</v>
      </c>
    </row>
    <row r="15" spans="1:9" x14ac:dyDescent="0.2">
      <c r="A15" s="625" t="s">
        <v>384</v>
      </c>
      <c r="B15" s="695">
        <v>1038.7305799999999</v>
      </c>
      <c r="C15" s="696">
        <v>-25.75625467449505</v>
      </c>
      <c r="D15" s="695">
        <v>1038.7305799999999</v>
      </c>
      <c r="E15" s="696">
        <v>-25.75625467449505</v>
      </c>
      <c r="F15" s="695">
        <v>16159.224960000003</v>
      </c>
      <c r="G15" s="696">
        <v>-23.239873195479937</v>
      </c>
      <c r="H15" s="696">
        <v>4.3983039471559504</v>
      </c>
    </row>
    <row r="16" spans="1:9" x14ac:dyDescent="0.2">
      <c r="A16" s="625" t="s">
        <v>385</v>
      </c>
      <c r="B16" s="695">
        <v>2558.42067</v>
      </c>
      <c r="C16" s="696">
        <v>32.170077462126038</v>
      </c>
      <c r="D16" s="695">
        <v>2558.42067</v>
      </c>
      <c r="E16" s="696">
        <v>32.170077462126038</v>
      </c>
      <c r="F16" s="695">
        <v>28000.223729999998</v>
      </c>
      <c r="G16" s="696">
        <v>-20.331138082117953</v>
      </c>
      <c r="H16" s="696">
        <v>7.6212500820898699</v>
      </c>
    </row>
    <row r="17" spans="1:8" x14ac:dyDescent="0.2">
      <c r="A17" s="638" t="s">
        <v>386</v>
      </c>
      <c r="B17" s="640">
        <v>0</v>
      </c>
      <c r="C17" s="640" t="s">
        <v>150</v>
      </c>
      <c r="D17" s="640">
        <v>0</v>
      </c>
      <c r="E17" s="640" t="s">
        <v>150</v>
      </c>
      <c r="F17" s="640">
        <v>0</v>
      </c>
      <c r="G17" s="640">
        <v>-100</v>
      </c>
      <c r="H17" s="799">
        <v>0</v>
      </c>
    </row>
    <row r="18" spans="1:8" x14ac:dyDescent="0.2">
      <c r="A18" s="639" t="s">
        <v>119</v>
      </c>
      <c r="B18" s="69">
        <v>35315.376819999998</v>
      </c>
      <c r="C18" s="70">
        <v>10.003396662437998</v>
      </c>
      <c r="D18" s="69">
        <v>35315.376819999998</v>
      </c>
      <c r="E18" s="70">
        <v>10.003396662437998</v>
      </c>
      <c r="F18" s="69">
        <v>367396.73187999998</v>
      </c>
      <c r="G18" s="70">
        <v>-3.090878734100194</v>
      </c>
      <c r="H18" s="70">
        <v>100</v>
      </c>
    </row>
    <row r="19" spans="1:8" x14ac:dyDescent="0.2">
      <c r="A19" s="686"/>
      <c r="B19" s="1"/>
      <c r="C19" s="1"/>
      <c r="D19" s="1"/>
      <c r="E19" s="1"/>
      <c r="F19" s="1"/>
      <c r="G19" s="1"/>
      <c r="H19" s="248" t="s">
        <v>238</v>
      </c>
    </row>
    <row r="20" spans="1:8" x14ac:dyDescent="0.2">
      <c r="A20" s="693" t="s">
        <v>375</v>
      </c>
      <c r="B20" s="1"/>
      <c r="C20" s="1"/>
      <c r="D20" s="1"/>
      <c r="E20" s="1"/>
      <c r="F20" s="1"/>
      <c r="G20" s="1"/>
      <c r="H20" s="1"/>
    </row>
    <row r="21" spans="1:8" x14ac:dyDescent="0.2">
      <c r="A21" s="694" t="s">
        <v>651</v>
      </c>
      <c r="B21" s="1"/>
      <c r="C21" s="1"/>
      <c r="D21" s="1"/>
      <c r="E21" s="1"/>
      <c r="F21" s="1"/>
      <c r="G21" s="1"/>
      <c r="H21" s="1"/>
    </row>
    <row r="22" spans="1:8" x14ac:dyDescent="0.2">
      <c r="A22" s="896" t="s">
        <v>674</v>
      </c>
      <c r="B22" s="896"/>
      <c r="C22" s="896"/>
      <c r="D22" s="896"/>
      <c r="E22" s="896"/>
      <c r="F22" s="896"/>
      <c r="G22" s="896"/>
      <c r="H22" s="896"/>
    </row>
    <row r="23" spans="1:8" x14ac:dyDescent="0.2">
      <c r="A23" s="896"/>
      <c r="B23" s="896"/>
      <c r="C23" s="896"/>
      <c r="D23" s="896"/>
      <c r="E23" s="896"/>
      <c r="F23" s="896"/>
      <c r="G23" s="896"/>
      <c r="H23" s="896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77" priority="3" operator="between">
      <formula>0.0001</formula>
      <formula>0.44999</formula>
    </cfRule>
  </conditionalFormatting>
  <conditionalFormatting sqref="H8">
    <cfRule type="cellIs" dxfId="76" priority="1" operator="between">
      <formula>0</formula>
      <formula>0.5</formula>
    </cfRule>
    <cfRule type="cellIs" dxfId="75" priority="2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B5" sqref="B5:G5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3" t="s">
        <v>588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547</v>
      </c>
      <c r="H2" s="1"/>
    </row>
    <row r="3" spans="1:8" x14ac:dyDescent="0.2">
      <c r="A3" s="63"/>
      <c r="B3" s="860">
        <f>INDICE!A3</f>
        <v>42370</v>
      </c>
      <c r="C3" s="878">
        <v>41671</v>
      </c>
      <c r="D3" s="878" t="s">
        <v>120</v>
      </c>
      <c r="E3" s="878"/>
      <c r="F3" s="878" t="s">
        <v>121</v>
      </c>
      <c r="G3" s="878"/>
      <c r="H3" s="1"/>
    </row>
    <row r="4" spans="1:8" x14ac:dyDescent="0.2">
      <c r="A4" s="75"/>
      <c r="B4" s="261" t="s">
        <v>395</v>
      </c>
      <c r="C4" s="262" t="s">
        <v>489</v>
      </c>
      <c r="D4" s="261" t="s">
        <v>395</v>
      </c>
      <c r="E4" s="262" t="s">
        <v>489</v>
      </c>
      <c r="F4" s="261" t="s">
        <v>395</v>
      </c>
      <c r="G4" s="263" t="s">
        <v>489</v>
      </c>
      <c r="H4" s="1"/>
    </row>
    <row r="5" spans="1:8" x14ac:dyDescent="0.2">
      <c r="A5" s="699" t="s">
        <v>546</v>
      </c>
      <c r="B5" s="700">
        <v>19.11512986387417</v>
      </c>
      <c r="C5" s="660">
        <v>-24.160097840350307</v>
      </c>
      <c r="D5" s="701">
        <v>19.11512986387417</v>
      </c>
      <c r="E5" s="660">
        <v>-24.160097840350307</v>
      </c>
      <c r="F5" s="701">
        <v>21.218361314625451</v>
      </c>
      <c r="G5" s="660">
        <v>-15.851440469429493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396</v>
      </c>
      <c r="H6" s="1"/>
    </row>
    <row r="7" spans="1:8" x14ac:dyDescent="0.2">
      <c r="A7" s="275" t="s">
        <v>559</v>
      </c>
      <c r="B7" s="94"/>
      <c r="C7" s="289"/>
      <c r="D7" s="289"/>
      <c r="E7" s="289"/>
      <c r="F7" s="94"/>
      <c r="G7" s="94"/>
      <c r="H7" s="1"/>
    </row>
    <row r="8" spans="1:8" x14ac:dyDescent="0.2">
      <c r="A8" s="693" t="s">
        <v>397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3"/>
  <sheetViews>
    <sheetView topLeftCell="A17" workbookViewId="0">
      <selection activeCell="A54" sqref="A54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07"/>
  </cols>
  <sheetData>
    <row r="1" spans="1:14" x14ac:dyDescent="0.2">
      <c r="A1" s="888" t="s">
        <v>387</v>
      </c>
      <c r="B1" s="888"/>
      <c r="C1" s="888"/>
      <c r="D1" s="888"/>
      <c r="E1" s="888"/>
      <c r="F1" s="888"/>
      <c r="G1" s="888"/>
      <c r="H1" s="1"/>
      <c r="I1" s="1"/>
    </row>
    <row r="2" spans="1:14" x14ac:dyDescent="0.2">
      <c r="A2" s="889"/>
      <c r="B2" s="889"/>
      <c r="C2" s="889"/>
      <c r="D2" s="889"/>
      <c r="E2" s="889"/>
      <c r="F2" s="889"/>
      <c r="G2" s="889"/>
      <c r="H2" s="11"/>
      <c r="I2" s="62" t="s">
        <v>545</v>
      </c>
    </row>
    <row r="3" spans="1:14" x14ac:dyDescent="0.2">
      <c r="A3" s="874" t="s">
        <v>526</v>
      </c>
      <c r="B3" s="874" t="s">
        <v>527</v>
      </c>
      <c r="C3" s="857">
        <f>INDICE!A3</f>
        <v>42370</v>
      </c>
      <c r="D3" s="858">
        <v>41671</v>
      </c>
      <c r="E3" s="858" t="s">
        <v>120</v>
      </c>
      <c r="F3" s="858"/>
      <c r="G3" s="858" t="s">
        <v>121</v>
      </c>
      <c r="H3" s="858"/>
      <c r="I3" s="858"/>
    </row>
    <row r="4" spans="1:14" x14ac:dyDescent="0.2">
      <c r="A4" s="875"/>
      <c r="B4" s="875"/>
      <c r="C4" s="97" t="s">
        <v>55</v>
      </c>
      <c r="D4" s="97" t="s">
        <v>489</v>
      </c>
      <c r="E4" s="97" t="s">
        <v>55</v>
      </c>
      <c r="F4" s="97" t="s">
        <v>489</v>
      </c>
      <c r="G4" s="97" t="s">
        <v>55</v>
      </c>
      <c r="H4" s="447" t="s">
        <v>489</v>
      </c>
      <c r="I4" s="447" t="s">
        <v>110</v>
      </c>
    </row>
    <row r="5" spans="1:14" x14ac:dyDescent="0.2">
      <c r="A5" s="621"/>
      <c r="B5" s="644" t="s">
        <v>211</v>
      </c>
      <c r="C5" s="202">
        <v>0</v>
      </c>
      <c r="D5" s="187" t="s">
        <v>150</v>
      </c>
      <c r="E5" s="362">
        <v>0</v>
      </c>
      <c r="F5" s="187" t="s">
        <v>150</v>
      </c>
      <c r="G5" s="627">
        <v>911.50125000000003</v>
      </c>
      <c r="H5" s="187" t="s">
        <v>150</v>
      </c>
      <c r="I5" s="641">
        <v>1.6274021158994085</v>
      </c>
    </row>
    <row r="6" spans="1:14" x14ac:dyDescent="0.2">
      <c r="A6" s="621"/>
      <c r="B6" s="644" t="s">
        <v>249</v>
      </c>
      <c r="C6" s="202">
        <v>0</v>
      </c>
      <c r="D6" s="187" t="s">
        <v>150</v>
      </c>
      <c r="E6" s="362">
        <v>0</v>
      </c>
      <c r="F6" s="187" t="s">
        <v>150</v>
      </c>
      <c r="G6" s="362">
        <v>0</v>
      </c>
      <c r="H6" s="187">
        <v>-100</v>
      </c>
      <c r="I6" s="641">
        <v>0</v>
      </c>
    </row>
    <row r="7" spans="1:14" x14ac:dyDescent="0.2">
      <c r="A7" s="621"/>
      <c r="B7" s="644" t="s">
        <v>212</v>
      </c>
      <c r="C7" s="202">
        <v>0</v>
      </c>
      <c r="D7" s="187" t="s">
        <v>150</v>
      </c>
      <c r="E7" s="362">
        <v>0</v>
      </c>
      <c r="F7" s="187" t="s">
        <v>150</v>
      </c>
      <c r="G7" s="362">
        <v>0</v>
      </c>
      <c r="H7" s="187">
        <v>-100</v>
      </c>
      <c r="I7" s="641">
        <v>0</v>
      </c>
    </row>
    <row r="8" spans="1:14" x14ac:dyDescent="0.2">
      <c r="A8" s="828" t="s">
        <v>346</v>
      </c>
      <c r="B8" s="645"/>
      <c r="C8" s="365">
        <v>0</v>
      </c>
      <c r="D8" s="196" t="s">
        <v>150</v>
      </c>
      <c r="E8" s="192">
        <v>0</v>
      </c>
      <c r="F8" s="363" t="s">
        <v>150</v>
      </c>
      <c r="G8" s="252">
        <v>911.50125000000003</v>
      </c>
      <c r="H8" s="363">
        <v>-52.247694530759667</v>
      </c>
      <c r="I8" s="364">
        <v>1.6274021158994085</v>
      </c>
    </row>
    <row r="9" spans="1:14" x14ac:dyDescent="0.2">
      <c r="A9" s="621"/>
      <c r="B9" s="644" t="s">
        <v>250</v>
      </c>
      <c r="C9" s="202">
        <v>0</v>
      </c>
      <c r="D9" s="187" t="s">
        <v>150</v>
      </c>
      <c r="E9" s="362">
        <v>0</v>
      </c>
      <c r="F9" s="187" t="s">
        <v>150</v>
      </c>
      <c r="G9" s="627">
        <v>1987.7369100000001</v>
      </c>
      <c r="H9" s="187">
        <v>-76.297296555047552</v>
      </c>
      <c r="I9" s="643">
        <v>3.548922454231799</v>
      </c>
    </row>
    <row r="10" spans="1:14" x14ac:dyDescent="0.2">
      <c r="A10" s="621"/>
      <c r="B10" s="644" t="s">
        <v>213</v>
      </c>
      <c r="C10" s="779">
        <v>0</v>
      </c>
      <c r="D10" s="780" t="s">
        <v>150</v>
      </c>
      <c r="E10" s="781">
        <v>0</v>
      </c>
      <c r="F10" s="780" t="s">
        <v>150</v>
      </c>
      <c r="G10" s="782">
        <v>1867.2845300000001</v>
      </c>
      <c r="H10" s="780">
        <v>-78.500207209956358</v>
      </c>
      <c r="I10" s="783">
        <v>3.3338657463258912</v>
      </c>
    </row>
    <row r="11" spans="1:14" x14ac:dyDescent="0.2">
      <c r="A11" s="621"/>
      <c r="B11" s="644" t="s">
        <v>618</v>
      </c>
      <c r="C11" s="779">
        <v>0</v>
      </c>
      <c r="D11" s="780" t="s">
        <v>150</v>
      </c>
      <c r="E11" s="781">
        <v>0</v>
      </c>
      <c r="F11" s="780" t="s">
        <v>150</v>
      </c>
      <c r="G11" s="781">
        <v>0</v>
      </c>
      <c r="H11" s="780">
        <v>-100</v>
      </c>
      <c r="I11" s="783">
        <v>0</v>
      </c>
      <c r="J11" s="395"/>
    </row>
    <row r="12" spans="1:14" x14ac:dyDescent="0.2">
      <c r="A12" s="828" t="s">
        <v>533</v>
      </c>
      <c r="B12" s="645"/>
      <c r="C12" s="365">
        <v>0</v>
      </c>
      <c r="D12" s="196" t="s">
        <v>150</v>
      </c>
      <c r="E12" s="192">
        <v>0</v>
      </c>
      <c r="F12" s="363" t="s">
        <v>150</v>
      </c>
      <c r="G12" s="252">
        <v>3855.0214400000004</v>
      </c>
      <c r="H12" s="363">
        <v>-78.584625281262433</v>
      </c>
      <c r="I12" s="364">
        <v>6.882788200557691</v>
      </c>
      <c r="J12" s="395"/>
    </row>
    <row r="13" spans="1:14" x14ac:dyDescent="0.2">
      <c r="A13" s="622"/>
      <c r="B13" s="644" t="s">
        <v>312</v>
      </c>
      <c r="C13" s="202">
        <v>0</v>
      </c>
      <c r="D13" s="187" t="s">
        <v>150</v>
      </c>
      <c r="E13" s="362">
        <v>0</v>
      </c>
      <c r="F13" s="187" t="s">
        <v>150</v>
      </c>
      <c r="G13" s="627">
        <v>202.24161999999998</v>
      </c>
      <c r="H13" s="187" t="s">
        <v>150</v>
      </c>
      <c r="I13" s="630">
        <v>0.36108391547562235</v>
      </c>
      <c r="J13" s="395"/>
      <c r="K13" s="784"/>
      <c r="L13" s="784"/>
      <c r="M13" s="784"/>
      <c r="N13" s="784"/>
    </row>
    <row r="14" spans="1:14" x14ac:dyDescent="0.2">
      <c r="A14" s="622"/>
      <c r="B14" s="644" t="s">
        <v>316</v>
      </c>
      <c r="C14" s="202">
        <v>0.29273000000000005</v>
      </c>
      <c r="D14" s="187" t="s">
        <v>150</v>
      </c>
      <c r="E14" s="189">
        <v>0.29273000000000005</v>
      </c>
      <c r="F14" s="187" t="s">
        <v>150</v>
      </c>
      <c r="G14" s="189">
        <v>0.29273000000000005</v>
      </c>
      <c r="H14" s="187">
        <v>-80.135313038639538</v>
      </c>
      <c r="I14" s="650">
        <v>5.226426418913127E-4</v>
      </c>
      <c r="J14" s="395"/>
      <c r="K14" s="784"/>
      <c r="L14" s="784"/>
      <c r="M14" s="784"/>
      <c r="N14" s="784"/>
    </row>
    <row r="15" spans="1:14" x14ac:dyDescent="0.2">
      <c r="A15" s="621"/>
      <c r="B15" s="644" t="s">
        <v>253</v>
      </c>
      <c r="C15" s="202">
        <v>37.437440000000002</v>
      </c>
      <c r="D15" s="187">
        <v>64.556920852115013</v>
      </c>
      <c r="E15" s="362">
        <v>37.437440000000002</v>
      </c>
      <c r="F15" s="187">
        <v>64.556920852115013</v>
      </c>
      <c r="G15" s="627">
        <v>5858.6758500000005</v>
      </c>
      <c r="H15" s="187">
        <v>1569.8082450168044</v>
      </c>
      <c r="I15" s="630">
        <v>10.460129895223695</v>
      </c>
      <c r="J15" s="395"/>
      <c r="K15" s="784"/>
      <c r="L15" s="784"/>
      <c r="M15" s="784"/>
      <c r="N15" s="784"/>
    </row>
    <row r="16" spans="1:14" x14ac:dyDescent="0.2">
      <c r="A16" s="621"/>
      <c r="B16" s="651" t="s">
        <v>371</v>
      </c>
      <c r="C16" s="647">
        <v>2.7230400000000001</v>
      </c>
      <c r="D16" s="648" t="s">
        <v>150</v>
      </c>
      <c r="E16" s="792">
        <v>2.7230400000000001</v>
      </c>
      <c r="F16" s="648" t="s">
        <v>150</v>
      </c>
      <c r="G16" s="689">
        <v>5588.4154100000005</v>
      </c>
      <c r="H16" s="648">
        <v>2173.1245818034204</v>
      </c>
      <c r="I16" s="787">
        <v>9.9776045976446675</v>
      </c>
      <c r="J16" s="395"/>
      <c r="K16" s="785"/>
      <c r="L16" s="786"/>
      <c r="M16" s="785"/>
      <c r="N16" s="784"/>
    </row>
    <row r="17" spans="1:14" x14ac:dyDescent="0.2">
      <c r="A17" s="621"/>
      <c r="B17" s="651" t="s">
        <v>368</v>
      </c>
      <c r="C17" s="647">
        <v>34.714400000000005</v>
      </c>
      <c r="D17" s="648">
        <v>52.587751011518456</v>
      </c>
      <c r="E17" s="649">
        <v>34.714400000000005</v>
      </c>
      <c r="F17" s="648">
        <v>52.587751011518456</v>
      </c>
      <c r="G17" s="689">
        <v>270.26044000000007</v>
      </c>
      <c r="H17" s="648">
        <v>157.36172757563673</v>
      </c>
      <c r="I17" s="650">
        <v>0.48252529757902718</v>
      </c>
      <c r="J17" s="395"/>
      <c r="K17" s="785"/>
      <c r="L17" s="784"/>
      <c r="M17" s="784"/>
      <c r="N17" s="784"/>
    </row>
    <row r="18" spans="1:14" x14ac:dyDescent="0.2">
      <c r="A18" s="622"/>
      <c r="B18" s="644" t="s">
        <v>254</v>
      </c>
      <c r="C18" s="202">
        <v>0</v>
      </c>
      <c r="D18" s="187" t="s">
        <v>150</v>
      </c>
      <c r="E18" s="362">
        <v>0</v>
      </c>
      <c r="F18" s="187" t="s">
        <v>150</v>
      </c>
      <c r="G18" s="362">
        <v>0</v>
      </c>
      <c r="H18" s="187">
        <v>-100</v>
      </c>
      <c r="I18" s="642">
        <v>0</v>
      </c>
      <c r="K18" s="784"/>
      <c r="L18" s="784"/>
      <c r="M18" s="784"/>
      <c r="N18" s="784"/>
    </row>
    <row r="19" spans="1:14" x14ac:dyDescent="0.2">
      <c r="A19" s="622"/>
      <c r="B19" s="644" t="s">
        <v>218</v>
      </c>
      <c r="C19" s="202">
        <v>9.3256099999999993</v>
      </c>
      <c r="D19" s="187">
        <v>-13.319161672194054</v>
      </c>
      <c r="E19" s="362">
        <v>9.3256099999999993</v>
      </c>
      <c r="F19" s="187">
        <v>-13.319161672194054</v>
      </c>
      <c r="G19" s="627">
        <v>742.2129299999998</v>
      </c>
      <c r="H19" s="187">
        <v>795.80074465307848</v>
      </c>
      <c r="I19" s="630">
        <v>1.3251533036623913</v>
      </c>
      <c r="K19" s="784"/>
      <c r="L19" s="784"/>
      <c r="M19" s="784"/>
      <c r="N19" s="784"/>
    </row>
    <row r="20" spans="1:14" x14ac:dyDescent="0.2">
      <c r="A20" s="621"/>
      <c r="B20" s="644" t="s">
        <v>639</v>
      </c>
      <c r="C20" s="202">
        <v>0</v>
      </c>
      <c r="D20" s="187">
        <v>-100</v>
      </c>
      <c r="E20" s="362">
        <v>0</v>
      </c>
      <c r="F20" s="187">
        <v>-100</v>
      </c>
      <c r="G20" s="189">
        <v>0</v>
      </c>
      <c r="H20" s="187">
        <v>-100</v>
      </c>
      <c r="I20" s="650">
        <v>0</v>
      </c>
    </row>
    <row r="21" spans="1:14" x14ac:dyDescent="0.2">
      <c r="A21" s="621"/>
      <c r="B21" s="644" t="s">
        <v>220</v>
      </c>
      <c r="C21" s="202">
        <v>0</v>
      </c>
      <c r="D21" s="187" t="s">
        <v>150</v>
      </c>
      <c r="E21" s="362">
        <v>0</v>
      </c>
      <c r="F21" s="187" t="s">
        <v>150</v>
      </c>
      <c r="G21" s="362">
        <v>0</v>
      </c>
      <c r="H21" s="187">
        <v>-100</v>
      </c>
      <c r="I21" s="641">
        <v>0</v>
      </c>
    </row>
    <row r="22" spans="1:14" x14ac:dyDescent="0.2">
      <c r="A22" s="621"/>
      <c r="B22" s="644" t="s">
        <v>256</v>
      </c>
      <c r="C22" s="202">
        <v>2737.63213</v>
      </c>
      <c r="D22" s="187">
        <v>-11.633118428778856</v>
      </c>
      <c r="E22" s="362">
        <v>2737.63213</v>
      </c>
      <c r="F22" s="187">
        <v>-11.633118428778856</v>
      </c>
      <c r="G22" s="627">
        <v>35062.237670000002</v>
      </c>
      <c r="H22" s="187">
        <v>292.07405002805251</v>
      </c>
      <c r="I22" s="630">
        <v>62.600418564786331</v>
      </c>
    </row>
    <row r="23" spans="1:14" x14ac:dyDescent="0.2">
      <c r="A23" s="621"/>
      <c r="B23" s="651" t="s">
        <v>371</v>
      </c>
      <c r="C23" s="647">
        <v>2731.7063700000003</v>
      </c>
      <c r="D23" s="648">
        <v>-11.718470980022026</v>
      </c>
      <c r="E23" s="792">
        <v>2731.7063700000003</v>
      </c>
      <c r="F23" s="648">
        <v>-11.718470980022026</v>
      </c>
      <c r="G23" s="689">
        <v>34936.925799999997</v>
      </c>
      <c r="H23" s="648">
        <v>295.38145629938737</v>
      </c>
      <c r="I23" s="787">
        <v>62.376685681934752</v>
      </c>
    </row>
    <row r="24" spans="1:14" x14ac:dyDescent="0.2">
      <c r="A24" s="621"/>
      <c r="B24" s="651" t="s">
        <v>368</v>
      </c>
      <c r="C24" s="647">
        <v>5.9257600000000004</v>
      </c>
      <c r="D24" s="648">
        <v>59.418901832073381</v>
      </c>
      <c r="E24" s="649">
        <v>5.9257600000000004</v>
      </c>
      <c r="F24" s="648">
        <v>59.418901832073381</v>
      </c>
      <c r="G24" s="689">
        <v>125.31187</v>
      </c>
      <c r="H24" s="648">
        <v>17.662611838141238</v>
      </c>
      <c r="I24" s="650">
        <v>0.2237328828515722</v>
      </c>
    </row>
    <row r="25" spans="1:14" x14ac:dyDescent="0.2">
      <c r="A25" s="621"/>
      <c r="B25" s="644" t="s">
        <v>388</v>
      </c>
      <c r="C25" s="202">
        <v>0.85540999999999989</v>
      </c>
      <c r="D25" s="187">
        <v>-2.9321985815603004</v>
      </c>
      <c r="E25" s="362">
        <v>0.85540999999999989</v>
      </c>
      <c r="F25" s="187">
        <v>-2.9321985815603004</v>
      </c>
      <c r="G25" s="189">
        <v>10.329039999999999</v>
      </c>
      <c r="H25" s="187">
        <v>104.73856241538635</v>
      </c>
      <c r="I25" s="641">
        <v>1.8441556225194014E-2</v>
      </c>
    </row>
    <row r="26" spans="1:14" x14ac:dyDescent="0.2">
      <c r="A26" s="621"/>
      <c r="B26" s="644" t="s">
        <v>258</v>
      </c>
      <c r="C26" s="202">
        <v>0</v>
      </c>
      <c r="D26" s="187" t="s">
        <v>150</v>
      </c>
      <c r="E26" s="362">
        <v>0</v>
      </c>
      <c r="F26" s="187" t="s">
        <v>150</v>
      </c>
      <c r="G26" s="189">
        <v>0</v>
      </c>
      <c r="H26" s="187">
        <v>-100</v>
      </c>
      <c r="I26" s="641">
        <v>0</v>
      </c>
    </row>
    <row r="27" spans="1:14" x14ac:dyDescent="0.2">
      <c r="A27" s="828" t="s">
        <v>517</v>
      </c>
      <c r="B27" s="645"/>
      <c r="C27" s="365">
        <v>2785.5433199999998</v>
      </c>
      <c r="D27" s="196">
        <v>-11.088844425526261</v>
      </c>
      <c r="E27" s="192">
        <v>2785.5433199999998</v>
      </c>
      <c r="F27" s="363">
        <v>-11.088844425526261</v>
      </c>
      <c r="G27" s="252">
        <v>41875.989839999995</v>
      </c>
      <c r="H27" s="363">
        <v>221.79567835414957</v>
      </c>
      <c r="I27" s="364">
        <v>74.765749878015114</v>
      </c>
    </row>
    <row r="28" spans="1:14" x14ac:dyDescent="0.2">
      <c r="A28" s="621"/>
      <c r="B28" s="644" t="s">
        <v>389</v>
      </c>
      <c r="C28" s="202">
        <v>0</v>
      </c>
      <c r="D28" s="187" t="s">
        <v>150</v>
      </c>
      <c r="E28" s="362">
        <v>0</v>
      </c>
      <c r="F28" s="187" t="s">
        <v>150</v>
      </c>
      <c r="G28" s="189">
        <v>2029.6219600000002</v>
      </c>
      <c r="H28" s="187">
        <v>-33.654868817292169</v>
      </c>
      <c r="I28" s="641">
        <v>3.6237043801968509</v>
      </c>
    </row>
    <row r="29" spans="1:14" x14ac:dyDescent="0.2">
      <c r="A29" s="621"/>
      <c r="B29" s="644" t="s">
        <v>261</v>
      </c>
      <c r="C29" s="202">
        <v>0</v>
      </c>
      <c r="D29" s="187" t="s">
        <v>150</v>
      </c>
      <c r="E29" s="362">
        <v>0</v>
      </c>
      <c r="F29" s="187" t="s">
        <v>150</v>
      </c>
      <c r="G29" s="189">
        <v>0</v>
      </c>
      <c r="H29" s="187">
        <v>-100</v>
      </c>
      <c r="I29" s="641">
        <v>0</v>
      </c>
    </row>
    <row r="30" spans="1:14" x14ac:dyDescent="0.2">
      <c r="A30" s="828" t="s">
        <v>393</v>
      </c>
      <c r="B30" s="645"/>
      <c r="C30" s="365">
        <v>0</v>
      </c>
      <c r="D30" s="196" t="s">
        <v>150</v>
      </c>
      <c r="E30" s="192">
        <v>0</v>
      </c>
      <c r="F30" s="363">
        <v>-48.595442784569727</v>
      </c>
      <c r="G30" s="252">
        <v>2029.6219600000002</v>
      </c>
      <c r="H30" s="363">
        <v>-48.595442784569727</v>
      </c>
      <c r="I30" s="364">
        <v>3.6237043801968509</v>
      </c>
    </row>
    <row r="31" spans="1:14" x14ac:dyDescent="0.2">
      <c r="A31" s="621"/>
      <c r="B31" s="646" t="s">
        <v>390</v>
      </c>
      <c r="C31" s="202">
        <v>0</v>
      </c>
      <c r="D31" s="198">
        <v>-100</v>
      </c>
      <c r="E31" s="362">
        <v>0</v>
      </c>
      <c r="F31" s="198">
        <v>-100</v>
      </c>
      <c r="G31" s="362">
        <v>0</v>
      </c>
      <c r="H31" s="198">
        <v>-100</v>
      </c>
      <c r="I31" s="641">
        <v>0</v>
      </c>
    </row>
    <row r="32" spans="1:14" x14ac:dyDescent="0.2">
      <c r="A32" s="621"/>
      <c r="B32" s="646" t="s">
        <v>616</v>
      </c>
      <c r="C32" s="202">
        <v>0</v>
      </c>
      <c r="D32" s="198" t="s">
        <v>150</v>
      </c>
      <c r="E32" s="362">
        <v>0</v>
      </c>
      <c r="F32" s="198" t="s">
        <v>150</v>
      </c>
      <c r="G32" s="362">
        <v>0</v>
      </c>
      <c r="H32" s="198">
        <v>-100</v>
      </c>
      <c r="I32" s="641">
        <v>0</v>
      </c>
    </row>
    <row r="33" spans="1:14" x14ac:dyDescent="0.2">
      <c r="A33" s="621"/>
      <c r="B33" s="644" t="s">
        <v>264</v>
      </c>
      <c r="C33" s="202">
        <v>0</v>
      </c>
      <c r="D33" s="187" t="s">
        <v>150</v>
      </c>
      <c r="E33" s="362">
        <v>0</v>
      </c>
      <c r="F33" s="187" t="s">
        <v>150</v>
      </c>
      <c r="G33" s="627">
        <v>1037.6206099999999</v>
      </c>
      <c r="H33" s="187">
        <v>-65.441967326542013</v>
      </c>
      <c r="I33" s="641">
        <v>1.8525766982928822</v>
      </c>
    </row>
    <row r="34" spans="1:14" x14ac:dyDescent="0.2">
      <c r="A34" s="621"/>
      <c r="B34" s="644" t="s">
        <v>391</v>
      </c>
      <c r="C34" s="202">
        <v>0</v>
      </c>
      <c r="D34" s="187" t="s">
        <v>150</v>
      </c>
      <c r="E34" s="362">
        <v>0</v>
      </c>
      <c r="F34" s="187" t="s">
        <v>150</v>
      </c>
      <c r="G34" s="189">
        <v>3213.81007</v>
      </c>
      <c r="H34" s="187">
        <v>-74.180347981763347</v>
      </c>
      <c r="I34" s="641">
        <v>5.7379639446647239</v>
      </c>
    </row>
    <row r="35" spans="1:14" x14ac:dyDescent="0.2">
      <c r="A35" s="621"/>
      <c r="B35" s="644" t="s">
        <v>392</v>
      </c>
      <c r="C35" s="202">
        <v>0</v>
      </c>
      <c r="D35" s="187">
        <v>-100</v>
      </c>
      <c r="E35" s="362">
        <v>0</v>
      </c>
      <c r="F35" s="187">
        <v>-100</v>
      </c>
      <c r="G35" s="189">
        <v>0</v>
      </c>
      <c r="H35" s="187">
        <v>-100</v>
      </c>
      <c r="I35" s="641">
        <v>0</v>
      </c>
    </row>
    <row r="36" spans="1:14" x14ac:dyDescent="0.2">
      <c r="A36" s="621"/>
      <c r="B36" s="644" t="s">
        <v>653</v>
      </c>
      <c r="C36" s="779">
        <v>985.44656000000009</v>
      </c>
      <c r="D36" s="780" t="s">
        <v>150</v>
      </c>
      <c r="E36" s="781">
        <v>985.44656000000009</v>
      </c>
      <c r="F36" s="780" t="s">
        <v>150</v>
      </c>
      <c r="G36" s="189">
        <v>1981.0832400000002</v>
      </c>
      <c r="H36" s="780" t="s">
        <v>150</v>
      </c>
      <c r="I36" s="783">
        <v>3.5370429349919776</v>
      </c>
    </row>
    <row r="37" spans="1:14" x14ac:dyDescent="0.2">
      <c r="A37" s="621"/>
      <c r="B37" s="644" t="s">
        <v>617</v>
      </c>
      <c r="C37" s="202">
        <v>0</v>
      </c>
      <c r="D37" s="187" t="s">
        <v>150</v>
      </c>
      <c r="E37" s="362">
        <v>0</v>
      </c>
      <c r="F37" s="187" t="s">
        <v>150</v>
      </c>
      <c r="G37" s="189">
        <v>0</v>
      </c>
      <c r="H37" s="187">
        <v>-100</v>
      </c>
      <c r="I37" s="641">
        <v>0</v>
      </c>
    </row>
    <row r="38" spans="1:14" x14ac:dyDescent="0.2">
      <c r="A38" s="829" t="s">
        <v>534</v>
      </c>
      <c r="B38" s="645"/>
      <c r="C38" s="365">
        <v>985.44656000000009</v>
      </c>
      <c r="D38" s="196">
        <v>-36.5054663188657</v>
      </c>
      <c r="E38" s="192">
        <v>985.44656000000009</v>
      </c>
      <c r="F38" s="363">
        <v>-36.5054663188657</v>
      </c>
      <c r="G38" s="252">
        <v>6232.5139200000003</v>
      </c>
      <c r="H38" s="363">
        <v>-81.327255107442269</v>
      </c>
      <c r="I38" s="364">
        <v>11.127583577949583</v>
      </c>
    </row>
    <row r="39" spans="1:14" x14ac:dyDescent="0.2">
      <c r="A39" s="621"/>
      <c r="B39" s="644" t="s">
        <v>230</v>
      </c>
      <c r="C39" s="202">
        <v>0</v>
      </c>
      <c r="D39" s="187" t="s">
        <v>150</v>
      </c>
      <c r="E39" s="362">
        <v>0</v>
      </c>
      <c r="F39" s="187" t="s">
        <v>150</v>
      </c>
      <c r="G39" s="189">
        <v>930.87868000000003</v>
      </c>
      <c r="H39" s="187" t="s">
        <v>150</v>
      </c>
      <c r="I39" s="641">
        <v>1.6619987449031457</v>
      </c>
    </row>
    <row r="40" spans="1:14" x14ac:dyDescent="0.2">
      <c r="A40" s="829" t="s">
        <v>518</v>
      </c>
      <c r="B40" s="645"/>
      <c r="C40" s="365">
        <v>0</v>
      </c>
      <c r="D40" s="196" t="s">
        <v>150</v>
      </c>
      <c r="E40" s="192">
        <v>0</v>
      </c>
      <c r="F40" s="363" t="s">
        <v>150</v>
      </c>
      <c r="G40" s="252">
        <v>930.87868000000003</v>
      </c>
      <c r="H40" s="363" t="s">
        <v>150</v>
      </c>
      <c r="I40" s="364">
        <v>1.6619987449031457</v>
      </c>
    </row>
    <row r="41" spans="1:14" x14ac:dyDescent="0.2">
      <c r="A41" s="828" t="s">
        <v>666</v>
      </c>
      <c r="B41" s="645"/>
      <c r="C41" s="365">
        <v>0</v>
      </c>
      <c r="D41" s="196">
        <v>-100</v>
      </c>
      <c r="E41" s="192">
        <v>0</v>
      </c>
      <c r="F41" s="363">
        <v>-100</v>
      </c>
      <c r="G41" s="252">
        <v>174.06273999999999</v>
      </c>
      <c r="H41" s="363">
        <v>16.828746157870697</v>
      </c>
      <c r="I41" s="364">
        <v>0.31077310247819034</v>
      </c>
    </row>
    <row r="42" spans="1:14" x14ac:dyDescent="0.2">
      <c r="A42" s="628" t="s">
        <v>119</v>
      </c>
      <c r="B42" s="367"/>
      <c r="C42" s="367">
        <v>3770.9898800000001</v>
      </c>
      <c r="D42" s="357">
        <v>-19.928885788239377</v>
      </c>
      <c r="E42" s="205">
        <v>3770.9898800000001</v>
      </c>
      <c r="F42" s="357">
        <v>-19.928885788239377</v>
      </c>
      <c r="G42" s="255">
        <v>56009.589830000004</v>
      </c>
      <c r="H42" s="208">
        <v>-20.438821121478661</v>
      </c>
      <c r="I42" s="368">
        <v>100</v>
      </c>
    </row>
    <row r="43" spans="1:14" x14ac:dyDescent="0.2">
      <c r="A43" s="369"/>
      <c r="B43" s="369" t="s">
        <v>371</v>
      </c>
      <c r="C43" s="652">
        <v>2734.4294100000002</v>
      </c>
      <c r="D43" s="217">
        <v>-11.63046952517219</v>
      </c>
      <c r="E43" s="256">
        <v>2734.4294100000002</v>
      </c>
      <c r="F43" s="217">
        <v>-11.63046952517219</v>
      </c>
      <c r="G43" s="256">
        <v>40525.341209999991</v>
      </c>
      <c r="H43" s="217">
        <v>346.21086855570235</v>
      </c>
      <c r="I43" s="653">
        <v>72.354290279579416</v>
      </c>
    </row>
    <row r="44" spans="1:14" x14ac:dyDescent="0.2">
      <c r="A44" s="369"/>
      <c r="B44" s="369" t="s">
        <v>368</v>
      </c>
      <c r="C44" s="652">
        <v>1036.5604700000001</v>
      </c>
      <c r="D44" s="217">
        <v>-35.826163050282076</v>
      </c>
      <c r="E44" s="256">
        <v>1036.5604700000001</v>
      </c>
      <c r="F44" s="217">
        <v>-35.826163050282076</v>
      </c>
      <c r="G44" s="256">
        <v>15484.248619999998</v>
      </c>
      <c r="H44" s="217">
        <v>-74.746819825765087</v>
      </c>
      <c r="I44" s="653">
        <v>27.645709720420562</v>
      </c>
    </row>
    <row r="45" spans="1:14" x14ac:dyDescent="0.2">
      <c r="A45" s="214"/>
      <c r="B45" s="214" t="s">
        <v>521</v>
      </c>
      <c r="C45" s="633">
        <v>2785.5433199999998</v>
      </c>
      <c r="D45" s="634">
        <v>-23.013153366468728</v>
      </c>
      <c r="E45" s="633">
        <v>2785.5433199999998</v>
      </c>
      <c r="F45" s="634">
        <v>-23.013153366468728</v>
      </c>
      <c r="G45" s="633">
        <v>45799.059540000002</v>
      </c>
      <c r="H45" s="636">
        <v>20.128127745896357</v>
      </c>
      <c r="I45" s="636">
        <v>81.770032023103639</v>
      </c>
    </row>
    <row r="46" spans="1:14" x14ac:dyDescent="0.2">
      <c r="A46" s="214"/>
      <c r="B46" s="214" t="s">
        <v>522</v>
      </c>
      <c r="C46" s="633">
        <v>985.44656000000009</v>
      </c>
      <c r="D46" s="634">
        <v>-9.70340518632017</v>
      </c>
      <c r="E46" s="633">
        <v>985.44656000000009</v>
      </c>
      <c r="F46" s="634">
        <v>-9.70340518632017</v>
      </c>
      <c r="G46" s="633">
        <v>10210.530290000006</v>
      </c>
      <c r="H46" s="636">
        <v>-68.361969358069643</v>
      </c>
      <c r="I46" s="636">
        <v>18.229967976896368</v>
      </c>
      <c r="J46" s="802"/>
      <c r="K46" s="258"/>
      <c r="L46" s="802"/>
      <c r="M46" s="434"/>
      <c r="N46" s="802"/>
    </row>
    <row r="47" spans="1:14" x14ac:dyDescent="0.2">
      <c r="A47" s="806"/>
      <c r="B47" s="806" t="s">
        <v>523</v>
      </c>
      <c r="C47" s="807">
        <v>2784.6879099999996</v>
      </c>
      <c r="D47" s="808">
        <v>-11.076046806755148</v>
      </c>
      <c r="E47" s="807">
        <v>2784.6879099999996</v>
      </c>
      <c r="F47" s="808">
        <v>-11.076046806755148</v>
      </c>
      <c r="G47" s="807">
        <v>41865.660800000005</v>
      </c>
      <c r="H47" s="809">
        <v>317.71520491354715</v>
      </c>
      <c r="I47" s="809">
        <v>74.747308321789944</v>
      </c>
      <c r="J47" s="802"/>
      <c r="K47" s="258"/>
      <c r="L47" s="802"/>
      <c r="M47" s="434"/>
      <c r="N47" s="802"/>
    </row>
    <row r="48" spans="1:14" x14ac:dyDescent="0.2">
      <c r="A48" s="684"/>
      <c r="B48" s="1">
        <v>0</v>
      </c>
      <c r="C48" s="702">
        <v>0</v>
      </c>
      <c r="D48" s="702">
        <v>0</v>
      </c>
      <c r="E48" s="702">
        <v>0</v>
      </c>
      <c r="F48" s="702">
        <v>0</v>
      </c>
      <c r="G48" s="705">
        <v>0</v>
      </c>
      <c r="H48" s="702">
        <v>0</v>
      </c>
      <c r="I48" s="248">
        <v>0</v>
      </c>
    </row>
    <row r="49" spans="1:9" x14ac:dyDescent="0.2">
      <c r="A49" s="703" t="s">
        <v>604</v>
      </c>
      <c r="B49" s="744"/>
      <c r="C49" s="598"/>
      <c r="D49" s="745"/>
      <c r="E49" s="745"/>
      <c r="F49" s="746"/>
      <c r="G49" s="705"/>
      <c r="H49" s="745"/>
      <c r="I49" s="745"/>
    </row>
    <row r="50" spans="1:9" x14ac:dyDescent="0.2">
      <c r="A50" s="704" t="s">
        <v>651</v>
      </c>
      <c r="B50" s="1"/>
      <c r="C50" s="1"/>
      <c r="D50" s="1"/>
      <c r="E50" s="1"/>
      <c r="F50" s="1"/>
      <c r="G50" s="706"/>
      <c r="H50" s="1"/>
      <c r="I50" s="1"/>
    </row>
    <row r="51" spans="1:9" x14ac:dyDescent="0.2">
      <c r="A51" s="694" t="s">
        <v>552</v>
      </c>
    </row>
    <row r="52" spans="1:9" x14ac:dyDescent="0.2">
      <c r="A52" s="896" t="s">
        <v>674</v>
      </c>
      <c r="B52" s="896"/>
      <c r="C52" s="896"/>
      <c r="D52" s="896"/>
      <c r="E52" s="896"/>
      <c r="F52" s="896"/>
      <c r="G52" s="896"/>
      <c r="H52" s="896"/>
    </row>
    <row r="53" spans="1:9" x14ac:dyDescent="0.2">
      <c r="A53" s="896"/>
      <c r="B53" s="896"/>
      <c r="C53" s="896"/>
      <c r="D53" s="896"/>
      <c r="E53" s="896"/>
      <c r="F53" s="896"/>
      <c r="G53" s="896"/>
      <c r="H53" s="896"/>
    </row>
  </sheetData>
  <mergeCells count="7">
    <mergeCell ref="A52:H53"/>
    <mergeCell ref="A1:G2"/>
    <mergeCell ref="C3:D3"/>
    <mergeCell ref="E3:F3"/>
    <mergeCell ref="A3:A4"/>
    <mergeCell ref="B3:B4"/>
    <mergeCell ref="G3:I3"/>
  </mergeCells>
  <conditionalFormatting sqref="C5:C6 C26 C32:C33 C9">
    <cfRule type="cellIs" dxfId="74" priority="194" operator="between">
      <formula>0.00000001</formula>
      <formula>1</formula>
    </cfRule>
  </conditionalFormatting>
  <conditionalFormatting sqref="I5:I6 I26 I32:I33 I9">
    <cfRule type="cellIs" dxfId="73" priority="193" operator="between">
      <formula>0.000001</formula>
      <formula>1</formula>
    </cfRule>
  </conditionalFormatting>
  <conditionalFormatting sqref="C35">
    <cfRule type="cellIs" dxfId="72" priority="187" operator="between">
      <formula>0.00000001</formula>
      <formula>1</formula>
    </cfRule>
  </conditionalFormatting>
  <conditionalFormatting sqref="I35">
    <cfRule type="cellIs" dxfId="71" priority="185" operator="between">
      <formula>0.000001</formula>
      <formula>1</formula>
    </cfRule>
  </conditionalFormatting>
  <conditionalFormatting sqref="C34">
    <cfRule type="cellIs" dxfId="70" priority="180" operator="between">
      <formula>0.00000001</formula>
      <formula>1</formula>
    </cfRule>
  </conditionalFormatting>
  <conditionalFormatting sqref="I34">
    <cfRule type="cellIs" dxfId="69" priority="179" operator="between">
      <formula>0.000001</formula>
      <formula>1</formula>
    </cfRule>
  </conditionalFormatting>
  <conditionalFormatting sqref="C10">
    <cfRule type="cellIs" dxfId="68" priority="176" operator="between">
      <formula>0.00000001</formula>
      <formula>1</formula>
    </cfRule>
  </conditionalFormatting>
  <conditionalFormatting sqref="I10">
    <cfRule type="cellIs" dxfId="67" priority="175" operator="between">
      <formula>0.000001</formula>
      <formula>1</formula>
    </cfRule>
  </conditionalFormatting>
  <conditionalFormatting sqref="C18">
    <cfRule type="cellIs" dxfId="66" priority="154" operator="between">
      <formula>0.00000001</formula>
      <formula>1</formula>
    </cfRule>
  </conditionalFormatting>
  <conditionalFormatting sqref="C19">
    <cfRule type="cellIs" dxfId="65" priority="123" operator="between">
      <formula>0.00000001</formula>
      <formula>1</formula>
    </cfRule>
  </conditionalFormatting>
  <conditionalFormatting sqref="K16:K17">
    <cfRule type="cellIs" dxfId="64" priority="142" operator="between">
      <formula>0.000001</formula>
      <formula>1</formula>
    </cfRule>
  </conditionalFormatting>
  <conditionalFormatting sqref="M16">
    <cfRule type="cellIs" dxfId="63" priority="141" operator="between">
      <formula>0.000001</formula>
      <formula>1</formula>
    </cfRule>
  </conditionalFormatting>
  <conditionalFormatting sqref="C13">
    <cfRule type="cellIs" dxfId="62" priority="127" operator="between">
      <formula>0.00000001</formula>
      <formula>1</formula>
    </cfRule>
  </conditionalFormatting>
  <conditionalFormatting sqref="C35">
    <cfRule type="cellIs" dxfId="61" priority="115" operator="between">
      <formula>0.00000001</formula>
      <formula>1</formula>
    </cfRule>
  </conditionalFormatting>
  <conditionalFormatting sqref="I35">
    <cfRule type="cellIs" dxfId="60" priority="114" operator="between">
      <formula>0.000001</formula>
      <formula>1</formula>
    </cfRule>
  </conditionalFormatting>
  <conditionalFormatting sqref="C36">
    <cfRule type="cellIs" dxfId="59" priority="101" operator="between">
      <formula>0.00000001</formula>
      <formula>1</formula>
    </cfRule>
  </conditionalFormatting>
  <conditionalFormatting sqref="I36">
    <cfRule type="cellIs" dxfId="58" priority="100" operator="between">
      <formula>0.000001</formula>
      <formula>1</formula>
    </cfRule>
  </conditionalFormatting>
  <conditionalFormatting sqref="I18">
    <cfRule type="cellIs" dxfId="57" priority="95" operator="between">
      <formula>0.000001</formula>
      <formula>1</formula>
    </cfRule>
  </conditionalFormatting>
  <conditionalFormatting sqref="C20">
    <cfRule type="cellIs" dxfId="56" priority="94" operator="between">
      <formula>0.00000001</formula>
      <formula>1</formula>
    </cfRule>
  </conditionalFormatting>
  <conditionalFormatting sqref="I28:I29">
    <cfRule type="cellIs" dxfId="55" priority="76" operator="between">
      <formula>0.000001</formula>
      <formula>1</formula>
    </cfRule>
  </conditionalFormatting>
  <conditionalFormatting sqref="C28:C29">
    <cfRule type="cellIs" dxfId="54" priority="77" operator="between">
      <formula>0.00000001</formula>
      <formula>1</formula>
    </cfRule>
  </conditionalFormatting>
  <conditionalFormatting sqref="C37">
    <cfRule type="cellIs" dxfId="53" priority="83" operator="between">
      <formula>0.00000001</formula>
      <formula>1</formula>
    </cfRule>
  </conditionalFormatting>
  <conditionalFormatting sqref="I37">
    <cfRule type="cellIs" dxfId="52" priority="82" operator="between">
      <formula>0.000001</formula>
      <formula>1</formula>
    </cfRule>
  </conditionalFormatting>
  <conditionalFormatting sqref="C37">
    <cfRule type="cellIs" dxfId="51" priority="81" operator="between">
      <formula>0.00000001</formula>
      <formula>1</formula>
    </cfRule>
  </conditionalFormatting>
  <conditionalFormatting sqref="I37">
    <cfRule type="cellIs" dxfId="50" priority="80" operator="between">
      <formula>0.000001</formula>
      <formula>1</formula>
    </cfRule>
  </conditionalFormatting>
  <conditionalFormatting sqref="I27">
    <cfRule type="cellIs" dxfId="49" priority="74" operator="between">
      <formula>0.000001</formula>
      <formula>1</formula>
    </cfRule>
  </conditionalFormatting>
  <conditionalFormatting sqref="C27">
    <cfRule type="cellIs" dxfId="48" priority="75" operator="between">
      <formula>0.00000001</formula>
      <formula>1</formula>
    </cfRule>
  </conditionalFormatting>
  <conditionalFormatting sqref="I25">
    <cfRule type="cellIs" dxfId="47" priority="72" operator="between">
      <formula>0.000001</formula>
      <formula>1</formula>
    </cfRule>
  </conditionalFormatting>
  <conditionalFormatting sqref="C23">
    <cfRule type="cellIs" dxfId="46" priority="71" operator="between">
      <formula>0.00000001</formula>
      <formula>1</formula>
    </cfRule>
  </conditionalFormatting>
  <conditionalFormatting sqref="C24">
    <cfRule type="cellIs" dxfId="45" priority="70" operator="between">
      <formula>0.00000001</formula>
      <formula>1</formula>
    </cfRule>
  </conditionalFormatting>
  <conditionalFormatting sqref="E23">
    <cfRule type="cellIs" dxfId="44" priority="68" operator="between">
      <formula>0.00000001</formula>
      <formula>1</formula>
    </cfRule>
  </conditionalFormatting>
  <conditionalFormatting sqref="C22">
    <cfRule type="cellIs" dxfId="43" priority="67" operator="between">
      <formula>0.00000001</formula>
      <formula>1</formula>
    </cfRule>
  </conditionalFormatting>
  <conditionalFormatting sqref="C21">
    <cfRule type="cellIs" dxfId="42" priority="66" operator="between">
      <formula>0.00000001</formula>
      <formula>1</formula>
    </cfRule>
  </conditionalFormatting>
  <conditionalFormatting sqref="C16">
    <cfRule type="cellIs" dxfId="41" priority="65" operator="between">
      <formula>0.00000001</formula>
      <formula>1</formula>
    </cfRule>
  </conditionalFormatting>
  <conditionalFormatting sqref="C17">
    <cfRule type="cellIs" dxfId="40" priority="64" operator="between">
      <formula>0.00000001</formula>
      <formula>1</formula>
    </cfRule>
  </conditionalFormatting>
  <conditionalFormatting sqref="E16">
    <cfRule type="cellIs" dxfId="39" priority="62" operator="between">
      <formula>0.00000001</formula>
      <formula>1</formula>
    </cfRule>
  </conditionalFormatting>
  <conditionalFormatting sqref="C14:C15">
    <cfRule type="cellIs" dxfId="38" priority="61" operator="between">
      <formula>0.00000001</formula>
      <formula>1</formula>
    </cfRule>
  </conditionalFormatting>
  <conditionalFormatting sqref="I12">
    <cfRule type="cellIs" dxfId="37" priority="59" operator="between">
      <formula>0.000001</formula>
      <formula>1</formula>
    </cfRule>
  </conditionalFormatting>
  <conditionalFormatting sqref="C12">
    <cfRule type="cellIs" dxfId="36" priority="60" operator="between">
      <formula>0.00000001</formula>
      <formula>1</formula>
    </cfRule>
  </conditionalFormatting>
  <conditionalFormatting sqref="C11">
    <cfRule type="cellIs" dxfId="35" priority="58" operator="between">
      <formula>0.00000001</formula>
      <formula>1</formula>
    </cfRule>
  </conditionalFormatting>
  <conditionalFormatting sqref="I11">
    <cfRule type="cellIs" dxfId="34" priority="57" operator="between">
      <formula>0.000001</formula>
      <formula>1</formula>
    </cfRule>
  </conditionalFormatting>
  <conditionalFormatting sqref="C8">
    <cfRule type="cellIs" dxfId="33" priority="56" operator="between">
      <formula>0.00000001</formula>
      <formula>1</formula>
    </cfRule>
  </conditionalFormatting>
  <conditionalFormatting sqref="I8">
    <cfRule type="cellIs" dxfId="32" priority="55" operator="between">
      <formula>0.000001</formula>
      <formula>1</formula>
    </cfRule>
  </conditionalFormatting>
  <conditionalFormatting sqref="C7">
    <cfRule type="cellIs" dxfId="31" priority="54" operator="between">
      <formula>0.00000001</formula>
      <formula>1</formula>
    </cfRule>
  </conditionalFormatting>
  <conditionalFormatting sqref="I7">
    <cfRule type="cellIs" dxfId="30" priority="53" operator="between">
      <formula>0.000001</formula>
      <formula>1</formula>
    </cfRule>
  </conditionalFormatting>
  <conditionalFormatting sqref="I20">
    <cfRule type="cellIs" dxfId="29" priority="52" operator="between">
      <formula>0.000001</formula>
      <formula>1</formula>
    </cfRule>
  </conditionalFormatting>
  <conditionalFormatting sqref="I14">
    <cfRule type="cellIs" dxfId="28" priority="51" operator="between">
      <formula>0.000001</formula>
      <formula>1</formula>
    </cfRule>
  </conditionalFormatting>
  <conditionalFormatting sqref="I30">
    <cfRule type="cellIs" dxfId="27" priority="49" operator="between">
      <formula>0.000001</formula>
      <formula>1</formula>
    </cfRule>
  </conditionalFormatting>
  <conditionalFormatting sqref="C30">
    <cfRule type="cellIs" dxfId="26" priority="50" operator="between">
      <formula>0.00000001</formula>
      <formula>1</formula>
    </cfRule>
  </conditionalFormatting>
  <conditionalFormatting sqref="C31">
    <cfRule type="cellIs" dxfId="25" priority="48" operator="between">
      <formula>0.00000001</formula>
      <formula>1</formula>
    </cfRule>
  </conditionalFormatting>
  <conditionalFormatting sqref="C41">
    <cfRule type="cellIs" dxfId="24" priority="30" operator="between">
      <formula>0.00000001</formula>
      <formula>1</formula>
    </cfRule>
  </conditionalFormatting>
  <conditionalFormatting sqref="C41">
    <cfRule type="cellIs" dxfId="23" priority="36" operator="between">
      <formula>0.00000001</formula>
      <formula>1</formula>
    </cfRule>
  </conditionalFormatting>
  <conditionalFormatting sqref="C38">
    <cfRule type="cellIs" dxfId="22" priority="20" operator="between">
      <formula>0.00000001</formula>
      <formula>1</formula>
    </cfRule>
  </conditionalFormatting>
  <conditionalFormatting sqref="I38">
    <cfRule type="cellIs" dxfId="21" priority="19" operator="between">
      <formula>0.000001</formula>
      <formula>1</formula>
    </cfRule>
  </conditionalFormatting>
  <conditionalFormatting sqref="I38">
    <cfRule type="cellIs" dxfId="20" priority="17" operator="between">
      <formula>0.000001</formula>
      <formula>1</formula>
    </cfRule>
  </conditionalFormatting>
  <conditionalFormatting sqref="C38">
    <cfRule type="cellIs" dxfId="19" priority="18" operator="between">
      <formula>0.00000001</formula>
      <formula>1</formula>
    </cfRule>
  </conditionalFormatting>
  <conditionalFormatting sqref="C42">
    <cfRule type="cellIs" dxfId="18" priority="24" operator="between">
      <formula>0.00000001</formula>
      <formula>1</formula>
    </cfRule>
  </conditionalFormatting>
  <conditionalFormatting sqref="I42">
    <cfRule type="cellIs" dxfId="17" priority="23" operator="between">
      <formula>0.000001</formula>
      <formula>1</formula>
    </cfRule>
  </conditionalFormatting>
  <conditionalFormatting sqref="I21">
    <cfRule type="cellIs" dxfId="16" priority="22" operator="between">
      <formula>0.000001</formula>
      <formula>1</formula>
    </cfRule>
  </conditionalFormatting>
  <conditionalFormatting sqref="C39">
    <cfRule type="cellIs" dxfId="15" priority="16" operator="between">
      <formula>0.00000001</formula>
      <formula>1</formula>
    </cfRule>
  </conditionalFormatting>
  <conditionalFormatting sqref="I39">
    <cfRule type="cellIs" dxfId="14" priority="15" operator="between">
      <formula>0.000001</formula>
      <formula>1</formula>
    </cfRule>
  </conditionalFormatting>
  <conditionalFormatting sqref="C39">
    <cfRule type="cellIs" dxfId="13" priority="14" operator="between">
      <formula>0.00000001</formula>
      <formula>1</formula>
    </cfRule>
  </conditionalFormatting>
  <conditionalFormatting sqref="I39">
    <cfRule type="cellIs" dxfId="12" priority="13" operator="between">
      <formula>0.000001</formula>
      <formula>1</formula>
    </cfRule>
  </conditionalFormatting>
  <conditionalFormatting sqref="I40">
    <cfRule type="cellIs" dxfId="11" priority="11" operator="between">
      <formula>0.000001</formula>
      <formula>1</formula>
    </cfRule>
  </conditionalFormatting>
  <conditionalFormatting sqref="C40">
    <cfRule type="cellIs" dxfId="10" priority="12" operator="between">
      <formula>0.00000001</formula>
      <formula>1</formula>
    </cfRule>
  </conditionalFormatting>
  <conditionalFormatting sqref="I40">
    <cfRule type="cellIs" dxfId="9" priority="9" operator="between">
      <formula>0.000001</formula>
      <formula>1</formula>
    </cfRule>
  </conditionalFormatting>
  <conditionalFormatting sqref="C40">
    <cfRule type="cellIs" dxfId="8" priority="10" operator="between">
      <formula>0.00000001</formula>
      <formula>1</formula>
    </cfRule>
  </conditionalFormatting>
  <conditionalFormatting sqref="E14">
    <cfRule type="cellIs" dxfId="7" priority="3" operator="between">
      <formula>0.00000001</formula>
      <formula>1</formula>
    </cfRule>
  </conditionalFormatting>
  <conditionalFormatting sqref="G14">
    <cfRule type="cellIs" dxfId="6" priority="2" operator="between">
      <formula>0.00000001</formula>
      <formula>1</formula>
    </cfRule>
  </conditionalFormatting>
  <conditionalFormatting sqref="G20">
    <cfRule type="cellIs" dxfId="5" priority="1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A23" sqref="A23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88" t="s">
        <v>394</v>
      </c>
      <c r="B1" s="888"/>
      <c r="C1" s="888"/>
      <c r="D1" s="888"/>
      <c r="E1" s="888"/>
      <c r="F1" s="888"/>
      <c r="G1" s="1"/>
      <c r="H1" s="1"/>
      <c r="I1" s="1"/>
    </row>
    <row r="2" spans="1:12" x14ac:dyDescent="0.2">
      <c r="A2" s="889"/>
      <c r="B2" s="889"/>
      <c r="C2" s="889"/>
      <c r="D2" s="889"/>
      <c r="E2" s="889"/>
      <c r="F2" s="889"/>
      <c r="G2" s="11"/>
      <c r="H2" s="62" t="s">
        <v>545</v>
      </c>
      <c r="I2" s="1"/>
    </row>
    <row r="3" spans="1:12" x14ac:dyDescent="0.2">
      <c r="A3" s="352"/>
      <c r="B3" s="857">
        <f>INDICE!A3</f>
        <v>42370</v>
      </c>
      <c r="C3" s="858">
        <v>41671</v>
      </c>
      <c r="D3" s="858" t="s">
        <v>120</v>
      </c>
      <c r="E3" s="858"/>
      <c r="F3" s="858" t="s">
        <v>121</v>
      </c>
      <c r="G3" s="858"/>
      <c r="H3" s="858"/>
      <c r="I3" s="1"/>
    </row>
    <row r="4" spans="1:12" x14ac:dyDescent="0.2">
      <c r="A4" s="353"/>
      <c r="B4" s="97" t="s">
        <v>55</v>
      </c>
      <c r="C4" s="97" t="s">
        <v>489</v>
      </c>
      <c r="D4" s="97" t="s">
        <v>55</v>
      </c>
      <c r="E4" s="97" t="s">
        <v>489</v>
      </c>
      <c r="F4" s="97" t="s">
        <v>55</v>
      </c>
      <c r="G4" s="447" t="s">
        <v>489</v>
      </c>
      <c r="H4" s="447" t="s">
        <v>110</v>
      </c>
      <c r="I4" s="62"/>
    </row>
    <row r="5" spans="1:12" ht="14.1" customHeight="1" x14ac:dyDescent="0.2">
      <c r="A5" s="819" t="s">
        <v>376</v>
      </c>
      <c r="B5" s="360">
        <v>2734.4294100000002</v>
      </c>
      <c r="C5" s="361">
        <v>-11.63046952517219</v>
      </c>
      <c r="D5" s="360">
        <v>2734.4294100000002</v>
      </c>
      <c r="E5" s="361">
        <v>-11.63046952517219</v>
      </c>
      <c r="F5" s="360">
        <v>40525.341209999991</v>
      </c>
      <c r="G5" s="361">
        <v>346.21086855570235</v>
      </c>
      <c r="H5" s="361">
        <v>72.354290279579416</v>
      </c>
      <c r="I5" s="1"/>
    </row>
    <row r="6" spans="1:12" x14ac:dyDescent="0.2">
      <c r="A6" s="65" t="s">
        <v>624</v>
      </c>
      <c r="B6" s="695">
        <v>2731.7063700000003</v>
      </c>
      <c r="C6" s="709">
        <v>-11.718470980022026</v>
      </c>
      <c r="D6" s="695">
        <v>2731.7063700000003</v>
      </c>
      <c r="E6" s="709">
        <v>-11.718470980022026</v>
      </c>
      <c r="F6" s="695">
        <v>34936.925799999997</v>
      </c>
      <c r="G6" s="709">
        <v>295.38145629938737</v>
      </c>
      <c r="H6" s="709">
        <v>62.376685681934752</v>
      </c>
      <c r="I6" s="1"/>
    </row>
    <row r="7" spans="1:12" x14ac:dyDescent="0.2">
      <c r="A7" s="65" t="s">
        <v>625</v>
      </c>
      <c r="B7" s="697">
        <v>2.7230400000000001</v>
      </c>
      <c r="C7" s="709" t="s">
        <v>150</v>
      </c>
      <c r="D7" s="697">
        <v>2.7230400000000001</v>
      </c>
      <c r="E7" s="709" t="s">
        <v>150</v>
      </c>
      <c r="F7" s="697">
        <v>5588.4154100000005</v>
      </c>
      <c r="G7" s="709">
        <v>2173.1245818034204</v>
      </c>
      <c r="H7" s="709">
        <v>9.9776045976446675</v>
      </c>
      <c r="I7" s="708"/>
      <c r="J7" s="258"/>
    </row>
    <row r="8" spans="1:12" x14ac:dyDescent="0.2">
      <c r="A8" s="819" t="s">
        <v>626</v>
      </c>
      <c r="B8" s="640">
        <v>1036.5604700000001</v>
      </c>
      <c r="C8" s="657">
        <v>-35.826163050282098</v>
      </c>
      <c r="D8" s="640">
        <v>1036.5604700000001</v>
      </c>
      <c r="E8" s="657">
        <v>-35.826163050282098</v>
      </c>
      <c r="F8" s="640">
        <v>15484.24862</v>
      </c>
      <c r="G8" s="657">
        <v>-74.746819825765073</v>
      </c>
      <c r="H8" s="657">
        <v>27.64570972042057</v>
      </c>
      <c r="I8" s="708"/>
      <c r="J8" s="258"/>
    </row>
    <row r="9" spans="1:12" x14ac:dyDescent="0.2">
      <c r="A9" s="65" t="s">
        <v>380</v>
      </c>
      <c r="B9" s="695">
        <v>1015.9342100000001</v>
      </c>
      <c r="C9" s="709">
        <v>-7.6864846724153475</v>
      </c>
      <c r="D9" s="695">
        <v>1015.9342100000001</v>
      </c>
      <c r="E9" s="709">
        <v>-7.6864846724153475</v>
      </c>
      <c r="F9" s="695">
        <v>2634.9903300000001</v>
      </c>
      <c r="G9" s="709">
        <v>-26.296562279195701</v>
      </c>
      <c r="H9" s="709">
        <v>4.704534237793399</v>
      </c>
      <c r="I9" s="708"/>
      <c r="J9" s="258"/>
    </row>
    <row r="10" spans="1:12" x14ac:dyDescent="0.2">
      <c r="A10" s="65" t="s">
        <v>381</v>
      </c>
      <c r="B10" s="697">
        <v>12.533760000000001</v>
      </c>
      <c r="C10" s="710" t="s">
        <v>150</v>
      </c>
      <c r="D10" s="697">
        <v>12.533760000000001</v>
      </c>
      <c r="E10" s="710" t="s">
        <v>150</v>
      </c>
      <c r="F10" s="697">
        <v>3073.6495100000002</v>
      </c>
      <c r="G10" s="710" t="s">
        <v>150</v>
      </c>
      <c r="H10" s="830">
        <v>5.4877200838805003</v>
      </c>
      <c r="I10" s="708"/>
      <c r="J10" s="258"/>
    </row>
    <row r="11" spans="1:12" x14ac:dyDescent="0.2">
      <c r="A11" s="65" t="s">
        <v>382</v>
      </c>
      <c r="B11" s="695">
        <v>0</v>
      </c>
      <c r="C11" s="709">
        <v>-100</v>
      </c>
      <c r="D11" s="695">
        <v>0</v>
      </c>
      <c r="E11" s="709">
        <v>-100</v>
      </c>
      <c r="F11" s="695">
        <v>610.04016999999999</v>
      </c>
      <c r="G11" s="709">
        <v>-96.30398493528817</v>
      </c>
      <c r="H11" s="709">
        <v>1.0891709292133553</v>
      </c>
      <c r="I11" s="1"/>
      <c r="J11" s="709"/>
      <c r="L11" s="709"/>
    </row>
    <row r="12" spans="1:12" x14ac:dyDescent="0.2">
      <c r="A12" s="65" t="s">
        <v>383</v>
      </c>
      <c r="B12" s="695">
        <v>2.9125399999999999</v>
      </c>
      <c r="C12" s="709">
        <v>362.69718969927072</v>
      </c>
      <c r="D12" s="695">
        <v>2.9125399999999999</v>
      </c>
      <c r="E12" s="709">
        <v>362.69718969927072</v>
      </c>
      <c r="F12" s="695">
        <v>2832.7726799999996</v>
      </c>
      <c r="G12" s="709">
        <v>-82.21465110660742</v>
      </c>
      <c r="H12" s="709">
        <v>5.0576565345292037</v>
      </c>
      <c r="I12" s="708"/>
      <c r="J12" s="258"/>
    </row>
    <row r="13" spans="1:12" x14ac:dyDescent="0.2">
      <c r="A13" s="65" t="s">
        <v>384</v>
      </c>
      <c r="B13" s="695">
        <v>3.01322</v>
      </c>
      <c r="C13" s="709">
        <v>-89.109820865476536</v>
      </c>
      <c r="D13" s="695">
        <v>3.01322</v>
      </c>
      <c r="E13" s="709">
        <v>-89.109820865476536</v>
      </c>
      <c r="F13" s="695">
        <v>89.604020000000006</v>
      </c>
      <c r="G13" s="709">
        <v>-98.721632111738174</v>
      </c>
      <c r="H13" s="709">
        <v>0.15997978251932504</v>
      </c>
      <c r="I13" s="708"/>
      <c r="J13" s="258"/>
    </row>
    <row r="14" spans="1:12" x14ac:dyDescent="0.2">
      <c r="A14" s="75" t="s">
        <v>385</v>
      </c>
      <c r="B14" s="695">
        <v>2.1667400000000003</v>
      </c>
      <c r="C14" s="709">
        <v>245.64423245649024</v>
      </c>
      <c r="D14" s="695">
        <v>2.1667400000000003</v>
      </c>
      <c r="E14" s="709">
        <v>245.64423245649024</v>
      </c>
      <c r="F14" s="695">
        <v>6243.1919100000005</v>
      </c>
      <c r="G14" s="709">
        <v>-65.881858684862607</v>
      </c>
      <c r="H14" s="709">
        <v>11.146648152484783</v>
      </c>
      <c r="I14" s="1"/>
      <c r="J14" s="258"/>
    </row>
    <row r="15" spans="1:12" x14ac:dyDescent="0.2">
      <c r="A15" s="654" t="s">
        <v>119</v>
      </c>
      <c r="B15" s="655">
        <v>3770.9898800000001</v>
      </c>
      <c r="C15" s="656">
        <v>-19.928885788239391</v>
      </c>
      <c r="D15" s="655">
        <v>3770.9898800000001</v>
      </c>
      <c r="E15" s="656">
        <v>-19.928885788239391</v>
      </c>
      <c r="F15" s="655">
        <v>56009.589830000004</v>
      </c>
      <c r="G15" s="656">
        <v>-20.438821121478643</v>
      </c>
      <c r="H15" s="656">
        <v>100</v>
      </c>
      <c r="I15" s="708"/>
      <c r="J15" s="258"/>
    </row>
    <row r="16" spans="1:12" x14ac:dyDescent="0.2">
      <c r="A16" s="686"/>
      <c r="B16" s="1"/>
      <c r="C16" s="11"/>
      <c r="D16" s="11"/>
      <c r="E16" s="11"/>
      <c r="F16" s="11"/>
      <c r="G16" s="11"/>
      <c r="H16" s="248" t="s">
        <v>238</v>
      </c>
      <c r="I16" s="11"/>
      <c r="J16" s="258"/>
      <c r="L16" s="258"/>
    </row>
    <row r="17" spans="1:9" x14ac:dyDescent="0.2">
      <c r="A17" s="693" t="s">
        <v>375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93" t="s">
        <v>603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94" t="s">
        <v>651</v>
      </c>
    </row>
    <row r="20" spans="1:9" ht="14.25" customHeight="1" x14ac:dyDescent="0.2">
      <c r="A20" s="896" t="s">
        <v>675</v>
      </c>
      <c r="B20" s="896"/>
      <c r="C20" s="896"/>
      <c r="D20" s="896"/>
      <c r="E20" s="896"/>
      <c r="F20" s="896"/>
      <c r="G20" s="896"/>
      <c r="H20" s="896"/>
    </row>
    <row r="21" spans="1:9" x14ac:dyDescent="0.2">
      <c r="A21" s="896"/>
      <c r="B21" s="896"/>
      <c r="C21" s="896"/>
      <c r="D21" s="896"/>
      <c r="E21" s="896"/>
      <c r="F21" s="896"/>
      <c r="G21" s="896"/>
      <c r="H21" s="896"/>
    </row>
    <row r="22" spans="1:9" x14ac:dyDescent="0.2">
      <c r="A22" s="896"/>
      <c r="B22" s="896"/>
      <c r="C22" s="896"/>
      <c r="D22" s="896"/>
      <c r="E22" s="896"/>
      <c r="F22" s="896"/>
      <c r="G22" s="896"/>
      <c r="H22" s="896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4" priority="3" operator="between">
      <formula>0.0001</formula>
      <formula>0.4999999</formula>
    </cfRule>
  </conditionalFormatting>
  <conditionalFormatting sqref="D7">
    <cfRule type="cellIs" dxfId="3" priority="2" operator="between">
      <formula>0.0001</formula>
      <formula>0.4999999</formula>
    </cfRule>
  </conditionalFormatting>
  <conditionalFormatting sqref="H10">
    <cfRule type="cellIs" dxfId="2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A3" sqref="A3"/>
    </sheetView>
  </sheetViews>
  <sheetFormatPr baseColWidth="10" defaultRowHeight="14.25" x14ac:dyDescent="0.2"/>
  <sheetData>
    <row r="1" spans="1:9" x14ac:dyDescent="0.2">
      <c r="A1" s="888" t="s">
        <v>629</v>
      </c>
      <c r="B1" s="888"/>
      <c r="C1" s="888"/>
      <c r="D1" s="888"/>
      <c r="E1" s="888"/>
      <c r="F1" s="888"/>
      <c r="G1" s="1"/>
      <c r="H1" s="1"/>
    </row>
    <row r="2" spans="1:9" x14ac:dyDescent="0.2">
      <c r="A2" s="889"/>
      <c r="B2" s="889"/>
      <c r="C2" s="889"/>
      <c r="D2" s="889"/>
      <c r="E2" s="889"/>
      <c r="F2" s="889"/>
      <c r="G2" s="11"/>
      <c r="H2" s="62" t="s">
        <v>545</v>
      </c>
    </row>
    <row r="3" spans="1:9" x14ac:dyDescent="0.2">
      <c r="A3" s="352"/>
      <c r="B3" s="860">
        <f>INDICE!A3</f>
        <v>42370</v>
      </c>
      <c r="C3" s="860">
        <v>41671</v>
      </c>
      <c r="D3" s="878" t="s">
        <v>120</v>
      </c>
      <c r="E3" s="878"/>
      <c r="F3" s="878" t="s">
        <v>121</v>
      </c>
      <c r="G3" s="878"/>
      <c r="H3" s="878"/>
    </row>
    <row r="4" spans="1:9" x14ac:dyDescent="0.2">
      <c r="A4" s="353"/>
      <c r="B4" s="261" t="s">
        <v>55</v>
      </c>
      <c r="C4" s="262" t="s">
        <v>489</v>
      </c>
      <c r="D4" s="261" t="s">
        <v>55</v>
      </c>
      <c r="E4" s="262" t="s">
        <v>489</v>
      </c>
      <c r="F4" s="261" t="s">
        <v>55</v>
      </c>
      <c r="G4" s="263" t="s">
        <v>489</v>
      </c>
      <c r="H4" s="262" t="s">
        <v>549</v>
      </c>
    </row>
    <row r="5" spans="1:9" x14ac:dyDescent="0.2">
      <c r="A5" s="639" t="s">
        <v>119</v>
      </c>
      <c r="B5" s="69">
        <v>31544.386939999989</v>
      </c>
      <c r="C5" s="70">
        <v>15.149261755741275</v>
      </c>
      <c r="D5" s="69">
        <v>31544.386939999989</v>
      </c>
      <c r="E5" s="70">
        <v>15.149261755741275</v>
      </c>
      <c r="F5" s="69">
        <v>311387.14204999997</v>
      </c>
      <c r="G5" s="70">
        <v>0.86505689556043408</v>
      </c>
      <c r="H5" s="70">
        <v>100</v>
      </c>
    </row>
    <row r="6" spans="1:9" x14ac:dyDescent="0.2">
      <c r="A6" s="358" t="s">
        <v>373</v>
      </c>
      <c r="B6" s="256">
        <v>17398.270739999996</v>
      </c>
      <c r="C6" s="217">
        <v>0.57604266148509642</v>
      </c>
      <c r="D6" s="256">
        <v>17398.270739999996</v>
      </c>
      <c r="E6" s="217">
        <v>0.57604266148509642</v>
      </c>
      <c r="F6" s="256">
        <v>171458.28167000005</v>
      </c>
      <c r="G6" s="217">
        <v>-12.85523780092338</v>
      </c>
      <c r="H6" s="217">
        <v>55.062736547570324</v>
      </c>
    </row>
    <row r="7" spans="1:9" x14ac:dyDescent="0.2">
      <c r="A7" s="358" t="s">
        <v>374</v>
      </c>
      <c r="B7" s="256">
        <v>14146.1162</v>
      </c>
      <c r="C7" s="217">
        <v>40.119899293983174</v>
      </c>
      <c r="D7" s="256">
        <v>14146.1162</v>
      </c>
      <c r="E7" s="217">
        <v>40.119899293983174</v>
      </c>
      <c r="F7" s="256">
        <v>139928.86037999997</v>
      </c>
      <c r="G7" s="217">
        <v>24.97501927695529</v>
      </c>
      <c r="H7" s="217">
        <v>44.93726345242969</v>
      </c>
    </row>
    <row r="8" spans="1:9" x14ac:dyDescent="0.2">
      <c r="A8" s="789" t="s">
        <v>521</v>
      </c>
      <c r="B8" s="633">
        <v>2511.2699499999999</v>
      </c>
      <c r="C8" s="634">
        <v>373.99061233306122</v>
      </c>
      <c r="D8" s="633">
        <v>2511.2699499999999</v>
      </c>
      <c r="E8" s="636">
        <v>373.99061233306122</v>
      </c>
      <c r="F8" s="635">
        <v>249.70222999999532</v>
      </c>
      <c r="G8" s="636">
        <v>-99.039428876300235</v>
      </c>
      <c r="H8" s="636">
        <v>8.0190282860138198E-2</v>
      </c>
    </row>
    <row r="9" spans="1:9" x14ac:dyDescent="0.2">
      <c r="A9" s="789" t="s">
        <v>522</v>
      </c>
      <c r="B9" s="633">
        <v>29033.116989999991</v>
      </c>
      <c r="C9" s="634">
        <v>8.0722996386248571</v>
      </c>
      <c r="D9" s="633">
        <v>29033.116989999991</v>
      </c>
      <c r="E9" s="636">
        <v>8.0722996386248571</v>
      </c>
      <c r="F9" s="635">
        <v>311137.43981999997</v>
      </c>
      <c r="G9" s="636">
        <v>10.0509042499234</v>
      </c>
      <c r="H9" s="636">
        <v>99.919809717139856</v>
      </c>
    </row>
    <row r="10" spans="1:9" x14ac:dyDescent="0.2">
      <c r="A10" s="366"/>
      <c r="B10" s="366"/>
      <c r="C10" s="685"/>
      <c r="D10" s="1"/>
      <c r="E10" s="1"/>
      <c r="F10" s="1"/>
      <c r="G10" s="1"/>
      <c r="H10" s="248" t="s">
        <v>238</v>
      </c>
    </row>
    <row r="11" spans="1:9" x14ac:dyDescent="0.2">
      <c r="A11" s="693" t="s">
        <v>550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94" t="s">
        <v>651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896" t="s">
        <v>648</v>
      </c>
      <c r="B13" s="896"/>
      <c r="C13" s="896"/>
      <c r="D13" s="896"/>
      <c r="E13" s="896"/>
      <c r="F13" s="896"/>
      <c r="G13" s="896"/>
      <c r="H13" s="896"/>
    </row>
    <row r="14" spans="1:9" x14ac:dyDescent="0.2">
      <c r="A14" s="896"/>
      <c r="B14" s="896"/>
      <c r="C14" s="896"/>
      <c r="D14" s="896"/>
      <c r="E14" s="896"/>
      <c r="F14" s="896"/>
      <c r="G14" s="896"/>
      <c r="H14" s="896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D7" sqref="D7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545</v>
      </c>
    </row>
    <row r="3" spans="1:8" x14ac:dyDescent="0.2">
      <c r="A3" s="63"/>
      <c r="B3" s="860">
        <f>INDICE!A3</f>
        <v>42370</v>
      </c>
      <c r="C3" s="878">
        <v>41671</v>
      </c>
      <c r="D3" s="878" t="s">
        <v>120</v>
      </c>
      <c r="E3" s="878"/>
      <c r="F3" s="878" t="s">
        <v>121</v>
      </c>
      <c r="G3" s="878"/>
      <c r="H3" s="878"/>
    </row>
    <row r="4" spans="1:8" ht="25.5" x14ac:dyDescent="0.2">
      <c r="A4" s="75"/>
      <c r="B4" s="261" t="s">
        <v>55</v>
      </c>
      <c r="C4" s="262" t="s">
        <v>489</v>
      </c>
      <c r="D4" s="261" t="s">
        <v>55</v>
      </c>
      <c r="E4" s="262" t="s">
        <v>489</v>
      </c>
      <c r="F4" s="261" t="s">
        <v>55</v>
      </c>
      <c r="G4" s="263" t="s">
        <v>489</v>
      </c>
      <c r="H4" s="262" t="s">
        <v>110</v>
      </c>
    </row>
    <row r="5" spans="1:8" x14ac:dyDescent="0.2">
      <c r="A5" s="711" t="s">
        <v>399</v>
      </c>
      <c r="B5" s="265">
        <v>0.95334844940000008</v>
      </c>
      <c r="C5" s="264">
        <v>-38.29962598697881</v>
      </c>
      <c r="D5" s="265">
        <v>0.95334844940000008</v>
      </c>
      <c r="E5" s="264">
        <v>-38.29962598697881</v>
      </c>
      <c r="F5" s="265">
        <v>27.949527198799998</v>
      </c>
      <c r="G5" s="264">
        <v>-47.451942045477281</v>
      </c>
      <c r="H5" s="264">
        <v>3.7388827329373866</v>
      </c>
    </row>
    <row r="6" spans="1:8" x14ac:dyDescent="0.2">
      <c r="A6" s="711" t="s">
        <v>400</v>
      </c>
      <c r="B6" s="768">
        <v>0</v>
      </c>
      <c r="C6" s="267" t="s">
        <v>150</v>
      </c>
      <c r="D6" s="768">
        <v>0</v>
      </c>
      <c r="E6" s="378" t="s">
        <v>150</v>
      </c>
      <c r="F6" s="768">
        <v>0</v>
      </c>
      <c r="G6" s="67">
        <v>-100</v>
      </c>
      <c r="H6" s="768">
        <v>0</v>
      </c>
    </row>
    <row r="7" spans="1:8" x14ac:dyDescent="0.2">
      <c r="A7" s="711" t="s">
        <v>401</v>
      </c>
      <c r="B7" s="788">
        <v>0</v>
      </c>
      <c r="C7" s="267">
        <v>-100</v>
      </c>
      <c r="D7" s="768">
        <v>0</v>
      </c>
      <c r="E7" s="67">
        <v>-100</v>
      </c>
      <c r="F7" s="66">
        <v>1.7358011279999999</v>
      </c>
      <c r="G7" s="67">
        <v>-82.201898535722592</v>
      </c>
      <c r="H7" s="67">
        <v>0.23220274243390712</v>
      </c>
    </row>
    <row r="8" spans="1:8" x14ac:dyDescent="0.2">
      <c r="A8" s="711" t="s">
        <v>402</v>
      </c>
      <c r="B8" s="66">
        <v>6.2830529999999998</v>
      </c>
      <c r="C8" s="267">
        <v>-5.6230550221810214</v>
      </c>
      <c r="D8" s="66">
        <v>6.2830529999999998</v>
      </c>
      <c r="E8" s="67">
        <v>-5.6230550221810214</v>
      </c>
      <c r="F8" s="66">
        <v>77.546748199999996</v>
      </c>
      <c r="G8" s="67">
        <v>-53.053309594399444</v>
      </c>
      <c r="H8" s="67">
        <v>10.373635152328148</v>
      </c>
    </row>
    <row r="9" spans="1:8" x14ac:dyDescent="0.2">
      <c r="A9" s="711" t="s">
        <v>632</v>
      </c>
      <c r="B9" s="66">
        <v>49.966000000000001</v>
      </c>
      <c r="C9" s="267" t="s">
        <v>150</v>
      </c>
      <c r="D9" s="66">
        <v>49.966000000000001</v>
      </c>
      <c r="E9" s="267" t="s">
        <v>150</v>
      </c>
      <c r="F9" s="66">
        <v>640.3048</v>
      </c>
      <c r="G9" s="267" t="s">
        <v>150</v>
      </c>
      <c r="H9" s="67">
        <v>85.655279372300555</v>
      </c>
    </row>
    <row r="10" spans="1:8" x14ac:dyDescent="0.2">
      <c r="A10" s="244" t="s">
        <v>119</v>
      </c>
      <c r="B10" s="269">
        <v>57.2024014494</v>
      </c>
      <c r="C10" s="790">
        <v>545.70823778136855</v>
      </c>
      <c r="D10" s="269">
        <v>57.2024014494</v>
      </c>
      <c r="E10" s="790">
        <v>545.70823778136855</v>
      </c>
      <c r="F10" s="269">
        <v>747.53687652680003</v>
      </c>
      <c r="G10" s="790">
        <v>222.19941025595702</v>
      </c>
      <c r="H10" s="270">
        <v>100</v>
      </c>
    </row>
    <row r="11" spans="1:8" x14ac:dyDescent="0.2">
      <c r="A11" s="712" t="s">
        <v>275</v>
      </c>
      <c r="B11" s="272">
        <f>B10/'Consumo de gas natural'!B8*100</f>
        <v>0.18782049491118122</v>
      </c>
      <c r="C11" s="273"/>
      <c r="D11" s="272">
        <f>D10/'Consumo de gas natural'!D8*100</f>
        <v>0.18782049491118122</v>
      </c>
      <c r="E11" s="272"/>
      <c r="F11" s="272">
        <f>F10/'Consumo de gas natural'!F8*100</f>
        <v>0.23965375422082377</v>
      </c>
      <c r="G11" s="274"/>
      <c r="H11" s="274" t="s">
        <v>150</v>
      </c>
    </row>
    <row r="12" spans="1:8" x14ac:dyDescent="0.2">
      <c r="A12" s="275"/>
      <c r="B12" s="67"/>
      <c r="C12" s="67"/>
      <c r="D12" s="67"/>
      <c r="E12" s="67"/>
      <c r="F12" s="67"/>
      <c r="G12" s="268"/>
      <c r="H12" s="248" t="s">
        <v>238</v>
      </c>
    </row>
    <row r="13" spans="1:8" x14ac:dyDescent="0.2">
      <c r="A13" s="275" t="s">
        <v>559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694" t="s">
        <v>651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B15" sqref="B15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403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545</v>
      </c>
    </row>
    <row r="3" spans="1:5" x14ac:dyDescent="0.2">
      <c r="A3" s="370" t="s">
        <v>404</v>
      </c>
      <c r="B3" s="371"/>
      <c r="C3" s="372"/>
      <c r="D3" s="370" t="s">
        <v>405</v>
      </c>
      <c r="E3" s="371"/>
    </row>
    <row r="4" spans="1:5" x14ac:dyDescent="0.2">
      <c r="A4" s="191" t="s">
        <v>406</v>
      </c>
      <c r="B4" s="242">
        <v>35372.579221449399</v>
      </c>
      <c r="C4" s="373"/>
      <c r="D4" s="191" t="s">
        <v>407</v>
      </c>
      <c r="E4" s="242">
        <v>3770.9898800000001</v>
      </c>
    </row>
    <row r="5" spans="1:5" x14ac:dyDescent="0.2">
      <c r="A5" s="711" t="s">
        <v>408</v>
      </c>
      <c r="B5" s="374">
        <v>57.2024014494</v>
      </c>
      <c r="C5" s="373"/>
      <c r="D5" s="711" t="s">
        <v>409</v>
      </c>
      <c r="E5" s="375">
        <v>3770.9898800000001</v>
      </c>
    </row>
    <row r="6" spans="1:5" x14ac:dyDescent="0.2">
      <c r="A6" s="711" t="s">
        <v>410</v>
      </c>
      <c r="B6" s="374">
        <v>15182.676670000001</v>
      </c>
      <c r="C6" s="373"/>
      <c r="D6" s="191" t="s">
        <v>412</v>
      </c>
      <c r="E6" s="242">
        <v>30455.889000000003</v>
      </c>
    </row>
    <row r="7" spans="1:5" x14ac:dyDescent="0.2">
      <c r="A7" s="711" t="s">
        <v>411</v>
      </c>
      <c r="B7" s="374">
        <v>20132.700149999997</v>
      </c>
      <c r="C7" s="373"/>
      <c r="D7" s="711" t="s">
        <v>413</v>
      </c>
      <c r="E7" s="375">
        <v>25092.374</v>
      </c>
    </row>
    <row r="8" spans="1:5" x14ac:dyDescent="0.2">
      <c r="A8" s="713"/>
      <c r="B8" s="714"/>
      <c r="C8" s="373"/>
      <c r="D8" s="711" t="s">
        <v>414</v>
      </c>
      <c r="E8" s="375">
        <v>4595.3500000000004</v>
      </c>
    </row>
    <row r="9" spans="1:5" x14ac:dyDescent="0.2">
      <c r="A9" s="191" t="s">
        <v>284</v>
      </c>
      <c r="B9" s="242">
        <v>-513</v>
      </c>
      <c r="C9" s="373"/>
      <c r="D9" s="711" t="s">
        <v>415</v>
      </c>
      <c r="E9" s="375">
        <v>768.16499999999996</v>
      </c>
    </row>
    <row r="10" spans="1:5" x14ac:dyDescent="0.2">
      <c r="A10" s="711"/>
      <c r="B10" s="374"/>
      <c r="C10" s="373"/>
      <c r="D10" s="191" t="s">
        <v>416</v>
      </c>
      <c r="E10" s="242">
        <v>632.70034144939655</v>
      </c>
    </row>
    <row r="11" spans="1:5" x14ac:dyDescent="0.2">
      <c r="A11" s="244" t="s">
        <v>119</v>
      </c>
      <c r="B11" s="245">
        <v>34859.579221449399</v>
      </c>
      <c r="C11" s="373"/>
      <c r="D11" s="244" t="s">
        <v>119</v>
      </c>
      <c r="E11" s="245">
        <v>34859.579221449399</v>
      </c>
    </row>
    <row r="12" spans="1:5" x14ac:dyDescent="0.2">
      <c r="A12" s="1"/>
      <c r="B12" s="1"/>
      <c r="C12" s="373"/>
      <c r="D12" s="1"/>
      <c r="E12" s="248"/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2"/>
  <sheetViews>
    <sheetView workbookViewId="0">
      <selection activeCell="G25" sqref="G25"/>
    </sheetView>
  </sheetViews>
  <sheetFormatPr baseColWidth="10" defaultRowHeight="14.25" x14ac:dyDescent="0.2"/>
  <sheetData>
    <row r="1" spans="1:6" x14ac:dyDescent="0.2">
      <c r="A1" s="846" t="s">
        <v>579</v>
      </c>
      <c r="B1" s="846"/>
      <c r="C1" s="846"/>
      <c r="D1" s="846"/>
      <c r="E1" s="846"/>
      <c r="F1" s="278"/>
    </row>
    <row r="2" spans="1:6" x14ac:dyDescent="0.2">
      <c r="A2" s="847"/>
      <c r="B2" s="847"/>
      <c r="C2" s="847"/>
      <c r="D2" s="847"/>
      <c r="E2" s="847"/>
      <c r="F2" s="62" t="s">
        <v>417</v>
      </c>
    </row>
    <row r="3" spans="1:6" x14ac:dyDescent="0.2">
      <c r="A3" s="279"/>
      <c r="B3" s="279"/>
      <c r="C3" s="280" t="s">
        <v>577</v>
      </c>
      <c r="D3" s="280" t="s">
        <v>544</v>
      </c>
      <c r="E3" s="280" t="s">
        <v>578</v>
      </c>
      <c r="F3" s="280" t="s">
        <v>544</v>
      </c>
    </row>
    <row r="4" spans="1:6" x14ac:dyDescent="0.2">
      <c r="A4" s="898">
        <v>2011</v>
      </c>
      <c r="B4" s="282" t="s">
        <v>287</v>
      </c>
      <c r="C4" s="376">
        <v>7.6839000000000004</v>
      </c>
      <c r="D4" s="715">
        <v>4.1066009104704175</v>
      </c>
      <c r="E4" s="376">
        <v>6.02</v>
      </c>
      <c r="F4" s="715">
        <v>3.8038417767355108</v>
      </c>
    </row>
    <row r="5" spans="1:6" x14ac:dyDescent="0.2">
      <c r="A5" s="898"/>
      <c r="B5" s="282" t="s">
        <v>288</v>
      </c>
      <c r="C5" s="376">
        <v>7.9547999999999996</v>
      </c>
      <c r="D5" s="715">
        <v>3.5255534298988693</v>
      </c>
      <c r="E5" s="376">
        <v>6.2908999999999997</v>
      </c>
      <c r="F5" s="715">
        <v>4.5000000000000027</v>
      </c>
    </row>
    <row r="6" spans="1:6" x14ac:dyDescent="0.2">
      <c r="A6" s="898"/>
      <c r="B6" s="282" t="s">
        <v>289</v>
      </c>
      <c r="C6" s="376">
        <v>8.3352000000000004</v>
      </c>
      <c r="D6" s="715">
        <v>4.7820184039825104</v>
      </c>
      <c r="E6" s="376">
        <v>6.6712999999999996</v>
      </c>
      <c r="F6" s="715">
        <v>6.0468295474415399</v>
      </c>
    </row>
    <row r="7" spans="1:6" x14ac:dyDescent="0.2">
      <c r="A7" s="899"/>
      <c r="B7" s="287" t="s">
        <v>290</v>
      </c>
      <c r="C7" s="377">
        <v>8.4214000000000002</v>
      </c>
      <c r="D7" s="716">
        <v>1.034168346290429</v>
      </c>
      <c r="E7" s="377">
        <v>6.7573999999999996</v>
      </c>
      <c r="F7" s="716">
        <v>1.2906030308935299</v>
      </c>
    </row>
    <row r="8" spans="1:6" x14ac:dyDescent="0.2">
      <c r="A8" s="898">
        <v>2012</v>
      </c>
      <c r="B8" s="282" t="s">
        <v>287</v>
      </c>
      <c r="C8" s="376">
        <v>8.4930747799999988</v>
      </c>
      <c r="D8" s="715">
        <v>0.85110290450517256</v>
      </c>
      <c r="E8" s="376">
        <v>6.77558478</v>
      </c>
      <c r="F8" s="715">
        <v>0.2691091248113231</v>
      </c>
    </row>
    <row r="9" spans="1:6" x14ac:dyDescent="0.2">
      <c r="A9" s="898"/>
      <c r="B9" s="282" t="s">
        <v>291</v>
      </c>
      <c r="C9" s="376">
        <v>8.8919548999999982</v>
      </c>
      <c r="D9" s="715">
        <v>4.6965337093146315</v>
      </c>
      <c r="E9" s="376">
        <v>7.1146388999999992</v>
      </c>
      <c r="F9" s="715">
        <v>5.0040569339610448</v>
      </c>
    </row>
    <row r="10" spans="1:6" x14ac:dyDescent="0.2">
      <c r="A10" s="898"/>
      <c r="B10" s="282" t="s">
        <v>289</v>
      </c>
      <c r="C10" s="376">
        <v>9.0495981799999985</v>
      </c>
      <c r="D10" s="715">
        <v>1.772875388740448</v>
      </c>
      <c r="E10" s="376">
        <v>7.2722821799999995</v>
      </c>
      <c r="F10" s="715">
        <v>2.2157593971494505</v>
      </c>
    </row>
    <row r="11" spans="1:6" x14ac:dyDescent="0.2">
      <c r="A11" s="899"/>
      <c r="B11" s="287" t="s">
        <v>292</v>
      </c>
      <c r="C11" s="377">
        <v>9.2796727099999998</v>
      </c>
      <c r="D11" s="716">
        <v>2.5423728813559472</v>
      </c>
      <c r="E11" s="377">
        <v>7.4571707099999998</v>
      </c>
      <c r="F11" s="716">
        <v>2.5423728813559361</v>
      </c>
    </row>
    <row r="12" spans="1:6" x14ac:dyDescent="0.2">
      <c r="A12" s="718">
        <v>2013</v>
      </c>
      <c r="B12" s="719" t="s">
        <v>287</v>
      </c>
      <c r="C12" s="720">
        <v>9.3228939099999995</v>
      </c>
      <c r="D12" s="717">
        <v>0.46576211630204822</v>
      </c>
      <c r="E12" s="720">
        <v>7.4668749099999996</v>
      </c>
      <c r="F12" s="717">
        <v>0.13013246413933616</v>
      </c>
    </row>
    <row r="13" spans="1:6" x14ac:dyDescent="0.2">
      <c r="A13" s="718">
        <v>2014</v>
      </c>
      <c r="B13" s="719" t="s">
        <v>287</v>
      </c>
      <c r="C13" s="720">
        <v>9.3313711699999988</v>
      </c>
      <c r="D13" s="717">
        <v>9.0929491227036571E-2</v>
      </c>
      <c r="E13" s="720">
        <v>7.4541771700000004</v>
      </c>
      <c r="F13" s="717">
        <v>-0.17005427508895066</v>
      </c>
    </row>
    <row r="14" spans="1:6" x14ac:dyDescent="0.2">
      <c r="A14" s="897">
        <v>2015</v>
      </c>
      <c r="B14" s="282" t="s">
        <v>287</v>
      </c>
      <c r="C14" s="376">
        <v>9.0886999999999993</v>
      </c>
      <c r="D14" s="715">
        <v>-2.6</v>
      </c>
      <c r="E14" s="376">
        <v>7.2163000000000004</v>
      </c>
      <c r="F14" s="715">
        <v>-3.2</v>
      </c>
    </row>
    <row r="15" spans="1:6" x14ac:dyDescent="0.2">
      <c r="A15" s="898"/>
      <c r="B15" s="282" t="s">
        <v>288</v>
      </c>
      <c r="C15" s="376">
        <v>8.8966738299999992</v>
      </c>
      <c r="D15" s="715">
        <v>-2.1126277723363662</v>
      </c>
      <c r="E15" s="376">
        <v>7.0243198300000005</v>
      </c>
      <c r="F15" s="715">
        <v>-2.6607716516130533</v>
      </c>
    </row>
    <row r="16" spans="1:6" x14ac:dyDescent="0.2">
      <c r="A16" s="898"/>
      <c r="B16" s="282" t="s">
        <v>289</v>
      </c>
      <c r="C16" s="376">
        <v>8.6769076126901634</v>
      </c>
      <c r="D16" s="715">
        <v>-2.4702065233500399</v>
      </c>
      <c r="E16" s="376">
        <v>6.8045536126901629</v>
      </c>
      <c r="F16" s="715">
        <v>-3.1286476502855591</v>
      </c>
    </row>
    <row r="17" spans="1:6" x14ac:dyDescent="0.2">
      <c r="A17" s="899"/>
      <c r="B17" s="287" t="s">
        <v>290</v>
      </c>
      <c r="C17" s="377">
        <v>8.5953257826901623</v>
      </c>
      <c r="D17" s="716">
        <f>100*(C17-C16)/C16</f>
        <v>-0.94021780156660772</v>
      </c>
      <c r="E17" s="377">
        <v>6.7229717826901636</v>
      </c>
      <c r="F17" s="716">
        <f>100*(E17-E16)/E16</f>
        <v>-1.1989299319775091</v>
      </c>
    </row>
    <row r="18" spans="1:6" x14ac:dyDescent="0.2">
      <c r="A18" s="718">
        <v>2016</v>
      </c>
      <c r="B18" s="719" t="s">
        <v>287</v>
      </c>
      <c r="C18" s="720">
        <v>8.3602396900000002</v>
      </c>
      <c r="D18" s="717">
        <f>100*(C18-C17)/C17</f>
        <v>-2.7350457520015601</v>
      </c>
      <c r="E18" s="720">
        <v>6.476995689999999</v>
      </c>
      <c r="F18" s="717">
        <f>100*(E18-E17)/E17</f>
        <v>-3.6587405189396542</v>
      </c>
    </row>
    <row r="19" spans="1:6" x14ac:dyDescent="0.2">
      <c r="A19" s="721"/>
      <c r="B19" s="58"/>
      <c r="C19" s="94"/>
      <c r="D19" s="94"/>
      <c r="E19" s="94"/>
      <c r="F19" s="94" t="s">
        <v>296</v>
      </c>
    </row>
    <row r="20" spans="1:6" x14ac:dyDescent="0.2">
      <c r="A20" s="721" t="s">
        <v>652</v>
      </c>
      <c r="B20" s="58"/>
      <c r="C20" s="94"/>
      <c r="D20" s="94"/>
      <c r="E20" s="94"/>
      <c r="F20" s="94"/>
    </row>
    <row r="21" spans="1:6" x14ac:dyDescent="0.2">
      <c r="A21" s="94" t="s">
        <v>607</v>
      </c>
      <c r="B21" s="8"/>
      <c r="C21" s="8"/>
      <c r="D21" s="8"/>
      <c r="E21" s="8"/>
      <c r="F21" s="8"/>
    </row>
    <row r="22" spans="1:6" x14ac:dyDescent="0.2">
      <c r="A22" s="379"/>
      <c r="B22" s="8"/>
      <c r="C22" s="8"/>
      <c r="D22" s="8"/>
      <c r="E22" s="8"/>
      <c r="F22" s="8"/>
    </row>
  </sheetData>
  <mergeCells count="4">
    <mergeCell ref="A14:A17"/>
    <mergeCell ref="A1:E2"/>
    <mergeCell ref="A8:A11"/>
    <mergeCell ref="A4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A16" sqref="A16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1" t="s">
        <v>5</v>
      </c>
      <c r="B1" s="480"/>
      <c r="C1" s="480"/>
      <c r="D1" s="480"/>
      <c r="E1" s="480"/>
      <c r="F1" s="480"/>
      <c r="G1" s="480"/>
      <c r="H1" s="480"/>
      <c r="I1" s="395"/>
    </row>
    <row r="2" spans="1:9" ht="15.75" x14ac:dyDescent="0.25">
      <c r="A2" s="482"/>
      <c r="B2" s="483"/>
      <c r="C2" s="480"/>
      <c r="D2" s="480"/>
      <c r="E2" s="480"/>
      <c r="F2" s="480"/>
      <c r="G2" s="480"/>
      <c r="H2" s="62" t="s">
        <v>159</v>
      </c>
      <c r="I2" s="395"/>
    </row>
    <row r="3" spans="1:9" s="80" customFormat="1" ht="14.25" x14ac:dyDescent="0.2">
      <c r="A3" s="453"/>
      <c r="B3" s="857">
        <f>INDICE!A3</f>
        <v>42370</v>
      </c>
      <c r="C3" s="858"/>
      <c r="D3" s="858" t="s">
        <v>120</v>
      </c>
      <c r="E3" s="858"/>
      <c r="F3" s="858" t="s">
        <v>121</v>
      </c>
      <c r="G3" s="858"/>
      <c r="H3" s="858"/>
      <c r="I3" s="395"/>
    </row>
    <row r="4" spans="1:9" s="80" customFormat="1" ht="14.25" x14ac:dyDescent="0.2">
      <c r="A4" s="81"/>
      <c r="B4" s="72" t="s">
        <v>48</v>
      </c>
      <c r="C4" s="72" t="s">
        <v>489</v>
      </c>
      <c r="D4" s="72" t="s">
        <v>48</v>
      </c>
      <c r="E4" s="72" t="s">
        <v>489</v>
      </c>
      <c r="F4" s="72" t="s">
        <v>48</v>
      </c>
      <c r="G4" s="73" t="s">
        <v>489</v>
      </c>
      <c r="H4" s="73" t="s">
        <v>128</v>
      </c>
      <c r="I4" s="395"/>
    </row>
    <row r="5" spans="1:9" s="80" customFormat="1" ht="14.25" x14ac:dyDescent="0.2">
      <c r="A5" s="82" t="s">
        <v>611</v>
      </c>
      <c r="B5" s="474">
        <v>187.56390999999996</v>
      </c>
      <c r="C5" s="84">
        <v>2.655165499205814E-3</v>
      </c>
      <c r="D5" s="83">
        <v>187.56390999999996</v>
      </c>
      <c r="E5" s="84">
        <v>2.655165499205814E-3</v>
      </c>
      <c r="F5" s="83">
        <v>1876.3891499999997</v>
      </c>
      <c r="G5" s="84">
        <v>12.148054624929362</v>
      </c>
      <c r="H5" s="477">
        <v>3.4096398118246682</v>
      </c>
      <c r="I5" s="395"/>
    </row>
    <row r="6" spans="1:9" s="80" customFormat="1" ht="14.25" x14ac:dyDescent="0.2">
      <c r="A6" s="82" t="s">
        <v>49</v>
      </c>
      <c r="B6" s="475">
        <v>341.97705000000019</v>
      </c>
      <c r="C6" s="86">
        <v>-3.3803740504083275</v>
      </c>
      <c r="D6" s="85">
        <v>341.97705000000019</v>
      </c>
      <c r="E6" s="86">
        <v>-3.3803740504083275</v>
      </c>
      <c r="F6" s="85">
        <v>4638.4613799999988</v>
      </c>
      <c r="G6" s="86">
        <v>0.34158780370888003</v>
      </c>
      <c r="H6" s="478">
        <v>8.4286794063263422</v>
      </c>
      <c r="I6" s="395"/>
    </row>
    <row r="7" spans="1:9" s="80" customFormat="1" ht="14.25" x14ac:dyDescent="0.2">
      <c r="A7" s="82" t="s">
        <v>50</v>
      </c>
      <c r="B7" s="475">
        <v>387.18523000000022</v>
      </c>
      <c r="C7" s="86">
        <v>7.285637709569361</v>
      </c>
      <c r="D7" s="85">
        <v>387.18523000000022</v>
      </c>
      <c r="E7" s="86">
        <v>7.285637709569361</v>
      </c>
      <c r="F7" s="85">
        <v>5512.9280099999996</v>
      </c>
      <c r="G7" s="86">
        <v>4.3349913552703203</v>
      </c>
      <c r="H7" s="478">
        <v>10.017697460369211</v>
      </c>
      <c r="I7" s="395"/>
    </row>
    <row r="8" spans="1:9" s="80" customFormat="1" ht="14.25" x14ac:dyDescent="0.2">
      <c r="A8" s="82" t="s">
        <v>129</v>
      </c>
      <c r="B8" s="475">
        <v>2398.4751599999991</v>
      </c>
      <c r="C8" s="86">
        <v>-8.2747625837726737</v>
      </c>
      <c r="D8" s="85">
        <v>2398.4751599999991</v>
      </c>
      <c r="E8" s="86">
        <v>-8.2747625837726737</v>
      </c>
      <c r="F8" s="85">
        <v>29565.843559999998</v>
      </c>
      <c r="G8" s="86">
        <v>3.5279490901295238</v>
      </c>
      <c r="H8" s="478">
        <v>53.724930818511709</v>
      </c>
      <c r="I8" s="395"/>
    </row>
    <row r="9" spans="1:9" s="80" customFormat="1" ht="14.25" x14ac:dyDescent="0.2">
      <c r="A9" s="82" t="s">
        <v>130</v>
      </c>
      <c r="B9" s="475">
        <v>749.67776000000003</v>
      </c>
      <c r="C9" s="86">
        <v>1.9106371217374587</v>
      </c>
      <c r="D9" s="85">
        <v>749.67776000000003</v>
      </c>
      <c r="E9" s="86">
        <v>1.9106371217374587</v>
      </c>
      <c r="F9" s="85">
        <v>8245.0662799999991</v>
      </c>
      <c r="G9" s="87">
        <v>-7.2853641836703158</v>
      </c>
      <c r="H9" s="478">
        <v>14.98234320925439</v>
      </c>
      <c r="I9" s="395"/>
    </row>
    <row r="10" spans="1:9" s="80" customFormat="1" ht="14.25" x14ac:dyDescent="0.2">
      <c r="A10" s="81" t="s">
        <v>490</v>
      </c>
      <c r="B10" s="476">
        <v>452</v>
      </c>
      <c r="C10" s="89">
        <v>0.58556666784163325</v>
      </c>
      <c r="D10" s="88">
        <v>452</v>
      </c>
      <c r="E10" s="89">
        <v>0.58556666784163325</v>
      </c>
      <c r="F10" s="88">
        <v>5193.1992549537499</v>
      </c>
      <c r="G10" s="89">
        <v>2.5330773198303342</v>
      </c>
      <c r="H10" s="479">
        <v>9.4367092937136796</v>
      </c>
      <c r="I10" s="395"/>
    </row>
    <row r="11" spans="1:9" s="80" customFormat="1" ht="14.25" x14ac:dyDescent="0.2">
      <c r="A11" s="90" t="s">
        <v>491</v>
      </c>
      <c r="B11" s="91">
        <v>4516.8791099999999</v>
      </c>
      <c r="C11" s="92">
        <v>-3.9417942533890944</v>
      </c>
      <c r="D11" s="91">
        <v>4516.8791099999999</v>
      </c>
      <c r="E11" s="92">
        <v>-3.9417942533890944</v>
      </c>
      <c r="F11" s="91">
        <v>55031.887634953746</v>
      </c>
      <c r="G11" s="92">
        <v>1.7303294009521804</v>
      </c>
      <c r="H11" s="92">
        <v>100</v>
      </c>
      <c r="I11" s="395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238</v>
      </c>
      <c r="I12" s="395"/>
    </row>
    <row r="13" spans="1:9" s="80" customFormat="1" ht="14.25" x14ac:dyDescent="0.2">
      <c r="A13" s="94" t="s">
        <v>559</v>
      </c>
      <c r="B13" s="82"/>
      <c r="C13" s="82"/>
      <c r="D13" s="82"/>
      <c r="E13" s="82"/>
      <c r="F13" s="82"/>
      <c r="G13" s="82"/>
      <c r="H13" s="82"/>
      <c r="I13" s="395"/>
    </row>
    <row r="14" spans="1:9" ht="14.25" x14ac:dyDescent="0.2">
      <c r="A14" s="94" t="s">
        <v>492</v>
      </c>
      <c r="B14" s="85"/>
      <c r="C14" s="480"/>
      <c r="D14" s="480"/>
      <c r="E14" s="480"/>
      <c r="F14" s="480"/>
      <c r="G14" s="480"/>
      <c r="H14" s="480"/>
      <c r="I14" s="395"/>
    </row>
    <row r="15" spans="1:9" ht="14.25" x14ac:dyDescent="0.2">
      <c r="A15" s="94" t="s">
        <v>493</v>
      </c>
      <c r="B15" s="480"/>
      <c r="C15" s="480"/>
      <c r="D15" s="480"/>
      <c r="E15" s="480"/>
      <c r="F15" s="480"/>
      <c r="G15" s="480"/>
      <c r="H15" s="480"/>
      <c r="I15" s="395"/>
    </row>
    <row r="16" spans="1:9" ht="14.25" x14ac:dyDescent="0.2">
      <c r="A16" s="166" t="s">
        <v>651</v>
      </c>
      <c r="B16" s="480"/>
      <c r="C16" s="480"/>
      <c r="D16" s="480"/>
      <c r="E16" s="480"/>
      <c r="F16" s="480"/>
      <c r="G16" s="480"/>
      <c r="H16" s="480"/>
      <c r="I16" s="395"/>
    </row>
    <row r="17" spans="2:9" ht="14.25" x14ac:dyDescent="0.2">
      <c r="B17" s="480"/>
      <c r="C17" s="480"/>
      <c r="D17" s="480"/>
      <c r="E17" s="480"/>
      <c r="F17" s="480"/>
      <c r="G17" s="480"/>
      <c r="H17" s="480"/>
      <c r="I17" s="395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5" t="s">
        <v>418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41">
        <v>2015</v>
      </c>
      <c r="C3" s="741" t="s">
        <v>605</v>
      </c>
      <c r="D3" s="741" t="s">
        <v>605</v>
      </c>
      <c r="E3" s="741" t="s">
        <v>605</v>
      </c>
      <c r="F3" s="741" t="s">
        <v>605</v>
      </c>
      <c r="G3" s="741" t="s">
        <v>605</v>
      </c>
      <c r="H3" s="741" t="s">
        <v>605</v>
      </c>
      <c r="I3" s="741" t="s">
        <v>605</v>
      </c>
      <c r="J3" s="741" t="s">
        <v>605</v>
      </c>
      <c r="K3" s="741" t="s">
        <v>605</v>
      </c>
      <c r="L3" s="741" t="s">
        <v>605</v>
      </c>
      <c r="M3" s="741">
        <v>2016</v>
      </c>
    </row>
    <row r="4" spans="1:13" x14ac:dyDescent="0.2">
      <c r="A4" s="312"/>
      <c r="B4" s="674">
        <v>42036</v>
      </c>
      <c r="C4" s="674">
        <v>42064</v>
      </c>
      <c r="D4" s="674">
        <v>42095</v>
      </c>
      <c r="E4" s="674">
        <v>42125</v>
      </c>
      <c r="F4" s="674">
        <v>42156</v>
      </c>
      <c r="G4" s="674">
        <v>42186</v>
      </c>
      <c r="H4" s="674">
        <v>42217</v>
      </c>
      <c r="I4" s="674">
        <v>42248</v>
      </c>
      <c r="J4" s="674">
        <v>42278</v>
      </c>
      <c r="K4" s="674">
        <v>42309</v>
      </c>
      <c r="L4" s="674">
        <v>42339</v>
      </c>
      <c r="M4" s="674">
        <v>42370</v>
      </c>
    </row>
    <row r="5" spans="1:13" x14ac:dyDescent="0.2">
      <c r="A5" s="380" t="s">
        <v>419</v>
      </c>
      <c r="B5" s="314">
        <v>2.8473684210526318</v>
      </c>
      <c r="C5" s="315">
        <v>2.8004545454545458</v>
      </c>
      <c r="D5" s="315">
        <v>2.5804761904761904</v>
      </c>
      <c r="E5" s="315">
        <v>2.8385000000000002</v>
      </c>
      <c r="F5" s="315">
        <v>2.769545454545455</v>
      </c>
      <c r="G5" s="315">
        <v>2.8304545454545464</v>
      </c>
      <c r="H5" s="315">
        <v>2.7670000000000003</v>
      </c>
      <c r="I5" s="315">
        <v>2.6461904761904771</v>
      </c>
      <c r="J5" s="315">
        <v>2.3154545454545454</v>
      </c>
      <c r="K5" s="315">
        <v>2.0778947368421057</v>
      </c>
      <c r="L5" s="315">
        <v>1.9227272727272726</v>
      </c>
      <c r="M5" s="315">
        <v>2.2747368421052632</v>
      </c>
    </row>
    <row r="6" spans="1:13" x14ac:dyDescent="0.2">
      <c r="A6" s="317" t="s">
        <v>420</v>
      </c>
      <c r="B6" s="381">
        <v>50.66</v>
      </c>
      <c r="C6" s="382">
        <v>47.287727272727281</v>
      </c>
      <c r="D6" s="382">
        <v>46.988636363636353</v>
      </c>
      <c r="E6" s="382">
        <v>44.074285714285701</v>
      </c>
      <c r="F6" s="382">
        <v>43.44</v>
      </c>
      <c r="G6" s="382">
        <v>43.533913043478265</v>
      </c>
      <c r="H6" s="382">
        <v>39.67285714285714</v>
      </c>
      <c r="I6" s="382">
        <v>41.101818181818182</v>
      </c>
      <c r="J6" s="382">
        <v>39.61</v>
      </c>
      <c r="K6" s="382">
        <v>36.01380952380952</v>
      </c>
      <c r="L6" s="382">
        <v>34.269090909090906</v>
      </c>
      <c r="M6" s="382">
        <v>32.117619047619051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334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00">
        <f>INDICE!A3</f>
        <v>42370</v>
      </c>
      <c r="C3" s="901">
        <v>41671</v>
      </c>
      <c r="D3" s="900">
        <f>DATE(YEAR(B3),MONTH(B3)-1,1)</f>
        <v>42339</v>
      </c>
      <c r="E3" s="901"/>
      <c r="F3" s="900">
        <f>DATE(YEAR(B3)-1,MONTH(B3),1)</f>
        <v>42005</v>
      </c>
      <c r="G3" s="901"/>
      <c r="H3" s="849" t="s">
        <v>489</v>
      </c>
      <c r="I3" s="849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42339</v>
      </c>
      <c r="I4" s="446">
        <f>F3</f>
        <v>42005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422</v>
      </c>
      <c r="B5" s="375">
        <v>6589</v>
      </c>
      <c r="C5" s="723">
        <v>35.741795497694604</v>
      </c>
      <c r="D5" s="375">
        <v>6320</v>
      </c>
      <c r="E5" s="723">
        <v>35.362578334825422</v>
      </c>
      <c r="F5" s="375">
        <v>6047</v>
      </c>
      <c r="G5" s="723">
        <v>37.173418577488164</v>
      </c>
      <c r="H5" s="388">
        <v>4.2563291139240507</v>
      </c>
      <c r="I5" s="388">
        <v>8.963122209360014</v>
      </c>
      <c r="K5" s="387"/>
    </row>
    <row r="6" spans="1:71" s="386" customFormat="1" ht="15" x14ac:dyDescent="0.2">
      <c r="A6" s="389" t="s">
        <v>124</v>
      </c>
      <c r="B6" s="375">
        <v>11846</v>
      </c>
      <c r="C6" s="723">
        <v>64.258204502305389</v>
      </c>
      <c r="D6" s="375">
        <v>11552</v>
      </c>
      <c r="E6" s="723">
        <v>64.637421665174571</v>
      </c>
      <c r="F6" s="375">
        <v>10220</v>
      </c>
      <c r="G6" s="723">
        <v>62.826581422511829</v>
      </c>
      <c r="H6" s="388">
        <v>2.5450138504155126</v>
      </c>
      <c r="I6" s="388">
        <v>15.909980430528375</v>
      </c>
      <c r="K6" s="387"/>
    </row>
    <row r="7" spans="1:71" s="80" customFormat="1" ht="12.75" x14ac:dyDescent="0.2">
      <c r="A7" s="90" t="s">
        <v>119</v>
      </c>
      <c r="B7" s="91">
        <v>18435</v>
      </c>
      <c r="C7" s="92">
        <v>100</v>
      </c>
      <c r="D7" s="91">
        <v>17872</v>
      </c>
      <c r="E7" s="92">
        <v>100</v>
      </c>
      <c r="F7" s="91">
        <v>16267</v>
      </c>
      <c r="G7" s="92">
        <v>100</v>
      </c>
      <c r="H7" s="92">
        <v>3.1501790510295433</v>
      </c>
      <c r="I7" s="92">
        <v>13.327595745988813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4"/>
      <c r="I8" s="248" t="s">
        <v>238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s="383" customFormat="1" ht="12.75" x14ac:dyDescent="0.2">
      <c r="A9" s="721" t="s">
        <v>543</v>
      </c>
      <c r="B9" s="384"/>
      <c r="C9" s="385"/>
      <c r="D9" s="384"/>
      <c r="E9" s="384"/>
      <c r="F9" s="384"/>
      <c r="G9" s="384"/>
      <c r="H9" s="384"/>
      <c r="I9" s="384"/>
      <c r="J9" s="384"/>
      <c r="K9" s="384"/>
      <c r="L9" s="384"/>
    </row>
    <row r="10" spans="1:71" x14ac:dyDescent="0.2">
      <c r="A10" s="722" t="s">
        <v>539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/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00">
        <f>INDICE!A3</f>
        <v>42370</v>
      </c>
      <c r="C3" s="901">
        <v>41671</v>
      </c>
      <c r="D3" s="900">
        <f>DATE(YEAR(B3),MONTH(B3)-1,1)</f>
        <v>42339</v>
      </c>
      <c r="E3" s="901"/>
      <c r="F3" s="900">
        <f>DATE(YEAR(B3)-1,MONTH(B3),1)</f>
        <v>42005</v>
      </c>
      <c r="G3" s="901"/>
      <c r="H3" s="849" t="s">
        <v>489</v>
      </c>
      <c r="I3" s="849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42339</v>
      </c>
      <c r="I4" s="446">
        <f>F3</f>
        <v>42005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542</v>
      </c>
      <c r="B5" s="375">
        <v>6864</v>
      </c>
      <c r="C5" s="723">
        <v>39.323075190767497</v>
      </c>
      <c r="D5" s="375">
        <v>6864</v>
      </c>
      <c r="E5" s="723">
        <v>40.633032262592714</v>
      </c>
      <c r="F5" s="375">
        <v>6884</v>
      </c>
      <c r="G5" s="723">
        <v>44.533552232605459</v>
      </c>
      <c r="H5" s="238">
        <v>0</v>
      </c>
      <c r="I5" s="238">
        <v>-0.29052876234747238</v>
      </c>
      <c r="K5" s="387"/>
    </row>
    <row r="6" spans="1:71" s="386" customFormat="1" ht="15" x14ac:dyDescent="0.2">
      <c r="A6" s="389" t="s">
        <v>615</v>
      </c>
      <c r="B6" s="375">
        <v>10591.399829999995</v>
      </c>
      <c r="C6" s="723">
        <v>60.676924809232503</v>
      </c>
      <c r="D6" s="375">
        <v>10028.660029999992</v>
      </c>
      <c r="E6" s="723">
        <v>59.366967737407293</v>
      </c>
      <c r="F6" s="375">
        <v>8574.0078499999945</v>
      </c>
      <c r="G6" s="723">
        <v>55.466447767394534</v>
      </c>
      <c r="H6" s="238">
        <v>5.6113159516486624</v>
      </c>
      <c r="I6" s="238">
        <v>23.529159470037126</v>
      </c>
      <c r="K6" s="387"/>
    </row>
    <row r="7" spans="1:71" s="80" customFormat="1" ht="12.75" x14ac:dyDescent="0.2">
      <c r="A7" s="90" t="s">
        <v>119</v>
      </c>
      <c r="B7" s="91">
        <v>17455.399829999995</v>
      </c>
      <c r="C7" s="92">
        <v>100</v>
      </c>
      <c r="D7" s="91">
        <v>16892.660029999992</v>
      </c>
      <c r="E7" s="92">
        <v>100</v>
      </c>
      <c r="F7" s="91">
        <v>15458.007849999995</v>
      </c>
      <c r="G7" s="92">
        <v>100</v>
      </c>
      <c r="H7" s="92">
        <v>3.3312681306592498</v>
      </c>
      <c r="I7" s="92">
        <v>12.921406169424355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4"/>
      <c r="I8" s="248" t="s">
        <v>132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x14ac:dyDescent="0.2">
      <c r="A9" s="721" t="s">
        <v>543</v>
      </c>
    </row>
    <row r="10" spans="1:71" x14ac:dyDescent="0.2">
      <c r="A10" s="721" t="s">
        <v>539</v>
      </c>
    </row>
    <row r="11" spans="1:71" x14ac:dyDescent="0.2">
      <c r="A11" s="694" t="s">
        <v>651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G16" sqref="G16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8" t="s">
        <v>589</v>
      </c>
      <c r="B1" s="888"/>
      <c r="C1" s="888"/>
      <c r="D1" s="888"/>
      <c r="E1" s="888"/>
      <c r="F1" s="888"/>
      <c r="G1" s="13"/>
      <c r="H1" s="13"/>
      <c r="I1" s="13"/>
    </row>
    <row r="2" spans="1:9" x14ac:dyDescent="0.2">
      <c r="A2" s="889"/>
      <c r="B2" s="889"/>
      <c r="C2" s="889"/>
      <c r="D2" s="889"/>
      <c r="E2" s="889"/>
      <c r="F2" s="889"/>
      <c r="G2" s="13"/>
      <c r="H2" s="13"/>
      <c r="I2" s="230" t="s">
        <v>540</v>
      </c>
    </row>
    <row r="3" spans="1:9" x14ac:dyDescent="0.2">
      <c r="A3" s="399"/>
      <c r="B3" s="401"/>
      <c r="C3" s="401"/>
      <c r="D3" s="857">
        <f>INDICE!A3</f>
        <v>42370</v>
      </c>
      <c r="E3" s="857">
        <v>41671</v>
      </c>
      <c r="F3" s="857">
        <f>DATE(YEAR(D3),MONTH(D3)-1,1)</f>
        <v>42339</v>
      </c>
      <c r="G3" s="857"/>
      <c r="H3" s="860">
        <f>DATE(YEAR(D3)-1,MONTH(D3),1)</f>
        <v>42005</v>
      </c>
      <c r="I3" s="860"/>
    </row>
    <row r="4" spans="1:9" x14ac:dyDescent="0.2">
      <c r="A4" s="338"/>
      <c r="B4" s="339"/>
      <c r="C4" s="339"/>
      <c r="D4" s="97" t="s">
        <v>425</v>
      </c>
      <c r="E4" s="261" t="s">
        <v>110</v>
      </c>
      <c r="F4" s="97" t="s">
        <v>425</v>
      </c>
      <c r="G4" s="261" t="s">
        <v>110</v>
      </c>
      <c r="H4" s="97" t="s">
        <v>425</v>
      </c>
      <c r="I4" s="261" t="s">
        <v>110</v>
      </c>
    </row>
    <row r="5" spans="1:9" x14ac:dyDescent="0.2">
      <c r="A5" s="347" t="s">
        <v>424</v>
      </c>
      <c r="B5" s="237"/>
      <c r="C5" s="237"/>
      <c r="D5" s="613">
        <v>130.38528916339135</v>
      </c>
      <c r="E5" s="726">
        <v>100</v>
      </c>
      <c r="F5" s="613">
        <v>125.27148873024785</v>
      </c>
      <c r="G5" s="726">
        <v>100</v>
      </c>
      <c r="H5" s="613">
        <v>112.16626949220311</v>
      </c>
      <c r="I5" s="726">
        <v>100</v>
      </c>
    </row>
    <row r="6" spans="1:9" x14ac:dyDescent="0.2">
      <c r="A6" s="398" t="s">
        <v>537</v>
      </c>
      <c r="B6" s="237"/>
      <c r="C6" s="237"/>
      <c r="D6" s="613">
        <v>79.457034571268139</v>
      </c>
      <c r="E6" s="726">
        <v>60.94018357523229</v>
      </c>
      <c r="F6" s="613">
        <v>74.343234138124643</v>
      </c>
      <c r="G6" s="726">
        <v>59.345693814025736</v>
      </c>
      <c r="H6" s="613">
        <v>61.242499000399846</v>
      </c>
      <c r="I6" s="726">
        <v>54.599746677549021</v>
      </c>
    </row>
    <row r="7" spans="1:9" x14ac:dyDescent="0.2">
      <c r="A7" s="398" t="s">
        <v>538</v>
      </c>
      <c r="B7" s="237"/>
      <c r="C7" s="237"/>
      <c r="D7" s="613">
        <v>50.928254592123203</v>
      </c>
      <c r="E7" s="726">
        <v>39.05981642476771</v>
      </c>
      <c r="F7" s="613">
        <v>50.928254592123203</v>
      </c>
      <c r="G7" s="726">
        <v>40.654306185974256</v>
      </c>
      <c r="H7" s="613">
        <v>50.923770491803275</v>
      </c>
      <c r="I7" s="726">
        <v>45.400253322450993</v>
      </c>
    </row>
    <row r="8" spans="1:9" x14ac:dyDescent="0.2">
      <c r="A8" s="338" t="s">
        <v>593</v>
      </c>
      <c r="B8" s="397"/>
      <c r="C8" s="397"/>
      <c r="D8" s="714">
        <v>90</v>
      </c>
      <c r="E8" s="727"/>
      <c r="F8" s="714">
        <v>90</v>
      </c>
      <c r="G8" s="727"/>
      <c r="H8" s="714">
        <v>90</v>
      </c>
      <c r="I8" s="727"/>
    </row>
    <row r="9" spans="1:9" x14ac:dyDescent="0.2">
      <c r="A9" s="623" t="s">
        <v>539</v>
      </c>
      <c r="B9" s="326"/>
      <c r="C9" s="326"/>
      <c r="D9" s="326"/>
      <c r="E9" s="351"/>
      <c r="F9" s="13"/>
      <c r="G9" s="13"/>
      <c r="H9" s="13"/>
      <c r="I9" s="248" t="s">
        <v>238</v>
      </c>
    </row>
    <row r="10" spans="1:9" x14ac:dyDescent="0.2">
      <c r="A10" s="623" t="s">
        <v>594</v>
      </c>
      <c r="B10" s="394"/>
      <c r="C10" s="394"/>
      <c r="D10" s="394"/>
      <c r="E10" s="394"/>
      <c r="F10" s="394"/>
      <c r="G10" s="394"/>
      <c r="H10" s="394"/>
      <c r="I10" s="394"/>
    </row>
    <row r="11" spans="1:9" x14ac:dyDescent="0.2">
      <c r="A11" s="326"/>
      <c r="B11" s="394"/>
      <c r="C11" s="394"/>
      <c r="D11" s="394"/>
      <c r="E11" s="394"/>
      <c r="F11" s="394"/>
      <c r="G11" s="394"/>
      <c r="H11" s="394"/>
      <c r="I11" s="394"/>
    </row>
    <row r="12" spans="1:9" x14ac:dyDescent="0.2">
      <c r="A12" s="394"/>
      <c r="B12" s="394"/>
      <c r="C12" s="394"/>
      <c r="D12" s="394"/>
      <c r="E12" s="394"/>
      <c r="F12" s="394"/>
      <c r="G12" s="394"/>
      <c r="H12" s="394"/>
      <c r="I12" s="394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sqref="A1:D2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8" t="s">
        <v>542</v>
      </c>
      <c r="B1" s="888"/>
      <c r="C1" s="888"/>
      <c r="D1" s="888"/>
      <c r="E1" s="400"/>
      <c r="F1" s="13"/>
      <c r="G1" s="13"/>
      <c r="H1" s="13"/>
      <c r="I1" s="13"/>
    </row>
    <row r="2" spans="1:40" ht="15" x14ac:dyDescent="0.2">
      <c r="A2" s="888"/>
      <c r="B2" s="888"/>
      <c r="C2" s="888"/>
      <c r="D2" s="888"/>
      <c r="E2" s="400"/>
      <c r="F2" s="13"/>
      <c r="G2" s="312"/>
      <c r="H2" s="393"/>
      <c r="I2" s="392" t="s">
        <v>159</v>
      </c>
    </row>
    <row r="3" spans="1:40" x14ac:dyDescent="0.2">
      <c r="A3" s="399"/>
      <c r="B3" s="900">
        <f>INDICE!A3</f>
        <v>42370</v>
      </c>
      <c r="C3" s="901">
        <v>41671</v>
      </c>
      <c r="D3" s="900">
        <f>DATE(YEAR(B3),MONTH(B3)-1,1)</f>
        <v>42339</v>
      </c>
      <c r="E3" s="901"/>
      <c r="F3" s="900">
        <f>DATE(YEAR(B3)-1,MONTH(B3),1)</f>
        <v>42005</v>
      </c>
      <c r="G3" s="901"/>
      <c r="H3" s="849" t="s">
        <v>489</v>
      </c>
      <c r="I3" s="849"/>
    </row>
    <row r="4" spans="1:40" x14ac:dyDescent="0.2">
      <c r="A4" s="338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42339</v>
      </c>
      <c r="I4" s="446">
        <f>F3</f>
        <v>42005</v>
      </c>
    </row>
    <row r="5" spans="1:40" x14ac:dyDescent="0.2">
      <c r="A5" s="347" t="s">
        <v>49</v>
      </c>
      <c r="B5" s="374">
        <v>506</v>
      </c>
      <c r="C5" s="388">
        <v>7.3717948717948723</v>
      </c>
      <c r="D5" s="374">
        <v>506</v>
      </c>
      <c r="E5" s="388">
        <v>7.3717948717948723</v>
      </c>
      <c r="F5" s="374">
        <v>506</v>
      </c>
      <c r="G5" s="388">
        <v>7.3503776873910525</v>
      </c>
      <c r="H5" s="613">
        <v>0</v>
      </c>
      <c r="I5" s="613">
        <v>0</v>
      </c>
      <c r="J5" s="395"/>
    </row>
    <row r="6" spans="1:40" x14ac:dyDescent="0.2">
      <c r="A6" s="398" t="s">
        <v>50</v>
      </c>
      <c r="B6" s="374">
        <v>339</v>
      </c>
      <c r="C6" s="388">
        <v>4.9388111888111892</v>
      </c>
      <c r="D6" s="374">
        <v>339</v>
      </c>
      <c r="E6" s="388">
        <v>4.9388111888111892</v>
      </c>
      <c r="F6" s="374">
        <v>340</v>
      </c>
      <c r="G6" s="388">
        <v>4.9389889599070305</v>
      </c>
      <c r="H6" s="613">
        <v>0</v>
      </c>
      <c r="I6" s="613">
        <v>-0.29411764705882354</v>
      </c>
      <c r="J6" s="395"/>
    </row>
    <row r="7" spans="1:40" x14ac:dyDescent="0.2">
      <c r="A7" s="398" t="s">
        <v>129</v>
      </c>
      <c r="B7" s="374">
        <v>3382</v>
      </c>
      <c r="C7" s="388">
        <v>49.271561771561771</v>
      </c>
      <c r="D7" s="374">
        <v>3382</v>
      </c>
      <c r="E7" s="388">
        <v>49.271561771561771</v>
      </c>
      <c r="F7" s="374">
        <v>3385</v>
      </c>
      <c r="G7" s="388">
        <v>49.171993027309703</v>
      </c>
      <c r="H7" s="613">
        <v>0</v>
      </c>
      <c r="I7" s="613">
        <v>-8.8626292466765136E-2</v>
      </c>
      <c r="J7" s="395"/>
    </row>
    <row r="8" spans="1:40" x14ac:dyDescent="0.2">
      <c r="A8" s="398" t="s">
        <v>130</v>
      </c>
      <c r="B8" s="374">
        <v>204</v>
      </c>
      <c r="C8" s="388">
        <v>2.9720279720279721</v>
      </c>
      <c r="D8" s="374">
        <v>204</v>
      </c>
      <c r="E8" s="388">
        <v>2.9720279720279721</v>
      </c>
      <c r="F8" s="374">
        <v>216</v>
      </c>
      <c r="G8" s="388">
        <v>3.1377106333527021</v>
      </c>
      <c r="H8" s="613">
        <v>0</v>
      </c>
      <c r="I8" s="613">
        <v>-5.5555555555555554</v>
      </c>
      <c r="J8" s="395"/>
    </row>
    <row r="9" spans="1:40" x14ac:dyDescent="0.2">
      <c r="A9" s="338" t="s">
        <v>423</v>
      </c>
      <c r="B9" s="714">
        <v>2433</v>
      </c>
      <c r="C9" s="724">
        <v>35.4458041958042</v>
      </c>
      <c r="D9" s="714">
        <v>2433</v>
      </c>
      <c r="E9" s="724">
        <v>35.4458041958042</v>
      </c>
      <c r="F9" s="714">
        <v>2437</v>
      </c>
      <c r="G9" s="724">
        <v>35.400929692039512</v>
      </c>
      <c r="H9" s="725">
        <v>0</v>
      </c>
      <c r="I9" s="725">
        <v>-0.16413623307345096</v>
      </c>
      <c r="J9" s="395"/>
    </row>
    <row r="10" spans="1:40" s="80" customFormat="1" x14ac:dyDescent="0.2">
      <c r="A10" s="90" t="s">
        <v>119</v>
      </c>
      <c r="B10" s="91">
        <v>6864</v>
      </c>
      <c r="C10" s="396">
        <v>100</v>
      </c>
      <c r="D10" s="91">
        <v>6864</v>
      </c>
      <c r="E10" s="396">
        <v>100</v>
      </c>
      <c r="F10" s="91">
        <v>6884</v>
      </c>
      <c r="G10" s="396">
        <v>100</v>
      </c>
      <c r="H10" s="396">
        <v>0</v>
      </c>
      <c r="I10" s="92">
        <v>-0.29052876234747238</v>
      </c>
      <c r="J10" s="395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26"/>
      <c r="C11" s="326"/>
      <c r="D11" s="326"/>
      <c r="E11" s="326"/>
      <c r="F11" s="13"/>
      <c r="G11" s="13"/>
      <c r="H11" s="13"/>
      <c r="I11" s="248" t="s">
        <v>238</v>
      </c>
    </row>
    <row r="12" spans="1:40" s="383" customFormat="1" ht="12.75" x14ac:dyDescent="0.2">
      <c r="A12" s="722" t="s">
        <v>541</v>
      </c>
      <c r="B12" s="384"/>
      <c r="C12" s="384"/>
      <c r="D12" s="385"/>
      <c r="E12" s="385"/>
      <c r="F12" s="384"/>
      <c r="G12" s="384"/>
      <c r="H12" s="384"/>
      <c r="I12" s="384"/>
      <c r="J12" s="384"/>
      <c r="K12" s="384"/>
      <c r="L12" s="384"/>
      <c r="M12" s="384"/>
      <c r="N12" s="384"/>
      <c r="O12" s="384"/>
    </row>
    <row r="13" spans="1:40" x14ac:dyDescent="0.2">
      <c r="A13" s="326" t="s">
        <v>539</v>
      </c>
      <c r="B13" s="394"/>
      <c r="C13" s="394"/>
      <c r="D13" s="394"/>
      <c r="E13" s="394"/>
      <c r="F13" s="394"/>
      <c r="G13" s="394"/>
      <c r="H13" s="394"/>
      <c r="I13" s="394"/>
    </row>
    <row r="14" spans="1:40" x14ac:dyDescent="0.2">
      <c r="A14" s="694" t="s">
        <v>650</v>
      </c>
      <c r="B14" s="394"/>
      <c r="C14" s="394"/>
      <c r="D14" s="394"/>
      <c r="E14" s="394"/>
      <c r="F14" s="394"/>
      <c r="G14" s="394"/>
      <c r="H14" s="394"/>
      <c r="I14" s="394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sqref="A1:C2"/>
    </sheetView>
  </sheetViews>
  <sheetFormatPr baseColWidth="10" defaultColWidth="11" defaultRowHeight="12.75" x14ac:dyDescent="0.2"/>
  <cols>
    <col min="1" max="1" width="30.25" style="352" customWidth="1"/>
    <col min="2" max="2" width="11" style="352"/>
    <col min="3" max="3" width="11.625" style="352" customWidth="1"/>
    <col min="4" max="4" width="11" style="352"/>
    <col min="5" max="5" width="11.625" style="352" customWidth="1"/>
    <col min="6" max="6" width="11" style="352"/>
    <col min="7" max="7" width="11.625" style="352" customWidth="1"/>
    <col min="8" max="9" width="10.5" style="352" customWidth="1"/>
    <col min="10" max="16384" width="11" style="352"/>
  </cols>
  <sheetData>
    <row r="1" spans="1:12" x14ac:dyDescent="0.2">
      <c r="A1" s="888" t="s">
        <v>40</v>
      </c>
      <c r="B1" s="888"/>
      <c r="C1" s="888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88"/>
      <c r="B2" s="888"/>
      <c r="C2" s="888"/>
      <c r="D2" s="406"/>
      <c r="E2" s="185"/>
      <c r="F2" s="185"/>
      <c r="H2" s="12"/>
      <c r="I2" s="12"/>
      <c r="J2" s="12"/>
      <c r="K2" s="12"/>
    </row>
    <row r="3" spans="1:12" x14ac:dyDescent="0.2">
      <c r="A3" s="405"/>
      <c r="B3" s="12"/>
      <c r="C3" s="12"/>
      <c r="D3" s="12"/>
      <c r="E3" s="12"/>
      <c r="F3" s="12"/>
      <c r="G3" s="12"/>
      <c r="H3" s="353"/>
      <c r="I3" s="392" t="s">
        <v>582</v>
      </c>
      <c r="J3" s="12"/>
      <c r="K3" s="12"/>
      <c r="L3" s="12"/>
    </row>
    <row r="4" spans="1:12" x14ac:dyDescent="0.2">
      <c r="A4" s="200"/>
      <c r="B4" s="900">
        <f>INDICE!A3</f>
        <v>42370</v>
      </c>
      <c r="C4" s="901">
        <v>41671</v>
      </c>
      <c r="D4" s="900">
        <f>DATE(YEAR(B4),MONTH(B4)-1,1)</f>
        <v>42339</v>
      </c>
      <c r="E4" s="901"/>
      <c r="F4" s="900">
        <f>DATE(YEAR(B4)-1,MONTH(B4),1)</f>
        <v>42005</v>
      </c>
      <c r="G4" s="901"/>
      <c r="H4" s="849" t="s">
        <v>489</v>
      </c>
      <c r="I4" s="849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46">
        <f>D4</f>
        <v>42339</v>
      </c>
      <c r="I5" s="446">
        <f>F4</f>
        <v>42005</v>
      </c>
      <c r="J5" s="12"/>
      <c r="K5" s="12"/>
      <c r="L5" s="12"/>
    </row>
    <row r="6" spans="1:12" ht="15" customHeight="1" x14ac:dyDescent="0.2">
      <c r="A6" s="200" t="s">
        <v>428</v>
      </c>
      <c r="B6" s="355">
        <v>11966.679</v>
      </c>
      <c r="C6" s="354">
        <v>37.600539838458822</v>
      </c>
      <c r="D6" s="355">
        <v>9772.8420000000006</v>
      </c>
      <c r="E6" s="354">
        <v>31.210673053892211</v>
      </c>
      <c r="F6" s="355">
        <v>10968.508</v>
      </c>
      <c r="G6" s="354">
        <v>32.797787531670842</v>
      </c>
      <c r="H6" s="238">
        <v>22.448301118548724</v>
      </c>
      <c r="I6" s="238">
        <v>9.1003352507013737</v>
      </c>
      <c r="J6" s="12"/>
      <c r="K6" s="12"/>
      <c r="L6" s="12"/>
    </row>
    <row r="7" spans="1:12" ht="14.25" x14ac:dyDescent="0.2">
      <c r="A7" s="404" t="s">
        <v>427</v>
      </c>
      <c r="B7" s="355">
        <v>19859.137999999999</v>
      </c>
      <c r="C7" s="354">
        <v>62.399460161541178</v>
      </c>
      <c r="D7" s="355">
        <v>21539.658000000003</v>
      </c>
      <c r="E7" s="354">
        <v>68.789326946107792</v>
      </c>
      <c r="F7" s="355">
        <v>22474.321</v>
      </c>
      <c r="G7" s="354">
        <v>67.202212468329165</v>
      </c>
      <c r="H7" s="238">
        <v>-7.8019808856761044</v>
      </c>
      <c r="I7" s="238">
        <v>-11.636315953661073</v>
      </c>
      <c r="J7" s="12"/>
      <c r="K7" s="12"/>
      <c r="L7" s="12"/>
    </row>
    <row r="8" spans="1:12" x14ac:dyDescent="0.2">
      <c r="A8" s="244" t="s">
        <v>119</v>
      </c>
      <c r="B8" s="245">
        <v>31825.816999999999</v>
      </c>
      <c r="C8" s="246">
        <v>100</v>
      </c>
      <c r="D8" s="245">
        <v>31312.500000000004</v>
      </c>
      <c r="E8" s="246">
        <v>100</v>
      </c>
      <c r="F8" s="245">
        <v>33442.828999999998</v>
      </c>
      <c r="G8" s="246">
        <v>100</v>
      </c>
      <c r="H8" s="92">
        <v>1.6393357285428993</v>
      </c>
      <c r="I8" s="92">
        <v>-4.8351531504706102</v>
      </c>
      <c r="J8" s="402"/>
      <c r="K8" s="402"/>
    </row>
    <row r="9" spans="1:12" s="383" customFormat="1" x14ac:dyDescent="0.2">
      <c r="A9" s="402"/>
      <c r="B9" s="402"/>
      <c r="C9" s="402"/>
      <c r="D9" s="402"/>
      <c r="E9" s="402"/>
      <c r="F9" s="402"/>
      <c r="H9" s="402"/>
      <c r="I9" s="248" t="s">
        <v>238</v>
      </c>
      <c r="J9" s="384"/>
      <c r="K9" s="384"/>
      <c r="L9" s="384"/>
    </row>
    <row r="10" spans="1:12" x14ac:dyDescent="0.2">
      <c r="A10" s="722" t="s">
        <v>580</v>
      </c>
      <c r="B10" s="384"/>
      <c r="C10" s="385"/>
      <c r="D10" s="384"/>
      <c r="E10" s="384"/>
      <c r="F10" s="384"/>
      <c r="G10" s="384"/>
      <c r="H10" s="402"/>
      <c r="I10" s="402"/>
      <c r="J10" s="402"/>
      <c r="K10" s="402"/>
      <c r="L10" s="402"/>
    </row>
    <row r="11" spans="1:12" x14ac:dyDescent="0.2">
      <c r="A11" s="326" t="s">
        <v>581</v>
      </c>
      <c r="B11" s="402"/>
      <c r="C11" s="403"/>
      <c r="D11" s="402"/>
      <c r="E11" s="402"/>
      <c r="F11" s="402"/>
      <c r="G11" s="402"/>
      <c r="H11" s="402"/>
      <c r="I11" s="402"/>
      <c r="J11" s="402"/>
      <c r="K11" s="402"/>
      <c r="L11" s="402"/>
    </row>
    <row r="12" spans="1:12" x14ac:dyDescent="0.2">
      <c r="A12" s="326" t="s">
        <v>539</v>
      </c>
      <c r="B12" s="402"/>
      <c r="C12" s="402"/>
      <c r="D12" s="402"/>
      <c r="E12" s="402"/>
      <c r="F12" s="402"/>
      <c r="G12" s="402"/>
      <c r="H12" s="12"/>
      <c r="I12" s="185"/>
      <c r="J12" s="402"/>
      <c r="K12" s="402"/>
      <c r="L12" s="402"/>
    </row>
    <row r="13" spans="1:12" x14ac:dyDescent="0.2">
      <c r="A13" s="402"/>
      <c r="B13" s="402"/>
      <c r="C13" s="402"/>
      <c r="D13" s="402"/>
      <c r="E13" s="402"/>
      <c r="F13" s="402"/>
      <c r="G13" s="402"/>
      <c r="H13" s="12"/>
      <c r="I13" s="12"/>
      <c r="J13" s="402"/>
      <c r="K13" s="402"/>
      <c r="L13" s="402"/>
    </row>
    <row r="14" spans="1:12" x14ac:dyDescent="0.2">
      <c r="A14" s="402"/>
      <c r="B14" s="402"/>
      <c r="C14" s="402"/>
      <c r="D14" s="402"/>
      <c r="E14" s="402"/>
      <c r="F14" s="402"/>
      <c r="G14" s="402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8" spans="2:13" x14ac:dyDescent="0.2">
      <c r="B18" s="804"/>
    </row>
    <row r="19" spans="2:13" x14ac:dyDescent="0.2">
      <c r="M19" s="352" t="s">
        <v>426</v>
      </c>
    </row>
    <row r="21" spans="2:13" x14ac:dyDescent="0.2">
      <c r="C21" s="804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sqref="A1:D2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2" t="s">
        <v>1</v>
      </c>
      <c r="B1" s="902"/>
      <c r="C1" s="902"/>
      <c r="D1" s="902"/>
      <c r="E1" s="407"/>
      <c r="F1" s="407"/>
      <c r="G1" s="408"/>
    </row>
    <row r="2" spans="1:7" x14ac:dyDescent="0.2">
      <c r="A2" s="902"/>
      <c r="B2" s="902"/>
      <c r="C2" s="902"/>
      <c r="D2" s="902"/>
      <c r="E2" s="408"/>
      <c r="F2" s="408"/>
      <c r="G2" s="408"/>
    </row>
    <row r="3" spans="1:7" x14ac:dyDescent="0.2">
      <c r="A3" s="619"/>
      <c r="B3" s="619"/>
      <c r="C3" s="619"/>
      <c r="D3" s="408"/>
      <c r="E3" s="408"/>
      <c r="F3" s="408"/>
      <c r="G3" s="408"/>
    </row>
    <row r="4" spans="1:7" x14ac:dyDescent="0.2">
      <c r="A4" s="409" t="s">
        <v>429</v>
      </c>
      <c r="B4" s="408"/>
      <c r="C4" s="408"/>
      <c r="D4" s="408"/>
      <c r="E4" s="408"/>
      <c r="F4" s="408"/>
      <c r="G4" s="408"/>
    </row>
    <row r="5" spans="1:7" x14ac:dyDescent="0.2">
      <c r="A5" s="410"/>
      <c r="B5" s="410" t="s">
        <v>430</v>
      </c>
      <c r="C5" s="410" t="s">
        <v>431</v>
      </c>
      <c r="D5" s="410" t="s">
        <v>432</v>
      </c>
      <c r="E5" s="410" t="s">
        <v>433</v>
      </c>
      <c r="F5" s="410" t="s">
        <v>55</v>
      </c>
      <c r="G5" s="408"/>
    </row>
    <row r="6" spans="1:7" x14ac:dyDescent="0.2">
      <c r="A6" s="411" t="s">
        <v>430</v>
      </c>
      <c r="B6" s="412">
        <v>1</v>
      </c>
      <c r="C6" s="412">
        <v>238.8</v>
      </c>
      <c r="D6" s="412">
        <v>0.23880000000000001</v>
      </c>
      <c r="E6" s="413" t="s">
        <v>434</v>
      </c>
      <c r="F6" s="413">
        <v>0.27779999999999999</v>
      </c>
      <c r="G6" s="408"/>
    </row>
    <row r="7" spans="1:7" x14ac:dyDescent="0.2">
      <c r="A7" s="414" t="s">
        <v>431</v>
      </c>
      <c r="B7" s="415" t="s">
        <v>435</v>
      </c>
      <c r="C7" s="416">
        <v>1</v>
      </c>
      <c r="D7" s="417" t="s">
        <v>436</v>
      </c>
      <c r="E7" s="417" t="s">
        <v>437</v>
      </c>
      <c r="F7" s="415" t="s">
        <v>438</v>
      </c>
      <c r="G7" s="408"/>
    </row>
    <row r="8" spans="1:7" x14ac:dyDescent="0.2">
      <c r="A8" s="414" t="s">
        <v>432</v>
      </c>
      <c r="B8" s="415">
        <v>4.1867999999999999</v>
      </c>
      <c r="C8" s="417" t="s">
        <v>439</v>
      </c>
      <c r="D8" s="416">
        <v>1</v>
      </c>
      <c r="E8" s="417" t="s">
        <v>440</v>
      </c>
      <c r="F8" s="415">
        <v>1.163</v>
      </c>
      <c r="G8" s="408"/>
    </row>
    <row r="9" spans="1:7" x14ac:dyDescent="0.2">
      <c r="A9" s="414" t="s">
        <v>433</v>
      </c>
      <c r="B9" s="415" t="s">
        <v>441</v>
      </c>
      <c r="C9" s="417" t="s">
        <v>442</v>
      </c>
      <c r="D9" s="417" t="s">
        <v>443</v>
      </c>
      <c r="E9" s="415">
        <v>1</v>
      </c>
      <c r="F9" s="418">
        <v>11630</v>
      </c>
      <c r="G9" s="408"/>
    </row>
    <row r="10" spans="1:7" x14ac:dyDescent="0.2">
      <c r="A10" s="419" t="s">
        <v>55</v>
      </c>
      <c r="B10" s="420">
        <v>3.6</v>
      </c>
      <c r="C10" s="420">
        <v>860</v>
      </c>
      <c r="D10" s="420">
        <v>0.86</v>
      </c>
      <c r="E10" s="421" t="s">
        <v>444</v>
      </c>
      <c r="F10" s="420">
        <v>1</v>
      </c>
      <c r="G10" s="408"/>
    </row>
    <row r="11" spans="1:7" x14ac:dyDescent="0.2">
      <c r="A11" s="414"/>
      <c r="B11" s="416"/>
      <c r="C11" s="416"/>
      <c r="D11" s="416"/>
      <c r="E11" s="415"/>
      <c r="F11" s="416"/>
      <c r="G11" s="408"/>
    </row>
    <row r="12" spans="1:7" x14ac:dyDescent="0.2">
      <c r="A12" s="409"/>
      <c r="B12" s="408"/>
      <c r="C12" s="408"/>
      <c r="D12" s="408"/>
      <c r="E12" s="422"/>
      <c r="F12" s="408"/>
      <c r="G12" s="408"/>
    </row>
    <row r="13" spans="1:7" x14ac:dyDescent="0.2">
      <c r="A13" s="409" t="s">
        <v>445</v>
      </c>
      <c r="B13" s="408"/>
      <c r="C13" s="408"/>
      <c r="D13" s="408"/>
      <c r="E13" s="408"/>
      <c r="F13" s="408"/>
      <c r="G13" s="408"/>
    </row>
    <row r="14" spans="1:7" x14ac:dyDescent="0.2">
      <c r="A14" s="410"/>
      <c r="B14" s="423" t="s">
        <v>446</v>
      </c>
      <c r="C14" s="410" t="s">
        <v>447</v>
      </c>
      <c r="D14" s="410" t="s">
        <v>448</v>
      </c>
      <c r="E14" s="410" t="s">
        <v>449</v>
      </c>
      <c r="F14" s="410" t="s">
        <v>450</v>
      </c>
      <c r="G14" s="416"/>
    </row>
    <row r="15" spans="1:7" x14ac:dyDescent="0.2">
      <c r="A15" s="411" t="s">
        <v>446</v>
      </c>
      <c r="B15" s="412">
        <v>1</v>
      </c>
      <c r="C15" s="412">
        <v>2.3810000000000001E-2</v>
      </c>
      <c r="D15" s="412">
        <v>0.13370000000000001</v>
      </c>
      <c r="E15" s="412">
        <v>3.7850000000000001</v>
      </c>
      <c r="F15" s="412">
        <v>3.8E-3</v>
      </c>
      <c r="G15" s="416"/>
    </row>
    <row r="16" spans="1:7" x14ac:dyDescent="0.2">
      <c r="A16" s="414" t="s">
        <v>447</v>
      </c>
      <c r="B16" s="416">
        <v>42</v>
      </c>
      <c r="C16" s="416">
        <v>1</v>
      </c>
      <c r="D16" s="416">
        <v>5.6150000000000002</v>
      </c>
      <c r="E16" s="416">
        <v>159</v>
      </c>
      <c r="F16" s="416">
        <v>0.159</v>
      </c>
      <c r="G16" s="416"/>
    </row>
    <row r="17" spans="1:7" x14ac:dyDescent="0.2">
      <c r="A17" s="414" t="s">
        <v>448</v>
      </c>
      <c r="B17" s="416">
        <v>7.48</v>
      </c>
      <c r="C17" s="416">
        <v>0.17810000000000001</v>
      </c>
      <c r="D17" s="416">
        <v>1</v>
      </c>
      <c r="E17" s="416">
        <v>28.3</v>
      </c>
      <c r="F17" s="416">
        <v>2.8299999999999999E-2</v>
      </c>
      <c r="G17" s="416"/>
    </row>
    <row r="18" spans="1:7" x14ac:dyDescent="0.2">
      <c r="A18" s="414" t="s">
        <v>449</v>
      </c>
      <c r="B18" s="416">
        <v>0.26419999999999999</v>
      </c>
      <c r="C18" s="416">
        <v>6.3E-3</v>
      </c>
      <c r="D18" s="416">
        <v>3.5299999999999998E-2</v>
      </c>
      <c r="E18" s="416">
        <v>1</v>
      </c>
      <c r="F18" s="416">
        <v>1E-3</v>
      </c>
      <c r="G18" s="416"/>
    </row>
    <row r="19" spans="1:7" x14ac:dyDescent="0.2">
      <c r="A19" s="419" t="s">
        <v>450</v>
      </c>
      <c r="B19" s="420">
        <v>264.2</v>
      </c>
      <c r="C19" s="420">
        <v>6.2889999999999997</v>
      </c>
      <c r="D19" s="420">
        <v>35.314700000000002</v>
      </c>
      <c r="E19" s="424">
        <v>1000</v>
      </c>
      <c r="F19" s="420">
        <v>1</v>
      </c>
      <c r="G19" s="416"/>
    </row>
    <row r="20" spans="1:7" x14ac:dyDescent="0.2">
      <c r="A20" s="408"/>
      <c r="B20" s="408"/>
      <c r="C20" s="408"/>
      <c r="D20" s="408"/>
      <c r="E20" s="408"/>
      <c r="F20" s="408"/>
      <c r="G20" s="408"/>
    </row>
    <row r="21" spans="1:7" x14ac:dyDescent="0.2">
      <c r="A21" s="408"/>
      <c r="B21" s="408"/>
      <c r="C21" s="408"/>
      <c r="D21" s="408"/>
      <c r="E21" s="408"/>
      <c r="F21" s="408"/>
      <c r="G21" s="408"/>
    </row>
    <row r="22" spans="1:7" x14ac:dyDescent="0.2">
      <c r="A22" s="409" t="s">
        <v>451</v>
      </c>
      <c r="B22" s="408"/>
      <c r="C22" s="408"/>
      <c r="D22" s="408"/>
      <c r="E22" s="408"/>
      <c r="F22" s="408"/>
      <c r="G22" s="408"/>
    </row>
    <row r="23" spans="1:7" x14ac:dyDescent="0.2">
      <c r="A23" s="425" t="s">
        <v>307</v>
      </c>
      <c r="B23" s="425"/>
      <c r="C23" s="425"/>
      <c r="D23" s="425"/>
      <c r="E23" s="425"/>
      <c r="F23" s="425"/>
      <c r="G23" s="408"/>
    </row>
    <row r="24" spans="1:7" x14ac:dyDescent="0.2">
      <c r="A24" s="903" t="s">
        <v>452</v>
      </c>
      <c r="B24" s="903"/>
      <c r="C24" s="903"/>
      <c r="D24" s="904" t="s">
        <v>453</v>
      </c>
      <c r="E24" s="904"/>
      <c r="F24" s="904"/>
      <c r="G24" s="408"/>
    </row>
    <row r="25" spans="1:7" x14ac:dyDescent="0.2">
      <c r="A25" s="408"/>
      <c r="B25" s="408"/>
      <c r="C25" s="408"/>
      <c r="D25" s="408"/>
      <c r="E25" s="408"/>
      <c r="F25" s="408"/>
      <c r="G25" s="408"/>
    </row>
    <row r="26" spans="1:7" x14ac:dyDescent="0.2">
      <c r="A26" s="408"/>
      <c r="B26" s="408"/>
      <c r="C26" s="408"/>
      <c r="D26" s="408"/>
      <c r="E26" s="408"/>
      <c r="F26" s="408"/>
      <c r="G26" s="408"/>
    </row>
    <row r="27" spans="1:7" x14ac:dyDescent="0.2">
      <c r="A27" s="60" t="s">
        <v>454</v>
      </c>
      <c r="B27" s="408"/>
      <c r="C27" s="60"/>
      <c r="D27" s="409" t="s">
        <v>455</v>
      </c>
      <c r="E27" s="408"/>
      <c r="F27" s="408"/>
      <c r="G27" s="408"/>
    </row>
    <row r="28" spans="1:7" x14ac:dyDescent="0.2">
      <c r="A28" s="425" t="s">
        <v>307</v>
      </c>
      <c r="B28" s="426" t="s">
        <v>457</v>
      </c>
      <c r="C28" s="58"/>
      <c r="D28" s="411" t="s">
        <v>114</v>
      </c>
      <c r="E28" s="412"/>
      <c r="F28" s="413" t="s">
        <v>458</v>
      </c>
      <c r="G28" s="408"/>
    </row>
    <row r="29" spans="1:7" x14ac:dyDescent="0.2">
      <c r="A29" s="427" t="s">
        <v>462</v>
      </c>
      <c r="B29" s="428" t="s">
        <v>463</v>
      </c>
      <c r="C29" s="58"/>
      <c r="D29" s="419" t="s">
        <v>423</v>
      </c>
      <c r="E29" s="420"/>
      <c r="F29" s="421" t="s">
        <v>464</v>
      </c>
      <c r="G29" s="408"/>
    </row>
    <row r="30" spans="1:7" x14ac:dyDescent="0.2">
      <c r="A30" s="429" t="s">
        <v>465</v>
      </c>
      <c r="B30" s="430" t="s">
        <v>466</v>
      </c>
      <c r="C30" s="408"/>
      <c r="D30" s="408"/>
      <c r="E30" s="408"/>
      <c r="F30" s="408"/>
      <c r="G30" s="408"/>
    </row>
    <row r="31" spans="1:7" x14ac:dyDescent="0.2">
      <c r="A31" s="408"/>
      <c r="B31" s="408"/>
      <c r="C31" s="408"/>
      <c r="D31" s="408"/>
      <c r="E31" s="408"/>
      <c r="F31" s="408"/>
      <c r="G31" s="408"/>
    </row>
    <row r="32" spans="1:7" x14ac:dyDescent="0.2">
      <c r="A32" s="408"/>
      <c r="B32" s="408"/>
      <c r="C32" s="408"/>
      <c r="D32" s="408"/>
      <c r="E32" s="408"/>
      <c r="F32" s="408"/>
      <c r="G32" s="408"/>
    </row>
    <row r="33" spans="1:7" x14ac:dyDescent="0.2">
      <c r="A33" s="409" t="s">
        <v>456</v>
      </c>
      <c r="B33" s="408"/>
      <c r="C33" s="408"/>
      <c r="D33" s="408"/>
      <c r="E33" s="409" t="s">
        <v>467</v>
      </c>
      <c r="F33" s="408"/>
      <c r="G33" s="408"/>
    </row>
    <row r="34" spans="1:7" x14ac:dyDescent="0.2">
      <c r="A34" s="425" t="s">
        <v>459</v>
      </c>
      <c r="B34" s="425" t="s">
        <v>460</v>
      </c>
      <c r="C34" s="425" t="s">
        <v>461</v>
      </c>
      <c r="D34" s="416"/>
      <c r="E34" s="410"/>
      <c r="F34" s="410" t="s">
        <v>468</v>
      </c>
      <c r="G34" s="408"/>
    </row>
    <row r="35" spans="1:7" x14ac:dyDescent="0.2">
      <c r="A35" s="1"/>
      <c r="B35" s="1"/>
      <c r="C35" s="1"/>
      <c r="D35" s="1"/>
      <c r="E35" s="411" t="s">
        <v>469</v>
      </c>
      <c r="F35" s="431">
        <v>11.6</v>
      </c>
      <c r="G35" s="408"/>
    </row>
    <row r="36" spans="1:7" x14ac:dyDescent="0.2">
      <c r="A36" s="1"/>
      <c r="B36" s="1"/>
      <c r="C36" s="1"/>
      <c r="D36" s="1"/>
      <c r="E36" s="414" t="s">
        <v>49</v>
      </c>
      <c r="F36" s="431">
        <v>8.5299999999999994</v>
      </c>
      <c r="G36" s="408"/>
    </row>
    <row r="37" spans="1:7" x14ac:dyDescent="0.2">
      <c r="A37" s="1"/>
      <c r="B37" s="1"/>
      <c r="C37" s="1"/>
      <c r="D37" s="1"/>
      <c r="E37" s="414" t="s">
        <v>50</v>
      </c>
      <c r="F37" s="431">
        <v>7.88</v>
      </c>
      <c r="G37" s="408"/>
    </row>
    <row r="38" spans="1:7" x14ac:dyDescent="0.2">
      <c r="A38" s="1"/>
      <c r="B38" s="1"/>
      <c r="C38" s="1"/>
      <c r="D38" s="1"/>
      <c r="E38" s="414" t="s">
        <v>470</v>
      </c>
      <c r="F38" s="431">
        <v>7.93</v>
      </c>
      <c r="G38" s="408"/>
    </row>
    <row r="39" spans="1:7" x14ac:dyDescent="0.2">
      <c r="A39" s="1"/>
      <c r="B39" s="1"/>
      <c r="C39" s="1"/>
      <c r="D39" s="1"/>
      <c r="E39" s="414" t="s">
        <v>129</v>
      </c>
      <c r="F39" s="431">
        <v>7.46</v>
      </c>
      <c r="G39" s="408"/>
    </row>
    <row r="40" spans="1:7" x14ac:dyDescent="0.2">
      <c r="A40" s="1"/>
      <c r="B40" s="1"/>
      <c r="C40" s="1"/>
      <c r="D40" s="1"/>
      <c r="E40" s="414" t="s">
        <v>130</v>
      </c>
      <c r="F40" s="431">
        <v>6.66</v>
      </c>
      <c r="G40" s="408"/>
    </row>
    <row r="41" spans="1:7" x14ac:dyDescent="0.2">
      <c r="A41" s="1"/>
      <c r="B41" s="1"/>
      <c r="C41" s="1"/>
      <c r="D41" s="1"/>
      <c r="E41" s="419" t="s">
        <v>471</v>
      </c>
      <c r="F41" s="432">
        <v>8</v>
      </c>
      <c r="G41" s="408"/>
    </row>
    <row r="42" spans="1:7" x14ac:dyDescent="0.2">
      <c r="A42" s="408"/>
      <c r="B42" s="408"/>
      <c r="C42" s="408"/>
      <c r="D42" s="408"/>
      <c r="E42" s="408"/>
      <c r="F42" s="408"/>
      <c r="G42" s="408"/>
    </row>
    <row r="43" spans="1:7" x14ac:dyDescent="0.2">
      <c r="A43" s="408"/>
      <c r="B43" s="408"/>
      <c r="C43" s="408"/>
      <c r="D43" s="408"/>
      <c r="E43" s="408"/>
      <c r="F43" s="408"/>
      <c r="G43" s="408"/>
    </row>
    <row r="44" spans="1:7" x14ac:dyDescent="0.2">
      <c r="A44" s="408"/>
      <c r="B44" s="408"/>
      <c r="C44" s="408"/>
      <c r="D44" s="408"/>
      <c r="E44" s="408"/>
      <c r="F44" s="408"/>
      <c r="G44" s="408"/>
    </row>
    <row r="45" spans="1:7" ht="15" x14ac:dyDescent="0.25">
      <c r="A45" s="433" t="s">
        <v>472</v>
      </c>
      <c r="B45" s="1"/>
      <c r="C45" s="1"/>
      <c r="D45" s="1"/>
      <c r="E45" s="1"/>
      <c r="F45" s="1"/>
      <c r="G45" s="1"/>
    </row>
    <row r="46" spans="1:7" x14ac:dyDescent="0.2">
      <c r="A46" s="1" t="s">
        <v>473</v>
      </c>
      <c r="B46" s="1"/>
      <c r="C46" s="1"/>
      <c r="D46" s="1"/>
      <c r="E46" s="1"/>
      <c r="F46" s="1"/>
      <c r="G46" s="1"/>
    </row>
    <row r="47" spans="1:7" x14ac:dyDescent="0.2">
      <c r="A47" s="1" t="s">
        <v>474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3" t="s">
        <v>475</v>
      </c>
      <c r="B49" s="1"/>
      <c r="C49" s="1"/>
      <c r="D49" s="1"/>
      <c r="E49" s="1"/>
      <c r="F49" s="1"/>
      <c r="G49" s="1"/>
    </row>
    <row r="50" spans="1:7" x14ac:dyDescent="0.2">
      <c r="A50" s="1" t="s">
        <v>655</v>
      </c>
      <c r="B50" s="1"/>
      <c r="C50" s="1"/>
      <c r="D50" s="1"/>
      <c r="E50" s="1"/>
      <c r="F50" s="1"/>
      <c r="G50" s="1"/>
    </row>
    <row r="51" spans="1:7" x14ac:dyDescent="0.2">
      <c r="A51" s="1" t="s">
        <v>656</v>
      </c>
      <c r="B51" s="1"/>
      <c r="C51" s="1"/>
      <c r="D51" s="1"/>
      <c r="E51" s="1"/>
      <c r="F51" s="1"/>
      <c r="G51" s="1"/>
    </row>
    <row r="52" spans="1:7" x14ac:dyDescent="0.2">
      <c r="A52" s="1" t="s">
        <v>657</v>
      </c>
      <c r="B52" s="1"/>
      <c r="C52" s="1"/>
      <c r="D52" s="1"/>
      <c r="E52" s="1"/>
      <c r="F52" s="1"/>
      <c r="G52" s="1"/>
    </row>
    <row r="53" spans="1:7" x14ac:dyDescent="0.2">
      <c r="A53" s="1" t="s">
        <v>658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3" t="s">
        <v>476</v>
      </c>
      <c r="B55" s="1"/>
      <c r="C55" s="1"/>
      <c r="D55" s="1"/>
      <c r="E55" s="1"/>
      <c r="F55" s="1"/>
      <c r="G55" s="1"/>
    </row>
    <row r="56" spans="1:7" x14ac:dyDescent="0.2">
      <c r="A56" s="1" t="s">
        <v>659</v>
      </c>
      <c r="B56" s="1"/>
      <c r="C56" s="1"/>
      <c r="D56" s="1"/>
      <c r="E56" s="1"/>
      <c r="F56" s="1"/>
      <c r="G56" s="1"/>
    </row>
    <row r="57" spans="1:7" x14ac:dyDescent="0.2">
      <c r="A57" s="1" t="s">
        <v>660</v>
      </c>
      <c r="B57" s="1"/>
      <c r="C57" s="1"/>
      <c r="D57" s="1"/>
      <c r="E57" s="1"/>
      <c r="F57" s="1"/>
      <c r="G57" s="1"/>
    </row>
    <row r="58" spans="1:7" x14ac:dyDescent="0.2">
      <c r="A58" s="1" t="s">
        <v>661</v>
      </c>
      <c r="B58" s="1"/>
      <c r="C58" s="1"/>
      <c r="D58" s="1"/>
      <c r="E58" s="1"/>
      <c r="F58" s="1"/>
      <c r="G58" s="1"/>
    </row>
    <row r="59" spans="1:7" x14ac:dyDescent="0.2">
      <c r="A59" s="1" t="s">
        <v>662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3" t="s">
        <v>640</v>
      </c>
      <c r="B61" s="1"/>
      <c r="C61" s="1"/>
      <c r="D61" s="1"/>
      <c r="E61" s="1"/>
      <c r="F61" s="1"/>
      <c r="G61" s="1"/>
    </row>
    <row r="62" spans="1:7" x14ac:dyDescent="0.2">
      <c r="A62" s="1" t="s">
        <v>663</v>
      </c>
      <c r="B62" s="1"/>
      <c r="C62" s="1"/>
      <c r="D62" s="1"/>
      <c r="E62" s="1"/>
      <c r="F62" s="1"/>
      <c r="G62" s="1"/>
    </row>
    <row r="63" spans="1:7" x14ac:dyDescent="0.2">
      <c r="A63" s="1" t="s">
        <v>643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3" t="s">
        <v>477</v>
      </c>
      <c r="B65" s="1"/>
      <c r="C65" s="1"/>
      <c r="D65" s="1"/>
      <c r="E65" s="1"/>
      <c r="F65" s="1"/>
      <c r="G65" s="1"/>
    </row>
    <row r="66" spans="1:7" x14ac:dyDescent="0.2">
      <c r="A66" s="1" t="s">
        <v>478</v>
      </c>
      <c r="B66" s="1"/>
      <c r="C66" s="1"/>
      <c r="D66" s="1"/>
      <c r="E66" s="1"/>
      <c r="F66" s="1"/>
      <c r="G66" s="1"/>
    </row>
    <row r="67" spans="1:7" x14ac:dyDescent="0.2">
      <c r="A67" s="1" t="s">
        <v>479</v>
      </c>
      <c r="B67" s="1"/>
      <c r="C67" s="1"/>
      <c r="D67" s="1"/>
      <c r="E67" s="1"/>
      <c r="F67" s="1"/>
      <c r="G67" s="1"/>
    </row>
    <row r="68" spans="1:7" x14ac:dyDescent="0.2">
      <c r="A68" s="1" t="s">
        <v>480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B3" sqref="B3:D15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4" t="s">
        <v>494</v>
      </c>
      <c r="B1" s="457"/>
      <c r="C1" s="457"/>
      <c r="D1" s="457"/>
    </row>
    <row r="2" spans="1:18" x14ac:dyDescent="0.2">
      <c r="A2" s="487"/>
      <c r="B2" s="485"/>
      <c r="C2" s="485"/>
      <c r="D2" s="488"/>
    </row>
    <row r="3" spans="1:18" x14ac:dyDescent="0.2">
      <c r="A3" s="489"/>
      <c r="B3" s="489">
        <v>2014</v>
      </c>
      <c r="C3" s="489">
        <v>2015</v>
      </c>
      <c r="D3" s="489">
        <v>2016</v>
      </c>
    </row>
    <row r="4" spans="1:18" x14ac:dyDescent="0.2">
      <c r="A4" s="456" t="s">
        <v>134</v>
      </c>
      <c r="B4" s="484">
        <v>-7.753502009242113</v>
      </c>
      <c r="C4" s="484">
        <v>-1.0512315047003984</v>
      </c>
      <c r="D4" s="484">
        <v>1.7303294009521943</v>
      </c>
      <c r="Q4" s="803"/>
      <c r="R4" s="803"/>
    </row>
    <row r="5" spans="1:18" x14ac:dyDescent="0.2">
      <c r="A5" s="456" t="s">
        <v>135</v>
      </c>
      <c r="B5" s="484">
        <v>-6.2083557342270943</v>
      </c>
      <c r="C5" s="484">
        <v>-0.46871715143932469</v>
      </c>
      <c r="D5" s="484" t="s">
        <v>605</v>
      </c>
    </row>
    <row r="6" spans="1:18" x14ac:dyDescent="0.2">
      <c r="A6" s="456" t="s">
        <v>136</v>
      </c>
      <c r="B6" s="484">
        <v>-5.1314628475704174</v>
      </c>
      <c r="C6" s="484">
        <v>-0.40000888926776912</v>
      </c>
      <c r="D6" s="484" t="s">
        <v>605</v>
      </c>
    </row>
    <row r="7" spans="1:18" x14ac:dyDescent="0.2">
      <c r="A7" s="456" t="s">
        <v>137</v>
      </c>
      <c r="B7" s="484">
        <v>-4.9921882223829908</v>
      </c>
      <c r="C7" s="484">
        <v>0.22145645063381067</v>
      </c>
      <c r="D7" s="484" t="s">
        <v>605</v>
      </c>
    </row>
    <row r="8" spans="1:18" x14ac:dyDescent="0.2">
      <c r="A8" s="456" t="s">
        <v>138</v>
      </c>
      <c r="B8" s="484">
        <v>-4.2331419930893084</v>
      </c>
      <c r="C8" s="484">
        <v>0.5056591280542323</v>
      </c>
      <c r="D8" s="742" t="s">
        <v>605</v>
      </c>
    </row>
    <row r="9" spans="1:18" x14ac:dyDescent="0.2">
      <c r="A9" s="456" t="s">
        <v>139</v>
      </c>
      <c r="B9" s="484">
        <v>-2.8956073040530126</v>
      </c>
      <c r="C9" s="484">
        <v>0.81483792439631453</v>
      </c>
      <c r="D9" s="742" t="s">
        <v>605</v>
      </c>
    </row>
    <row r="10" spans="1:18" x14ac:dyDescent="0.2">
      <c r="A10" s="456" t="s">
        <v>140</v>
      </c>
      <c r="B10" s="484">
        <v>-2.6585484126550711</v>
      </c>
      <c r="C10" s="484">
        <v>1.2053840792315442</v>
      </c>
      <c r="D10" s="742" t="s">
        <v>605</v>
      </c>
    </row>
    <row r="11" spans="1:18" x14ac:dyDescent="0.2">
      <c r="A11" s="456" t="s">
        <v>141</v>
      </c>
      <c r="B11" s="484">
        <v>-2.2846033626651159</v>
      </c>
      <c r="C11" s="484">
        <v>1.9967440200545179</v>
      </c>
      <c r="D11" s="742" t="s">
        <v>605</v>
      </c>
    </row>
    <row r="12" spans="1:18" x14ac:dyDescent="0.2">
      <c r="A12" s="456" t="s">
        <v>142</v>
      </c>
      <c r="B12" s="484">
        <v>-1.656149136580773</v>
      </c>
      <c r="C12" s="484">
        <v>1.8669905160984785</v>
      </c>
      <c r="D12" s="742" t="s">
        <v>605</v>
      </c>
    </row>
    <row r="13" spans="1:18" x14ac:dyDescent="0.2">
      <c r="A13" s="456" t="s">
        <v>143</v>
      </c>
      <c r="B13" s="484">
        <v>-1.193820861534671</v>
      </c>
      <c r="C13" s="484">
        <v>1.5300589864885101</v>
      </c>
      <c r="D13" s="742" t="s">
        <v>605</v>
      </c>
    </row>
    <row r="14" spans="1:18" x14ac:dyDescent="0.2">
      <c r="A14" s="456" t="s">
        <v>144</v>
      </c>
      <c r="B14" s="484">
        <v>-1.4617083510702078</v>
      </c>
      <c r="C14" s="484">
        <v>2.1512732647847335</v>
      </c>
      <c r="D14" s="742" t="s">
        <v>605</v>
      </c>
    </row>
    <row r="15" spans="1:18" x14ac:dyDescent="0.2">
      <c r="A15" s="485" t="s">
        <v>145</v>
      </c>
      <c r="B15" s="486">
        <v>-1.4186363966002913</v>
      </c>
      <c r="C15" s="486">
        <v>2.5064075902629539</v>
      </c>
      <c r="D15" s="743" t="s">
        <v>605</v>
      </c>
    </row>
    <row r="16" spans="1:18" x14ac:dyDescent="0.2">
      <c r="A16" s="455"/>
      <c r="B16" s="456"/>
      <c r="C16" s="456"/>
      <c r="D16" s="93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2" t="s">
        <v>24</v>
      </c>
      <c r="B1" s="493"/>
      <c r="C1" s="493"/>
      <c r="D1" s="493"/>
      <c r="E1" s="493"/>
      <c r="F1" s="493"/>
      <c r="G1" s="493"/>
      <c r="H1" s="493"/>
    </row>
    <row r="2" spans="1:8" ht="15.75" x14ac:dyDescent="0.25">
      <c r="A2" s="494"/>
      <c r="B2" s="495"/>
      <c r="C2" s="496"/>
      <c r="D2" s="496"/>
      <c r="E2" s="496"/>
      <c r="F2" s="496"/>
      <c r="G2" s="496"/>
      <c r="H2" s="525" t="s">
        <v>159</v>
      </c>
    </row>
    <row r="3" spans="1:8" s="80" customFormat="1" x14ac:dyDescent="0.2">
      <c r="A3" s="448"/>
      <c r="B3" s="857">
        <f>INDICE!A3</f>
        <v>42370</v>
      </c>
      <c r="C3" s="858"/>
      <c r="D3" s="858" t="s">
        <v>120</v>
      </c>
      <c r="E3" s="858"/>
      <c r="F3" s="858" t="s">
        <v>121</v>
      </c>
      <c r="G3" s="858"/>
      <c r="H3" s="858"/>
    </row>
    <row r="4" spans="1:8" s="80" customFormat="1" x14ac:dyDescent="0.2">
      <c r="A4" s="449"/>
      <c r="B4" s="97" t="s">
        <v>48</v>
      </c>
      <c r="C4" s="97" t="s">
        <v>489</v>
      </c>
      <c r="D4" s="97" t="s">
        <v>48</v>
      </c>
      <c r="E4" s="97" t="s">
        <v>489</v>
      </c>
      <c r="F4" s="97" t="s">
        <v>48</v>
      </c>
      <c r="G4" s="444" t="s">
        <v>489</v>
      </c>
      <c r="H4" s="444" t="s">
        <v>128</v>
      </c>
    </row>
    <row r="5" spans="1:8" s="102" customFormat="1" x14ac:dyDescent="0.2">
      <c r="A5" s="498" t="s">
        <v>146</v>
      </c>
      <c r="B5" s="507">
        <v>88.872860000000017</v>
      </c>
      <c r="C5" s="500">
        <v>-16.912443473391189</v>
      </c>
      <c r="D5" s="499">
        <v>88.872860000000017</v>
      </c>
      <c r="E5" s="500">
        <v>-16.912443473391189</v>
      </c>
      <c r="F5" s="499">
        <v>846.09269000000006</v>
      </c>
      <c r="G5" s="500">
        <v>-1.9472601033698416</v>
      </c>
      <c r="H5" s="505">
        <v>45.091536049438368</v>
      </c>
    </row>
    <row r="6" spans="1:8" s="102" customFormat="1" x14ac:dyDescent="0.2">
      <c r="A6" s="498" t="s">
        <v>147</v>
      </c>
      <c r="B6" s="507">
        <v>54.122009999999982</v>
      </c>
      <c r="C6" s="500">
        <v>-19.775816419732998</v>
      </c>
      <c r="D6" s="499">
        <v>54.122009999999982</v>
      </c>
      <c r="E6" s="500">
        <v>-19.775816419732998</v>
      </c>
      <c r="F6" s="499">
        <v>503.09192000000019</v>
      </c>
      <c r="G6" s="500">
        <v>-0.29027866728273483</v>
      </c>
      <c r="H6" s="505">
        <v>26.811704810806454</v>
      </c>
    </row>
    <row r="7" spans="1:8" s="102" customFormat="1" x14ac:dyDescent="0.2">
      <c r="A7" s="498" t="s">
        <v>148</v>
      </c>
      <c r="B7" s="507">
        <v>3.210020000000001</v>
      </c>
      <c r="C7" s="500">
        <v>9.0856571945111071</v>
      </c>
      <c r="D7" s="499">
        <v>3.210020000000001</v>
      </c>
      <c r="E7" s="500">
        <v>9.0856571945111071</v>
      </c>
      <c r="F7" s="499">
        <v>43.477390000000007</v>
      </c>
      <c r="G7" s="500">
        <v>22.043954742217256</v>
      </c>
      <c r="H7" s="505">
        <v>2.3170774569870014</v>
      </c>
    </row>
    <row r="8" spans="1:8" s="102" customFormat="1" x14ac:dyDescent="0.2">
      <c r="A8" s="501" t="s">
        <v>623</v>
      </c>
      <c r="B8" s="506">
        <v>41.359019999999994</v>
      </c>
      <c r="C8" s="503">
        <v>305.88209316863441</v>
      </c>
      <c r="D8" s="502">
        <v>41.359019999999994</v>
      </c>
      <c r="E8" s="504">
        <v>305.88209316863441</v>
      </c>
      <c r="F8" s="502">
        <v>483.72715000000005</v>
      </c>
      <c r="G8" s="504">
        <v>79.118870526542537</v>
      </c>
      <c r="H8" s="822">
        <v>25.779681682768214</v>
      </c>
    </row>
    <row r="9" spans="1:8" s="80" customFormat="1" x14ac:dyDescent="0.2">
      <c r="A9" s="450" t="s">
        <v>119</v>
      </c>
      <c r="B9" s="69">
        <v>187.56390999999996</v>
      </c>
      <c r="C9" s="70">
        <v>2.655165499205814E-3</v>
      </c>
      <c r="D9" s="69">
        <v>187.56390999999996</v>
      </c>
      <c r="E9" s="70">
        <v>2.655165499205814E-3</v>
      </c>
      <c r="F9" s="69">
        <v>1876.3891499999997</v>
      </c>
      <c r="G9" s="70">
        <v>12.148054624929362</v>
      </c>
      <c r="H9" s="70">
        <v>100</v>
      </c>
    </row>
    <row r="10" spans="1:8" s="102" customFormat="1" x14ac:dyDescent="0.2">
      <c r="A10" s="491"/>
      <c r="B10" s="490"/>
      <c r="C10" s="497"/>
      <c r="D10" s="490"/>
      <c r="E10" s="497"/>
      <c r="F10" s="490"/>
      <c r="G10" s="497"/>
      <c r="H10" s="93" t="s">
        <v>238</v>
      </c>
    </row>
    <row r="11" spans="1:8" s="102" customFormat="1" x14ac:dyDescent="0.2">
      <c r="A11" s="451" t="s">
        <v>559</v>
      </c>
      <c r="B11" s="490"/>
      <c r="C11" s="490"/>
      <c r="D11" s="490"/>
      <c r="E11" s="490"/>
      <c r="F11" s="490"/>
      <c r="G11" s="497"/>
      <c r="H11" s="497"/>
    </row>
    <row r="12" spans="1:8" s="102" customFormat="1" x14ac:dyDescent="0.2">
      <c r="A12" s="451" t="s">
        <v>622</v>
      </c>
      <c r="B12" s="490"/>
      <c r="C12" s="490"/>
      <c r="D12" s="490"/>
      <c r="E12" s="490"/>
      <c r="F12" s="490"/>
      <c r="G12" s="497"/>
      <c r="H12" s="497"/>
    </row>
    <row r="13" spans="1:8" s="102" customFormat="1" ht="14.25" x14ac:dyDescent="0.2">
      <c r="A13" s="166" t="s">
        <v>651</v>
      </c>
      <c r="B13" s="456"/>
      <c r="C13" s="456"/>
      <c r="D13" s="456"/>
      <c r="E13" s="456"/>
      <c r="F13" s="456"/>
      <c r="G13" s="456"/>
      <c r="H13" s="456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30" priority="4" operator="between">
      <formula>0</formula>
      <formula>0.5</formula>
    </cfRule>
  </conditionalFormatting>
  <conditionalFormatting sqref="D8">
    <cfRule type="cellIs" dxfId="129" priority="3" operator="between">
      <formula>0</formula>
      <formula>0.5</formula>
    </cfRule>
  </conditionalFormatting>
  <conditionalFormatting sqref="F8">
    <cfRule type="cellIs" dxfId="128" priority="2" operator="between">
      <formula>0</formula>
      <formula>0.5</formula>
    </cfRule>
  </conditionalFormatting>
  <conditionalFormatting sqref="H8">
    <cfRule type="cellIs" dxfId="127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E8" sqref="E8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5" t="s">
        <v>159</v>
      </c>
    </row>
    <row r="3" spans="1:14" s="102" customFormat="1" x14ac:dyDescent="0.2">
      <c r="A3" s="79"/>
      <c r="B3" s="857">
        <f>INDICE!A3</f>
        <v>42370</v>
      </c>
      <c r="C3" s="858"/>
      <c r="D3" s="859" t="s">
        <v>120</v>
      </c>
      <c r="E3" s="859"/>
      <c r="F3" s="859" t="s">
        <v>121</v>
      </c>
      <c r="G3" s="859"/>
      <c r="H3" s="859"/>
      <c r="I3" s="526"/>
    </row>
    <row r="4" spans="1:14" s="102" customFormat="1" x14ac:dyDescent="0.2">
      <c r="A4" s="81"/>
      <c r="B4" s="97" t="s">
        <v>48</v>
      </c>
      <c r="C4" s="97" t="s">
        <v>495</v>
      </c>
      <c r="D4" s="97" t="s">
        <v>48</v>
      </c>
      <c r="E4" s="97" t="s">
        <v>489</v>
      </c>
      <c r="F4" s="97" t="s">
        <v>48</v>
      </c>
      <c r="G4" s="444" t="s">
        <v>489</v>
      </c>
      <c r="H4" s="444" t="s">
        <v>110</v>
      </c>
      <c r="I4" s="526"/>
    </row>
    <row r="5" spans="1:14" s="102" customFormat="1" x14ac:dyDescent="0.2">
      <c r="A5" s="99" t="s">
        <v>192</v>
      </c>
      <c r="B5" s="528">
        <v>316.27913000000018</v>
      </c>
      <c r="C5" s="521">
        <v>-3.9224202090334273</v>
      </c>
      <c r="D5" s="520">
        <v>316.27913000000018</v>
      </c>
      <c r="E5" s="522">
        <v>-3.9224202090334273</v>
      </c>
      <c r="F5" s="520">
        <v>4293.55429</v>
      </c>
      <c r="G5" s="522">
        <v>-0.20689068482602074</v>
      </c>
      <c r="H5" s="531">
        <v>92.564191835526316</v>
      </c>
    </row>
    <row r="6" spans="1:14" s="102" customFormat="1" x14ac:dyDescent="0.2">
      <c r="A6" s="99" t="s">
        <v>193</v>
      </c>
      <c r="B6" s="507">
        <v>25.51107</v>
      </c>
      <c r="C6" s="514">
        <v>3.8427956841310165</v>
      </c>
      <c r="D6" s="499">
        <v>25.51107</v>
      </c>
      <c r="E6" s="500">
        <v>3.8427956841310165</v>
      </c>
      <c r="F6" s="499">
        <v>340.85347000000002</v>
      </c>
      <c r="G6" s="500">
        <v>7.58656021602821</v>
      </c>
      <c r="H6" s="505">
        <v>7.3484166855346356</v>
      </c>
    </row>
    <row r="7" spans="1:14" s="102" customFormat="1" x14ac:dyDescent="0.2">
      <c r="A7" s="99" t="s">
        <v>153</v>
      </c>
      <c r="B7" s="529" t="s">
        <v>150</v>
      </c>
      <c r="C7" s="516" t="s">
        <v>150</v>
      </c>
      <c r="D7" s="515" t="s">
        <v>150</v>
      </c>
      <c r="E7" s="516" t="s">
        <v>150</v>
      </c>
      <c r="F7" s="515">
        <v>8.4759999999999988E-2</v>
      </c>
      <c r="G7" s="516">
        <v>-45.93008420515438</v>
      </c>
      <c r="H7" s="529">
        <v>1.8273300790099499E-3</v>
      </c>
    </row>
    <row r="8" spans="1:14" s="102" customFormat="1" x14ac:dyDescent="0.2">
      <c r="A8" s="527" t="s">
        <v>154</v>
      </c>
      <c r="B8" s="508">
        <v>341.7902000000002</v>
      </c>
      <c r="C8" s="509">
        <v>-3.3831591452483107</v>
      </c>
      <c r="D8" s="508">
        <v>341.7902000000002</v>
      </c>
      <c r="E8" s="509">
        <v>-3.3831591452483107</v>
      </c>
      <c r="F8" s="508">
        <v>4634.5169899999992</v>
      </c>
      <c r="G8" s="509">
        <v>0.32498030833182262</v>
      </c>
      <c r="H8" s="509">
        <v>99.91496339676327</v>
      </c>
    </row>
    <row r="9" spans="1:14" s="102" customFormat="1" x14ac:dyDescent="0.2">
      <c r="A9" s="99" t="s">
        <v>155</v>
      </c>
      <c r="B9" s="529">
        <v>0.18685000000000007</v>
      </c>
      <c r="C9" s="516">
        <v>1.997925650963541</v>
      </c>
      <c r="D9" s="515">
        <v>0.18685000000000007</v>
      </c>
      <c r="E9" s="516">
        <v>1.997925650963541</v>
      </c>
      <c r="F9" s="515">
        <v>3.9443900000000007</v>
      </c>
      <c r="G9" s="516">
        <v>24.570567744339801</v>
      </c>
      <c r="H9" s="505">
        <v>8.5036603236739713E-2</v>
      </c>
    </row>
    <row r="10" spans="1:14" s="102" customFormat="1" x14ac:dyDescent="0.2">
      <c r="A10" s="68" t="s">
        <v>156</v>
      </c>
      <c r="B10" s="510">
        <v>341.97705000000019</v>
      </c>
      <c r="C10" s="511">
        <v>-3.3803740504083275</v>
      </c>
      <c r="D10" s="510">
        <v>341.97705000000019</v>
      </c>
      <c r="E10" s="511">
        <v>-3.3803740504083275</v>
      </c>
      <c r="F10" s="510">
        <v>4638.4613799999988</v>
      </c>
      <c r="G10" s="511">
        <v>0.34158780370888003</v>
      </c>
      <c r="H10" s="511">
        <v>100</v>
      </c>
    </row>
    <row r="11" spans="1:14" s="102" customFormat="1" x14ac:dyDescent="0.2">
      <c r="A11" s="104" t="s">
        <v>157</v>
      </c>
      <c r="B11" s="517"/>
      <c r="C11" s="517"/>
      <c r="D11" s="517"/>
      <c r="E11" s="517"/>
      <c r="F11" s="517"/>
      <c r="G11" s="517"/>
      <c r="H11" s="517"/>
    </row>
    <row r="12" spans="1:14" s="102" customFormat="1" x14ac:dyDescent="0.2">
      <c r="A12" s="105" t="s">
        <v>198</v>
      </c>
      <c r="B12" s="530">
        <v>19.399980000000014</v>
      </c>
      <c r="C12" s="519">
        <v>-14.042348808532601</v>
      </c>
      <c r="D12" s="518">
        <v>19.399980000000014</v>
      </c>
      <c r="E12" s="519">
        <v>-14.042348808532601</v>
      </c>
      <c r="F12" s="518">
        <v>279.11149000000006</v>
      </c>
      <c r="G12" s="519">
        <v>-4.0959217086592332</v>
      </c>
      <c r="H12" s="532">
        <v>6.0173291773747639</v>
      </c>
    </row>
    <row r="13" spans="1:14" s="102" customFormat="1" x14ac:dyDescent="0.2">
      <c r="A13" s="106" t="s">
        <v>158</v>
      </c>
      <c r="B13" s="570">
        <v>5.6728894526694118</v>
      </c>
      <c r="C13" s="523"/>
      <c r="D13" s="552">
        <v>5.6728894526694118</v>
      </c>
      <c r="E13" s="523"/>
      <c r="F13" s="552">
        <v>6.0173291773747639</v>
      </c>
      <c r="G13" s="523"/>
      <c r="H13" s="533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238</v>
      </c>
    </row>
    <row r="15" spans="1:14" s="102" customFormat="1" x14ac:dyDescent="0.2">
      <c r="A15" s="94" t="s">
        <v>559</v>
      </c>
      <c r="B15" s="136"/>
      <c r="C15" s="136"/>
      <c r="D15" s="136"/>
      <c r="E15" s="136"/>
      <c r="F15" s="524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496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651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26" priority="1" operator="between">
      <formula>0</formula>
      <formula>0.5</formula>
    </cfRule>
  </conditionalFormatting>
  <conditionalFormatting sqref="B9:G9">
    <cfRule type="cellIs" dxfId="125" priority="3" operator="between">
      <formula>0</formula>
      <formula>0.5</formula>
    </cfRule>
  </conditionalFormatting>
  <conditionalFormatting sqref="B7:G7">
    <cfRule type="cellIs" dxfId="124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G21" sqref="G21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598</v>
      </c>
    </row>
    <row r="2" spans="1:9" ht="15.75" x14ac:dyDescent="0.25">
      <c r="A2" s="2"/>
      <c r="B2" s="109"/>
      <c r="H2" s="110" t="s">
        <v>159</v>
      </c>
    </row>
    <row r="3" spans="1:9" s="114" customFormat="1" ht="13.7" customHeight="1" x14ac:dyDescent="0.2">
      <c r="A3" s="111"/>
      <c r="B3" s="860">
        <f>INDICE!A3</f>
        <v>42370</v>
      </c>
      <c r="C3" s="860"/>
      <c r="D3" s="860"/>
      <c r="E3" s="112"/>
      <c r="F3" s="861" t="s">
        <v>121</v>
      </c>
      <c r="G3" s="861"/>
      <c r="H3" s="861"/>
    </row>
    <row r="4" spans="1:9" s="114" customFormat="1" x14ac:dyDescent="0.2">
      <c r="A4" s="115"/>
      <c r="B4" s="116" t="s">
        <v>151</v>
      </c>
      <c r="C4" s="116" t="s">
        <v>152</v>
      </c>
      <c r="D4" s="116" t="s">
        <v>160</v>
      </c>
      <c r="E4" s="116"/>
      <c r="F4" s="116" t="s">
        <v>151</v>
      </c>
      <c r="G4" s="116" t="s">
        <v>152</v>
      </c>
      <c r="H4" s="116" t="s">
        <v>160</v>
      </c>
    </row>
    <row r="5" spans="1:9" s="114" customFormat="1" x14ac:dyDescent="0.2">
      <c r="A5" s="111" t="s">
        <v>161</v>
      </c>
      <c r="B5" s="117">
        <v>50.476140000000008</v>
      </c>
      <c r="C5" s="117">
        <v>2.0687000000000002</v>
      </c>
      <c r="D5" s="534">
        <v>52.544840000000008</v>
      </c>
      <c r="E5" s="535"/>
      <c r="F5" s="535">
        <v>660.00551999999993</v>
      </c>
      <c r="G5" s="535">
        <v>27.27472999999998</v>
      </c>
      <c r="H5" s="534">
        <v>687.28024999999991</v>
      </c>
      <c r="I5" s="82"/>
    </row>
    <row r="6" spans="1:9" s="114" customFormat="1" x14ac:dyDescent="0.2">
      <c r="A6" s="115" t="s">
        <v>162</v>
      </c>
      <c r="B6" s="118">
        <v>8.9153500000000001</v>
      </c>
      <c r="C6" s="119">
        <v>0.44325999999999999</v>
      </c>
      <c r="D6" s="536">
        <v>9.3586100000000005</v>
      </c>
      <c r="E6" s="266"/>
      <c r="F6" s="266">
        <v>125.90619000000008</v>
      </c>
      <c r="G6" s="266">
        <v>6.8712700000000027</v>
      </c>
      <c r="H6" s="536">
        <v>132.77746000000008</v>
      </c>
      <c r="I6" s="82"/>
    </row>
    <row r="7" spans="1:9" s="114" customFormat="1" x14ac:dyDescent="0.2">
      <c r="A7" s="115" t="s">
        <v>163</v>
      </c>
      <c r="B7" s="118">
        <v>5.7594399999999997</v>
      </c>
      <c r="C7" s="119">
        <v>0.43398999999999999</v>
      </c>
      <c r="D7" s="536">
        <v>6.1934299999999993</v>
      </c>
      <c r="E7" s="266"/>
      <c r="F7" s="266">
        <v>81.680800000000019</v>
      </c>
      <c r="G7" s="266">
        <v>6.5278300000000016</v>
      </c>
      <c r="H7" s="536">
        <v>88.208630000000028</v>
      </c>
      <c r="I7" s="82"/>
    </row>
    <row r="8" spans="1:9" s="114" customFormat="1" x14ac:dyDescent="0.2">
      <c r="A8" s="115" t="s">
        <v>164</v>
      </c>
      <c r="B8" s="118">
        <v>11.867099999999999</v>
      </c>
      <c r="C8" s="118">
        <v>0.74551000000000001</v>
      </c>
      <c r="D8" s="536">
        <v>12.612609999999998</v>
      </c>
      <c r="E8" s="266"/>
      <c r="F8" s="266">
        <v>200.96453000000011</v>
      </c>
      <c r="G8" s="266">
        <v>11.565530000000001</v>
      </c>
      <c r="H8" s="536">
        <v>212.53006000000011</v>
      </c>
      <c r="I8" s="82"/>
    </row>
    <row r="9" spans="1:9" s="114" customFormat="1" x14ac:dyDescent="0.2">
      <c r="A9" s="115" t="s">
        <v>165</v>
      </c>
      <c r="B9" s="118">
        <v>29.310809999999996</v>
      </c>
      <c r="C9" s="118">
        <v>9.8552400000000002</v>
      </c>
      <c r="D9" s="536">
        <v>39.166049999999998</v>
      </c>
      <c r="E9" s="266"/>
      <c r="F9" s="266">
        <v>361.48072999999999</v>
      </c>
      <c r="G9" s="266">
        <v>121.77668999999999</v>
      </c>
      <c r="H9" s="536">
        <v>483.25741999999997</v>
      </c>
      <c r="I9" s="82"/>
    </row>
    <row r="10" spans="1:9" s="114" customFormat="1" x14ac:dyDescent="0.2">
      <c r="A10" s="115" t="s">
        <v>166</v>
      </c>
      <c r="B10" s="118">
        <v>3.9904499999999996</v>
      </c>
      <c r="C10" s="119">
        <v>0.23958000000000002</v>
      </c>
      <c r="D10" s="536">
        <v>4.2300299999999993</v>
      </c>
      <c r="E10" s="266"/>
      <c r="F10" s="266">
        <v>57.742610000000013</v>
      </c>
      <c r="G10" s="266">
        <v>3.6304700000000008</v>
      </c>
      <c r="H10" s="536">
        <v>61.373080000000016</v>
      </c>
      <c r="I10" s="82"/>
    </row>
    <row r="11" spans="1:9" s="114" customFormat="1" x14ac:dyDescent="0.2">
      <c r="A11" s="115" t="s">
        <v>167</v>
      </c>
      <c r="B11" s="118">
        <v>17.232120000000005</v>
      </c>
      <c r="C11" s="118">
        <v>1.1003399999999999</v>
      </c>
      <c r="D11" s="536">
        <v>18.332460000000005</v>
      </c>
      <c r="E11" s="266"/>
      <c r="F11" s="266">
        <v>244.6715199999997</v>
      </c>
      <c r="G11" s="266">
        <v>15.602050000000018</v>
      </c>
      <c r="H11" s="536">
        <v>260.27356999999972</v>
      </c>
      <c r="I11" s="82"/>
    </row>
    <row r="12" spans="1:9" s="114" customFormat="1" x14ac:dyDescent="0.2">
      <c r="A12" s="115" t="s">
        <v>612</v>
      </c>
      <c r="B12" s="118">
        <v>11.841430000000001</v>
      </c>
      <c r="C12" s="119">
        <v>0.56023999999999996</v>
      </c>
      <c r="D12" s="536">
        <v>12.401670000000001</v>
      </c>
      <c r="E12" s="266"/>
      <c r="F12" s="266">
        <v>163.45665999999969</v>
      </c>
      <c r="G12" s="266">
        <v>8.2230000000000043</v>
      </c>
      <c r="H12" s="536">
        <v>171.6796599999997</v>
      </c>
      <c r="I12" s="82"/>
    </row>
    <row r="13" spans="1:9" s="114" customFormat="1" x14ac:dyDescent="0.2">
      <c r="A13" s="115" t="s">
        <v>168</v>
      </c>
      <c r="B13" s="118">
        <v>52.730789999999999</v>
      </c>
      <c r="C13" s="118">
        <v>3.6812100000000001</v>
      </c>
      <c r="D13" s="536">
        <v>56.411999999999999</v>
      </c>
      <c r="E13" s="266"/>
      <c r="F13" s="266">
        <v>717.47637000000077</v>
      </c>
      <c r="G13" s="266">
        <v>50.405449999999952</v>
      </c>
      <c r="H13" s="536">
        <v>767.88182000000074</v>
      </c>
      <c r="I13" s="82"/>
    </row>
    <row r="14" spans="1:9" s="114" customFormat="1" x14ac:dyDescent="0.2">
      <c r="A14" s="115" t="s">
        <v>169</v>
      </c>
      <c r="B14" s="119">
        <v>0.41078999999999999</v>
      </c>
      <c r="C14" s="119">
        <v>4.1049999999999996E-2</v>
      </c>
      <c r="D14" s="537">
        <v>0.45183999999999996</v>
      </c>
      <c r="E14" s="119"/>
      <c r="F14" s="266">
        <v>5.8441099999999997</v>
      </c>
      <c r="G14" s="119">
        <v>0.56588999999999989</v>
      </c>
      <c r="H14" s="537">
        <v>6.4099999999999993</v>
      </c>
      <c r="I14" s="82"/>
    </row>
    <row r="15" spans="1:9" s="114" customFormat="1" x14ac:dyDescent="0.2">
      <c r="A15" s="115" t="s">
        <v>170</v>
      </c>
      <c r="B15" s="118">
        <v>34.144309999999997</v>
      </c>
      <c r="C15" s="118">
        <v>1.4807000000000003</v>
      </c>
      <c r="D15" s="536">
        <v>35.625009999999996</v>
      </c>
      <c r="E15" s="266"/>
      <c r="F15" s="266">
        <v>472.89494999999977</v>
      </c>
      <c r="G15" s="266">
        <v>21.169670000000011</v>
      </c>
      <c r="H15" s="536">
        <v>494.06461999999976</v>
      </c>
      <c r="I15" s="82"/>
    </row>
    <row r="16" spans="1:9" s="114" customFormat="1" x14ac:dyDescent="0.2">
      <c r="A16" s="115" t="s">
        <v>171</v>
      </c>
      <c r="B16" s="118">
        <v>6.5754899999999994</v>
      </c>
      <c r="C16" s="119">
        <v>0.19802999999999998</v>
      </c>
      <c r="D16" s="536">
        <v>6.7735199999999995</v>
      </c>
      <c r="E16" s="266"/>
      <c r="F16" s="266">
        <v>91.114350000000073</v>
      </c>
      <c r="G16" s="266">
        <v>3.0439999999999987</v>
      </c>
      <c r="H16" s="536">
        <v>94.15835000000007</v>
      </c>
      <c r="I16" s="82"/>
    </row>
    <row r="17" spans="1:14" s="114" customFormat="1" x14ac:dyDescent="0.2">
      <c r="A17" s="115" t="s">
        <v>172</v>
      </c>
      <c r="B17" s="118">
        <v>15.822120000000002</v>
      </c>
      <c r="C17" s="118">
        <v>0.89139000000000002</v>
      </c>
      <c r="D17" s="536">
        <v>16.713510000000003</v>
      </c>
      <c r="E17" s="266"/>
      <c r="F17" s="266">
        <v>225.95040000000006</v>
      </c>
      <c r="G17" s="266">
        <v>13.37165000000001</v>
      </c>
      <c r="H17" s="536">
        <v>239.32205000000008</v>
      </c>
      <c r="I17" s="82"/>
    </row>
    <row r="18" spans="1:14" s="114" customFormat="1" x14ac:dyDescent="0.2">
      <c r="A18" s="115" t="s">
        <v>173</v>
      </c>
      <c r="B18" s="118">
        <v>1.8146399999999998</v>
      </c>
      <c r="C18" s="119">
        <v>8.5140000000000007E-2</v>
      </c>
      <c r="D18" s="536">
        <v>1.8997799999999998</v>
      </c>
      <c r="E18" s="266"/>
      <c r="F18" s="266">
        <v>26.419289999999993</v>
      </c>
      <c r="G18" s="266">
        <v>1.5815099999999995</v>
      </c>
      <c r="H18" s="536">
        <v>28.000799999999991</v>
      </c>
      <c r="I18" s="82"/>
    </row>
    <row r="19" spans="1:14" s="114" customFormat="1" x14ac:dyDescent="0.2">
      <c r="A19" s="115" t="s">
        <v>174</v>
      </c>
      <c r="B19" s="118">
        <v>40.695169999999997</v>
      </c>
      <c r="C19" s="118">
        <v>2.3122700000000003</v>
      </c>
      <c r="D19" s="536">
        <v>43.007439999999995</v>
      </c>
      <c r="E19" s="266"/>
      <c r="F19" s="266">
        <v>514.47636999999997</v>
      </c>
      <c r="G19" s="266">
        <v>29.148969999999984</v>
      </c>
      <c r="H19" s="536">
        <v>543.62533999999994</v>
      </c>
      <c r="I19" s="82"/>
    </row>
    <row r="20" spans="1:14" s="114" customFormat="1" x14ac:dyDescent="0.2">
      <c r="A20" s="115" t="s">
        <v>175</v>
      </c>
      <c r="B20" s="119">
        <v>0.44991000000000003</v>
      </c>
      <c r="C20" s="119" t="s">
        <v>150</v>
      </c>
      <c r="D20" s="537">
        <v>0.44991000000000003</v>
      </c>
      <c r="E20" s="119"/>
      <c r="F20" s="266">
        <v>6.3224200000000019</v>
      </c>
      <c r="G20" s="119" t="s">
        <v>150</v>
      </c>
      <c r="H20" s="537">
        <v>6.3224200000000019</v>
      </c>
      <c r="I20" s="82"/>
    </row>
    <row r="21" spans="1:14" s="114" customFormat="1" x14ac:dyDescent="0.2">
      <c r="A21" s="115" t="s">
        <v>176</v>
      </c>
      <c r="B21" s="118">
        <v>8.0577500000000004</v>
      </c>
      <c r="C21" s="119">
        <v>0.44285000000000002</v>
      </c>
      <c r="D21" s="536">
        <v>8.5006000000000004</v>
      </c>
      <c r="E21" s="266"/>
      <c r="F21" s="266">
        <v>112.18194999999999</v>
      </c>
      <c r="G21" s="266">
        <v>6.0581399999999999</v>
      </c>
      <c r="H21" s="536">
        <v>118.24008999999998</v>
      </c>
      <c r="I21" s="82"/>
    </row>
    <row r="22" spans="1:14" s="114" customFormat="1" x14ac:dyDescent="0.2">
      <c r="A22" s="115" t="s">
        <v>177</v>
      </c>
      <c r="B22" s="118">
        <v>4.1055899999999994</v>
      </c>
      <c r="C22" s="119">
        <v>0.17207000000000003</v>
      </c>
      <c r="D22" s="536">
        <v>4.2776599999999991</v>
      </c>
      <c r="E22" s="266"/>
      <c r="F22" s="266">
        <v>60.429919999999989</v>
      </c>
      <c r="G22" s="266">
        <v>2.6433700000000004</v>
      </c>
      <c r="H22" s="536">
        <v>63.073289999999986</v>
      </c>
      <c r="I22" s="82"/>
    </row>
    <row r="23" spans="1:14" x14ac:dyDescent="0.2">
      <c r="A23" s="120" t="s">
        <v>178</v>
      </c>
      <c r="B23" s="121">
        <v>12.07973</v>
      </c>
      <c r="C23" s="121">
        <v>0.75949999999999995</v>
      </c>
      <c r="D23" s="538">
        <v>12.839229999999999</v>
      </c>
      <c r="E23" s="539"/>
      <c r="F23" s="539">
        <v>164.53559999999982</v>
      </c>
      <c r="G23" s="539">
        <v>11.393249999999995</v>
      </c>
      <c r="H23" s="538">
        <v>175.92884999999981</v>
      </c>
      <c r="I23" s="480"/>
      <c r="N23" s="114"/>
    </row>
    <row r="24" spans="1:14" x14ac:dyDescent="0.2">
      <c r="A24" s="122" t="s">
        <v>501</v>
      </c>
      <c r="B24" s="123">
        <v>316.27913000000012</v>
      </c>
      <c r="C24" s="123">
        <v>25.511069999999989</v>
      </c>
      <c r="D24" s="123">
        <v>341.79020000000014</v>
      </c>
      <c r="E24" s="123"/>
      <c r="F24" s="123">
        <v>4293.5542900000037</v>
      </c>
      <c r="G24" s="123">
        <v>340.85347000000081</v>
      </c>
      <c r="H24" s="123">
        <v>4634.4077600000046</v>
      </c>
      <c r="I24" s="480"/>
    </row>
    <row r="25" spans="1:14" x14ac:dyDescent="0.2">
      <c r="H25" s="93" t="s">
        <v>238</v>
      </c>
    </row>
    <row r="26" spans="1:14" x14ac:dyDescent="0.2">
      <c r="A26" s="540" t="s">
        <v>497</v>
      </c>
      <c r="G26" s="125"/>
      <c r="H26" s="125"/>
    </row>
    <row r="27" spans="1:14" x14ac:dyDescent="0.2">
      <c r="A27" s="154" t="s">
        <v>239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123" priority="1" operator="between">
      <formula>0</formula>
      <formula>0.5</formula>
    </cfRule>
    <cfRule type="cellIs" dxfId="12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