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6\02. FEBRERO 2016\"/>
    </mc:Choice>
  </mc:AlternateContent>
  <bookViews>
    <workbookView xWindow="0" yWindow="0" windowWidth="28800" windowHeight="1144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1" i="46" l="1"/>
  <c r="D11" i="46"/>
  <c r="B11" i="46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<sst xmlns="http://schemas.openxmlformats.org/spreadsheetml/2006/main" count="1787" uniqueCount="676">
  <si>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</si>
  <si>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</si>
  <si>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</si>
  <si>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</si>
  <si>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</si>
  <si>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</si>
  <si>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</si>
  <si>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</si>
  <si>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</si>
  <si>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</si>
  <si>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</si>
  <si>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</si>
  <si>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</si>
  <si>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</si>
  <si>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</si>
  <si>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</si>
  <si>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</si>
  <si>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</si>
  <si>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</si>
  <si>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</si>
  <si>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</si>
  <si>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</si>
  <si>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</si>
  <si>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</si>
  <si>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</si>
  <si>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</si>
  <si>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</si>
  <si>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</si>
  <si>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</si>
  <si>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</si>
  <si>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</si>
  <si>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</si>
  <si>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</si>
  <si>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</si>
  <si>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</si>
  <si>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</si>
  <si>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</si>
  <si>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</si>
  <si>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</si>
  <si>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</si>
  <si>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</si>
  <si>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</si>
  <si>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</si>
  <si>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</si>
  <si>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</si>
  <si>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</si>
  <si>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</si>
  <si>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</si>
  <si>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</si>
  <si>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</si>
  <si>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</si>
  <si>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</si>
  <si>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</si>
  <si>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</si>
  <si>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</si>
  <si>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</si>
  <si>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</si>
  <si>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</si>
  <si>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</si>
  <si>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</si>
  <si>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</si>
  <si>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</si>
  <si>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</si>
  <si>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</si>
  <si>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</si>
  <si>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</si>
  <si>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</si>
  <si>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</si>
  <si>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</si>
  <si>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</si>
  <si>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</si>
  <si>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</si>
  <si>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</si>
  <si>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</si>
  <si>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</si>
  <si>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</si>
  <si>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</si>
  <si>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</si>
  <si>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</si>
  <si>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</si>
  <si>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</si>
  <si>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</si>
  <si>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</si>
  <si>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</si>
  <si>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</si>
  <si>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</si>
  <si>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</si>
  <si>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</si>
  <si>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</si>
  <si>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</si>
  <si>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</si>
  <si>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</si>
  <si>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</si>
  <si>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</si>
  <si>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</si>
  <si>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</si>
  <si>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</si>
  <si>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</si>
  <si>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</si>
  <si>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</si>
  <si>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</si>
  <si>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</si>
  <si>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</si>
  <si>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</si>
  <si>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</si>
  <si>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</si>
  <si>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</si>
  <si>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</si>
  <si>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</si>
  <si>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</si>
  <si>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</si>
  <si>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</si>
  <si>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</si>
  <si>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</si>
  <si>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</si>
  <si>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</si>
  <si>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</si>
  <si>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</si>
  <si>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</si>
  <si>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</si>
  <si>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</si>
  <si>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</si>
  <si>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</si>
  <si>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</si>
  <si>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</si>
  <si>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</si>
  <si>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</si>
  <si>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</si>
  <si>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</si>
  <si>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</si>
  <si>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</si>
  <si>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</si>
  <si>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</si>
  <si>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</si>
  <si>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</si>
  <si>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</si>
  <si>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</si>
  <si>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</si>
  <si>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</si>
  <si>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</si>
  <si>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</si>
  <si>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</si>
  <si>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</si>
  <si>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</si>
  <si>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</si>
  <si>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</si>
  <si>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</si>
  <si>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</si>
  <si>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</si>
  <si>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</si>
  <si>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</si>
  <si>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</si>
  <si>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</si>
  <si>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</si>
  <si>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</si>
  <si>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</si>
  <si>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</si>
  <si>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</si>
  <si>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</si>
  <si>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</si>
  <si>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</si>
  <si>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</si>
  <si>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</si>
  <si>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</si>
  <si>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</si>
  <si>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</si>
  <si>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</si>
  <si>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</si>
  <si>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</si>
  <si>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</si>
  <si>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</si>
  <si>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</si>
  <si>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</si>
  <si>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</si>
  <si>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</si>
  <si>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</si>
  <si>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</si>
  <si>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</si>
  <si>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</si>
  <si>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</si>
  <si>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</si>
  <si>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</si>
  <si>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</si>
  <si>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</si>
  <si>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</si>
  <si>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</si>
  <si>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</si>
  <si>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</si>
  <si>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</si>
  <si>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</si>
  <si>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</si>
  <si>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</si>
  <si>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</si>
  <si>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</si>
  <si>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</si>
  <si>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</si>
  <si>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</si>
  <si>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</si>
  <si>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</si>
  <si>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</si>
  <si>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</si>
  <si>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</si>
  <si>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</si>
  <si>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</si>
  <si>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</si>
  <si>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</si>
  <si>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</si>
  <si>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</si>
  <si>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</si>
  <si>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</si>
  <si>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</si>
  <si>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</si>
  <si>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</si>
  <si>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</si>
  <si>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</si>
  <si>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</si>
  <si>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</si>
  <si>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</si>
  <si>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</si>
  <si>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</si>
  <si>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</si>
  <si>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</si>
  <si>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</si>
  <si>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</si>
  <si>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</si>
  <si>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</si>
  <si>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</si>
  <si>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</si>
  <si>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</si>
  <si>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</si>
  <si>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</si>
  <si>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</si>
  <si>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</si>
  <si>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</si>
  <si>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</si>
  <si>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</si>
  <si>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</si>
  <si>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</si>
  <si>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</si>
  <si>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</si>
  <si>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</si>
  <si>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</si>
  <si>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</si>
  <si>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</si>
  <si>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</si>
  <si>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</si>
  <si>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</si>
  <si>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</si>
  <si>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</si>
  <si>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</si>
  <si>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</si>
  <si>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</si>
  <si>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</si>
  <si>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</si>
  <si>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</si>
  <si>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</si>
  <si>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</si>
  <si>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</si>
  <si>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</si>
  <si>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</si>
  <si>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</si>
  <si>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</si>
  <si>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</si>
  <si>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</si>
  <si>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</si>
  <si>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</si>
  <si>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</si>
  <si>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</si>
  <si>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</si>
  <si>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</si>
  <si>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</si>
  <si>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</si>
  <si>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</si>
  <si>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</si>
  <si>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</si>
  <si>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</si>
  <si>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</si>
  <si>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</si>
  <si>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</si>
  <si>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</si>
  <si>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</si>
  <si>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</si>
  <si>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</si>
  <si>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</si>
  <si>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</si>
  <si>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</si>
  <si>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</si>
  <si>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</si>
  <si>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</si>
  <si>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</si>
  <si>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</si>
  <si>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</si>
  <si>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</si>
  <si>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</si>
  <si>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</si>
  <si>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</si>
  <si>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</si>
  <si>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</si>
  <si>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</si>
  <si>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</si>
  <si>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</si>
  <si>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</si>
  <si>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</si>
  <si>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</si>
  <si>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</si>
  <si>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</si>
  <si>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</si>
  <si>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</si>
  <si>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</si>
  <si>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</si>
  <si>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</si>
  <si>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</si>
  <si>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</si>
  <si>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</si>
  <si>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</si>
  <si>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</si>
  <si>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</si>
  <si>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</si>
  <si>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</si>
  <si>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</si>
  <si>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</si>
  <si>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</si>
  <si>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</si>
  <si>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</si>
  <si>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</si>
  <si>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</si>
  <si>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</si>
  <si>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</si>
  <si>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</si>
  <si>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</si>
  <si>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</si>
  <si>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</si>
  <si>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</si>
  <si>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</si>
  <si>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</si>
  <si>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</si>
  <si>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</si>
  <si>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</si>
  <si>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</si>
  <si>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</si>
  <si>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</si>
  <si>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</si>
  <si>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</si>
  <si>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</si>
  <si>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</si>
  <si>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</si>
  <si>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</si>
  <si>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</si>
  <si>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</si>
  <si>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</si>
  <si>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</si>
  <si>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</si>
  <si>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</si>
  <si>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</si>
  <si>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</si>
  <si>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</si>
  <si>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</si>
  <si>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</si>
  <si>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</si>
  <si>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</si>
  <si>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</si>
  <si>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</si>
  <si>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</si>
  <si>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</si>
  <si>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</si>
  <si>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</si>
  <si>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</si>
  <si>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</si>
  <si>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</si>
  <si>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</si>
  <si>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</si>
  <si>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</si>
  <si>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</si>
  <si>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</si>
  <si>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</si>
  <si>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</si>
  <si>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</si>
  <si>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</si>
  <si>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</si>
  <si>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</si>
  <si>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</si>
  <si>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</si>
  <si>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</si>
  <si>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</si>
  <si>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</si>
  <si>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</si>
  <si>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</si>
  <si>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</si>
  <si>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</si>
  <si>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</si>
  <si>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</si>
  <si>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</si>
  <si>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</si>
  <si>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</si>
  <si>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</si>
  <si>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</si>
  <si>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</si>
  <si>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</si>
  <si>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</si>
  <si>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</si>
  <si>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</si>
  <si>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</si>
  <si>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</si>
  <si>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</si>
  <si>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</si>
  <si>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</si>
  <si>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</si>
  <si>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</si>
  <si>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</si>
  <si>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</si>
  <si>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</si>
  <si>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</si>
  <si>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</si>
  <si>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</si>
  <si>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</si>
  <si>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</si>
  <si>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</si>
  <si>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</si>
  <si>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</si>
  <si>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</si>
  <si>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</si>
  <si>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</si>
  <si>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</si>
  <si>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</si>
  <si>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</si>
  <si>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</si>
  <si>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</si>
  <si>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</si>
  <si>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</si>
  <si>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</si>
  <si>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</si>
  <si>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</si>
  <si>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</si>
  <si>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</si>
  <si>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</si>
  <si>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</si>
  <si>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</si>
  <si>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</si>
  <si>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</si>
  <si>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</si>
  <si>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</si>
  <si>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</si>
  <si>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</si>
  <si>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</si>
  <si>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</si>
  <si>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</si>
  <si>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</si>
  <si>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</si>
  <si>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</si>
  <si>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</si>
  <si>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</si>
  <si>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</si>
  <si>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</si>
  <si>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</si>
  <si>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</si>
  <si>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</si>
  <si>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</si>
  <si>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</si>
  <si>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</si>
  <si>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</si>
  <si>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</si>
  <si>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</si>
  <si>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</si>
  <si>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</si>
  <si>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</si>
  <si>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</si>
  <si>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</si>
  <si>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</si>
  <si>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</si>
  <si>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</si>
  <si>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</si>
  <si>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</si>
  <si>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</si>
  <si>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</si>
  <si>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</si>
  <si>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</si>
  <si>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</si>
  <si>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</si>
  <si>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</si>
  <si>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</si>
  <si>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</si>
  <si>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</si>
  <si>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</si>
  <si>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</si>
  <si>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</si>
  <si>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</si>
  <si>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</si>
  <si>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</si>
  <si>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</si>
  <si>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</si>
  <si>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</si>
  <si>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</si>
  <si>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</si>
  <si>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</si>
  <si>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</si>
  <si>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</si>
  <si>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</si>
  <si>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</si>
  <si>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</si>
  <si>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</si>
  <si>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</si>
  <si>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</si>
  <si>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</si>
  <si>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</si>
  <si>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</si>
  <si>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</si>
  <si>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</si>
  <si>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</si>
  <si>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</si>
  <si>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</si>
  <si>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</si>
  <si>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</si>
  <si>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</si>
  <si>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</si>
  <si>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</si>
  <si>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</si>
  <si>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</si>
  <si>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</si>
  <si>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</si>
  <si>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</si>
  <si>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</si>
  <si>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</si>
  <si>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</si>
  <si>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</si>
  <si>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</si>
  <si>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</si>
  <si>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</si>
  <si>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</si>
  <si>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</si>
  <si>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</si>
  <si>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</si>
  <si>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</si>
  <si>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</si>
  <si>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</si>
  <si>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</si>
  <si>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</si>
  <si>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</si>
  <si>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</si>
  <si>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</si>
  <si>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</si>
  <si>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</si>
  <si>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</si>
  <si>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</si>
  <si>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</si>
  <si>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</si>
  <si>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</si>
  <si>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</si>
  <si>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</si>
  <si>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</si>
  <si>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</si>
  <si>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</si>
  <si>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</si>
  <si>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</si>
  <si>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</si>
  <si>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</si>
  <si>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</si>
  <si>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</si>
  <si>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</si>
  <si>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</si>
  <si>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</si>
  <si>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</si>
  <si>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</si>
  <si>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</si>
  <si>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</si>
  <si>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</si>
  <si>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</si>
  <si>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</si>
  <si>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</si>
  <si>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</si>
  <si>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</si>
  <si>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</si>
  <si>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</si>
  <si>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</si>
  <si>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</si>
  <si>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</si>
  <si>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</si>
  <si>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</si>
  <si>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</si>
  <si>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</si>
  <si>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</si>
  <si>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</si>
  <si>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</si>
  <si>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</si>
  <si>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</si>
  <si>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</si>
  <si>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</si>
  <si>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</si>
  <si>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</si>
  <si>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</si>
  <si>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</si>
  <si>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</si>
  <si>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</si>
  <si>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</si>
  <si>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</si>
  <si>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</si>
  <si>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</si>
  <si>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</si>
  <si>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</si>
  <si>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</si>
  <si>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</si>
  <si>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</si>
  <si>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</si>
  <si>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</si>
  <si>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</si>
  <si>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</si>
  <si>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</si>
  <si>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</si>
  <si>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</si>
  <si>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Año 2013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</si>
  <si>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</si>
  <si>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</si>
  <si>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</si>
  <si>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</si>
  <si>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</si>
  <si>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</si>
  <si>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</si>
  <si>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</si>
  <si>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</si>
  <si>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</si>
  <si>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</si>
  <si>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</si>
  <si>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</si>
  <si>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</si>
  <si>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</si>
  <si>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</si>
  <si>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</si>
  <si>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</si>
  <si>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</si>
  <si>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</si>
  <si>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</si>
  <si>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</si>
  <si>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</si>
  <si>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</si>
  <si>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</si>
  <si>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</si>
  <si>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</si>
  <si>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</si>
  <si>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</si>
  <si>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</si>
  <si>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</si>
  <si>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</si>
  <si>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</si>
  <si>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</si>
  <si>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</si>
  <si>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</si>
  <si>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92,2 *</t>
  </si>
  <si>
    <t>102,1 *</t>
  </si>
  <si>
    <t>Tv (%)
2014/2013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</si>
  <si>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</si>
  <si>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</si>
  <si>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</si>
  <si>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</si>
  <si>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</si>
  <si>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</si>
  <si>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</si>
  <si>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</si>
  <si>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</si>
  <si>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</si>
  <si>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</si>
  <si>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</si>
  <si>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</si>
  <si>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</si>
  <si>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</si>
  <si>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</si>
  <si>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</si>
  <si>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</si>
  <si>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Otras salidas del sistema</t>
  </si>
  <si>
    <t>17 Noviembre</t>
  </si>
  <si>
    <t>4ºT 2015</t>
  </si>
  <si>
    <t>ene-16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</si>
  <si>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</si>
  <si>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</si>
  <si>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</si>
  <si>
    <t>feb-16</t>
  </si>
  <si>
    <t>feb-15</t>
  </si>
  <si>
    <t>BOLETÍN ESTADÍSTICO HIDROCARBUROS FEBRERO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</si>
</sst>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  <numFmt numFmtId="185" formatCode="&quot;-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08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0" fontId="30" fillId="7" borderId="3" xfId="0" applyFont="1" applyFill="1" applyBorder="1"/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69" fontId="18" fillId="2" borderId="0" xfId="0" applyNumberFormat="1" applyFont="1" applyFill="1" applyBorder="1" applyAlignment="1">
      <alignment horizontal="right"/>
    </xf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0" fontId="0" fillId="0" borderId="0" xfId="0" applyNumberFormat="1" applyFill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75" fontId="8" fillId="2" borderId="2" xfId="1" quotePrefix="1" applyNumberFormat="1" applyFont="1" applyFill="1" applyBorder="1" applyAlignment="1">
      <alignment horizontal="right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3" fontId="18" fillId="9" borderId="21" xfId="0" applyNumberFormat="1" applyFont="1" applyFill="1" applyBorder="1"/>
    <xf numFmtId="3" fontId="18" fillId="9" borderId="21" xfId="0" applyNumberFormat="1" applyFont="1" applyFill="1" applyBorder="1" applyAlignment="1">
      <alignment horizontal="right"/>
    </xf>
    <xf numFmtId="166" fontId="18" fillId="9" borderId="21" xfId="0" applyNumberFormat="1" applyFont="1" applyFill="1" applyBorder="1" applyAlignment="1">
      <alignment horizontal="right"/>
    </xf>
    <xf numFmtId="166" fontId="8" fillId="9" borderId="21" xfId="0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3" fontId="18" fillId="2" borderId="0" xfId="0" applyNumberFormat="1" applyFont="1" applyFill="1" applyBorder="1" applyAlignment="1"/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center" vertical="center"/>
    </xf>
    <xf numFmtId="169" fontId="18" fillId="6" borderId="21" xfId="0" applyNumberFormat="1" applyFont="1" applyFill="1" applyBorder="1" applyAlignment="1">
      <alignment horizontal="right"/>
    </xf>
    <xf numFmtId="4" fontId="4" fillId="11" borderId="2" xfId="1" applyNumberFormat="1" applyFont="1" applyFill="1" applyBorder="1" applyAlignment="1">
      <alignment horizontal="right"/>
    </xf>
    <xf numFmtId="4" fontId="4" fillId="2" borderId="2" xfId="1" applyNumberFormat="1" applyFont="1" applyFill="1" applyBorder="1" applyAlignment="1">
      <alignment horizontal="right"/>
    </xf>
    <xf numFmtId="1" fontId="47" fillId="0" borderId="0" xfId="0" applyNumberFormat="1" applyFont="1"/>
    <xf numFmtId="4" fontId="8" fillId="2" borderId="2" xfId="1" applyNumberFormat="1" applyFont="1" applyFill="1" applyBorder="1" applyAlignment="1">
      <alignment horizontal="center"/>
    </xf>
    <xf numFmtId="185" fontId="4" fillId="2" borderId="0" xfId="1" applyNumberFormat="1" applyFont="1" applyFill="1" applyBorder="1" applyAlignment="1">
      <alignment horizontal="right"/>
    </xf>
    <xf numFmtId="185" fontId="4" fillId="2" borderId="0" xfId="1" applyNumberFormat="1" applyFont="1" applyFill="1" applyBorder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43">
    <dxf>
      <numFmt numFmtId="185" formatCode="&quot;-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6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5" formatCode="&quot;-&quot;"/>
    </dxf>
    <dxf>
      <numFmt numFmtId="180" formatCode="\^"/>
    </dxf>
    <dxf>
      <numFmt numFmtId="180" formatCode="\^"/>
    </dxf>
    <dxf>
      <numFmt numFmtId="187" formatCode="\^;\^;\^"/>
    </dxf>
    <dxf>
      <numFmt numFmtId="185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6" formatCode="&quot;^&quot;"/>
    </dxf>
    <dxf>
      <numFmt numFmtId="186" formatCode="&quot;^&quot;"/>
    </dxf>
    <dxf>
      <numFmt numFmtId="187" formatCode="\^;\^;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5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5" formatCode="&quot;-&quot;"/>
    </dxf>
    <dxf>
      <numFmt numFmtId="185" formatCode="&quot;-&quot;"/>
    </dxf>
    <dxf>
      <numFmt numFmtId="180" formatCode="\^"/>
    </dxf>
    <dxf>
      <numFmt numFmtId="180" formatCode="\^"/>
    </dxf>
    <dxf>
      <numFmt numFmtId="185" formatCode="&quot;-&quot;"/>
    </dxf>
    <dxf>
      <numFmt numFmtId="185" formatCode="&quot;-&quot;"/>
    </dxf>
    <dxf>
      <numFmt numFmtId="185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/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675</v>
      </c>
    </row>
    <row r="3" spans="1:9" ht="15" customHeight="1" x14ac:dyDescent="0.2">
      <c r="A3" s="734">
        <v>42401</v>
      </c>
    </row>
    <row r="4" spans="1:9" ht="15" customHeight="1" x14ac:dyDescent="0.25">
      <c r="A4" s="846" t="s">
        <v>19</v>
      </c>
      <c r="B4" s="846"/>
      <c r="C4" s="846"/>
      <c r="D4" s="846"/>
      <c r="E4" s="846"/>
      <c r="F4" s="846"/>
      <c r="G4" s="846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1" t="s">
        <v>583</v>
      </c>
      <c r="D17" s="331"/>
      <c r="E17" s="331"/>
      <c r="F17" s="331"/>
      <c r="G17" s="331"/>
      <c r="H17" s="33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591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210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1" t="s">
        <v>599</v>
      </c>
      <c r="D25" s="331"/>
      <c r="E25" s="331"/>
      <c r="F25" s="331"/>
      <c r="G25" s="9"/>
      <c r="H25" s="9"/>
    </row>
    <row r="26" spans="2:9" ht="15" customHeight="1" x14ac:dyDescent="0.2">
      <c r="C26" s="331" t="s">
        <v>33</v>
      </c>
      <c r="D26" s="331"/>
      <c r="E26" s="331"/>
      <c r="F26" s="331"/>
      <c r="G26" s="9"/>
      <c r="H26" s="9"/>
    </row>
    <row r="27" spans="2:9" ht="15" customHeight="1" x14ac:dyDescent="0.2">
      <c r="C27" s="331" t="s">
        <v>509</v>
      </c>
      <c r="D27" s="331"/>
      <c r="E27" s="331"/>
      <c r="F27" s="331"/>
      <c r="G27" s="331"/>
      <c r="H27" s="33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513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268</v>
      </c>
      <c r="D35" s="9"/>
      <c r="E35" s="9"/>
      <c r="F35" s="9"/>
      <c r="G35" s="9"/>
    </row>
    <row r="36" spans="1:9" ht="15" customHeight="1" x14ac:dyDescent="0.2">
      <c r="C36" s="9" t="s">
        <v>240</v>
      </c>
      <c r="D36" s="9"/>
      <c r="E36" s="9"/>
      <c r="F36" s="9"/>
      <c r="G36" s="12"/>
    </row>
    <row r="37" spans="1:9" ht="15" customHeight="1" x14ac:dyDescent="0.2">
      <c r="A37" s="6"/>
      <c r="C37" s="331" t="s">
        <v>34</v>
      </c>
      <c r="D37" s="331"/>
      <c r="E37" s="331"/>
      <c r="F37" s="331"/>
      <c r="G37" s="331"/>
      <c r="H37" s="9"/>
      <c r="I37" s="9"/>
    </row>
    <row r="38" spans="1:9" ht="15" customHeight="1" x14ac:dyDescent="0.2">
      <c r="A38" s="6"/>
      <c r="C38" s="331" t="s">
        <v>586</v>
      </c>
      <c r="D38" s="331"/>
      <c r="E38" s="331"/>
      <c r="F38" s="331"/>
      <c r="G38" s="33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276</v>
      </c>
      <c r="D43" s="9"/>
      <c r="E43" s="9"/>
      <c r="F43" s="9"/>
      <c r="H43" s="12"/>
      <c r="I43" s="12"/>
    </row>
    <row r="44" spans="1:9" ht="15" customHeight="1" x14ac:dyDescent="0.2">
      <c r="C44" s="9" t="s">
        <v>585</v>
      </c>
      <c r="D44" s="9"/>
      <c r="E44" s="9"/>
      <c r="F44" s="9"/>
      <c r="G44" s="12"/>
    </row>
    <row r="45" spans="1:9" ht="15" customHeight="1" x14ac:dyDescent="0.2">
      <c r="C45" s="9" t="s">
        <v>278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9"/>
      <c r="D48" s="329"/>
      <c r="E48" s="329"/>
      <c r="F48" s="329"/>
    </row>
    <row r="49" spans="1:8" ht="15" customHeight="1" x14ac:dyDescent="0.2">
      <c r="B49" s="6"/>
      <c r="C49" s="330" t="s">
        <v>584</v>
      </c>
      <c r="D49" s="330"/>
      <c r="E49" s="330"/>
      <c r="F49" s="330"/>
      <c r="G49" s="9"/>
    </row>
    <row r="50" spans="1:8" ht="15" customHeight="1" x14ac:dyDescent="0.2">
      <c r="B50" s="6"/>
      <c r="C50" s="9" t="s">
        <v>563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1" t="s">
        <v>22</v>
      </c>
      <c r="D56" s="331"/>
      <c r="E56" s="331"/>
      <c r="F56" s="331"/>
      <c r="G56" s="33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362</v>
      </c>
      <c r="D63" s="9"/>
      <c r="E63" s="9"/>
      <c r="F63" s="9"/>
      <c r="G63" s="9"/>
    </row>
    <row r="64" spans="1:8" ht="15" customHeight="1" x14ac:dyDescent="0.2">
      <c r="B64" s="6"/>
      <c r="C64" s="9" t="s">
        <v>421</v>
      </c>
      <c r="D64" s="9"/>
      <c r="E64" s="9"/>
      <c r="F64" s="9"/>
      <c r="G64" s="9"/>
    </row>
    <row r="65" spans="2:9" ht="15" customHeight="1" x14ac:dyDescent="0.2">
      <c r="B65" s="6"/>
      <c r="C65" s="9" t="s">
        <v>575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576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1" t="s">
        <v>588</v>
      </c>
      <c r="D71" s="331"/>
      <c r="E71" s="331"/>
      <c r="F71" s="9"/>
      <c r="G71" s="9"/>
    </row>
    <row r="72" spans="2:9" ht="15" customHeight="1" x14ac:dyDescent="0.2">
      <c r="C72" s="9" t="s">
        <v>587</v>
      </c>
      <c r="D72" s="9"/>
      <c r="E72" s="9"/>
      <c r="F72" s="9"/>
      <c r="G72" s="9"/>
      <c r="H72" s="9"/>
    </row>
    <row r="73" spans="2:9" ht="15" customHeight="1" x14ac:dyDescent="0.2">
      <c r="C73" s="9" t="s">
        <v>394</v>
      </c>
      <c r="D73" s="9"/>
      <c r="E73" s="9"/>
      <c r="F73" s="9"/>
    </row>
    <row r="74" spans="2:9" ht="15" customHeight="1" x14ac:dyDescent="0.2">
      <c r="C74" s="9" t="s">
        <v>628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1" t="s">
        <v>403</v>
      </c>
      <c r="D79" s="331"/>
      <c r="E79" s="331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1" t="s">
        <v>418</v>
      </c>
      <c r="D84" s="331"/>
      <c r="E84" s="331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589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1" t="s">
        <v>590</v>
      </c>
      <c r="D91" s="331"/>
      <c r="E91" s="331"/>
      <c r="F91" s="331"/>
      <c r="G91" s="11"/>
      <c r="H91" s="11"/>
      <c r="I91" s="11"/>
    </row>
    <row r="92" spans="1:10" ht="15" customHeight="1" x14ac:dyDescent="0.2">
      <c r="C92" s="331" t="s">
        <v>40</v>
      </c>
      <c r="D92" s="331"/>
      <c r="E92" s="331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47" t="s">
        <v>601</v>
      </c>
      <c r="B98" s="848"/>
      <c r="C98" s="848"/>
      <c r="D98" s="848"/>
      <c r="E98" s="848"/>
      <c r="F98" s="848"/>
      <c r="G98" s="848"/>
      <c r="H98" s="848"/>
      <c r="I98" s="848"/>
      <c r="J98" s="848"/>
      <c r="K98" s="848"/>
    </row>
    <row r="99" spans="1:11" ht="15" customHeight="1" x14ac:dyDescent="0.2">
      <c r="A99" s="848"/>
      <c r="B99" s="848"/>
      <c r="C99" s="848"/>
      <c r="D99" s="848"/>
      <c r="E99" s="848"/>
      <c r="F99" s="848"/>
      <c r="G99" s="848"/>
      <c r="H99" s="848"/>
      <c r="I99" s="848"/>
      <c r="J99" s="848"/>
      <c r="K99" s="848"/>
    </row>
    <row r="100" spans="1:11" ht="15" customHeight="1" x14ac:dyDescent="0.2">
      <c r="A100" s="848"/>
      <c r="B100" s="848"/>
      <c r="C100" s="848"/>
      <c r="D100" s="848"/>
      <c r="E100" s="848"/>
      <c r="F100" s="848"/>
      <c r="G100" s="848"/>
      <c r="H100" s="848"/>
      <c r="I100" s="848"/>
      <c r="J100" s="848"/>
      <c r="K100" s="848"/>
    </row>
    <row r="101" spans="1:11" ht="15" customHeight="1" x14ac:dyDescent="0.2">
      <c r="A101" s="848"/>
      <c r="B101" s="848"/>
      <c r="C101" s="848"/>
      <c r="D101" s="848"/>
      <c r="E101" s="848"/>
      <c r="F101" s="848"/>
      <c r="G101" s="848"/>
      <c r="H101" s="848"/>
      <c r="I101" s="848"/>
      <c r="J101" s="848"/>
      <c r="K101" s="848"/>
    </row>
    <row r="102" spans="1:11" ht="15" customHeight="1" x14ac:dyDescent="0.2">
      <c r="A102" s="848"/>
      <c r="B102" s="848"/>
      <c r="C102" s="848"/>
      <c r="D102" s="848"/>
      <c r="E102" s="848"/>
      <c r="F102" s="848"/>
      <c r="G102" s="848"/>
      <c r="H102" s="848"/>
      <c r="I102" s="848"/>
      <c r="J102" s="848"/>
      <c r="K102" s="848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6" sqref="B6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6" t="s">
        <v>27</v>
      </c>
      <c r="B1" s="557"/>
      <c r="C1" s="557"/>
      <c r="D1" s="557"/>
      <c r="E1" s="557"/>
      <c r="F1" s="557"/>
      <c r="G1" s="557"/>
      <c r="H1" s="557"/>
      <c r="I1" s="564"/>
    </row>
    <row r="2" spans="1:11" ht="15.75" x14ac:dyDescent="0.25">
      <c r="A2" s="558"/>
      <c r="B2" s="559"/>
      <c r="C2" s="560"/>
      <c r="D2" s="560"/>
      <c r="E2" s="560"/>
      <c r="F2" s="560"/>
      <c r="G2" s="542"/>
      <c r="H2" s="542" t="s">
        <v>159</v>
      </c>
      <c r="I2" s="564"/>
    </row>
    <row r="3" spans="1:11" s="102" customFormat="1" x14ac:dyDescent="0.2">
      <c r="A3" s="543"/>
      <c r="B3" s="865">
        <f>INDICE!A3</f>
        <v>42401</v>
      </c>
      <c r="C3" s="866"/>
      <c r="D3" s="866" t="s">
        <v>120</v>
      </c>
      <c r="E3" s="866"/>
      <c r="F3" s="866" t="s">
        <v>121</v>
      </c>
      <c r="G3" s="867"/>
      <c r="H3" s="866"/>
      <c r="I3" s="526"/>
    </row>
    <row r="4" spans="1:11" s="102" customFormat="1" x14ac:dyDescent="0.2">
      <c r="A4" s="544"/>
      <c r="B4" s="545" t="s">
        <v>48</v>
      </c>
      <c r="C4" s="545" t="s">
        <v>489</v>
      </c>
      <c r="D4" s="545" t="s">
        <v>48</v>
      </c>
      <c r="E4" s="545" t="s">
        <v>489</v>
      </c>
      <c r="F4" s="545" t="s">
        <v>48</v>
      </c>
      <c r="G4" s="546" t="s">
        <v>489</v>
      </c>
      <c r="H4" s="546" t="s">
        <v>110</v>
      </c>
      <c r="I4" s="526"/>
    </row>
    <row r="5" spans="1:11" s="102" customFormat="1" x14ac:dyDescent="0.2">
      <c r="A5" s="547" t="s">
        <v>179</v>
      </c>
      <c r="B5" s="507">
        <v>1762.4364499999995</v>
      </c>
      <c r="C5" s="500">
        <v>7.9197146589256047</v>
      </c>
      <c r="D5" s="499">
        <v>3416.7411299999972</v>
      </c>
      <c r="E5" s="500">
        <v>3.3327487549092072</v>
      </c>
      <c r="F5" s="499">
        <v>21868.332669999989</v>
      </c>
      <c r="G5" s="500">
        <v>4.0528309410954897</v>
      </c>
      <c r="H5" s="505">
        <v>73.825864032118602</v>
      </c>
      <c r="I5" s="526"/>
      <c r="K5" s="96"/>
    </row>
    <row r="6" spans="1:11" s="102" customFormat="1" x14ac:dyDescent="0.2">
      <c r="A6" s="547" t="s">
        <v>180</v>
      </c>
      <c r="B6" s="568">
        <v>2.4100000000000002E-3</v>
      </c>
      <c r="C6" s="516">
        <v>20.500000000000007</v>
      </c>
      <c r="D6" s="548">
        <v>0.53004000000000007</v>
      </c>
      <c r="E6" s="500">
        <v>7053.0364372469667</v>
      </c>
      <c r="F6" s="499">
        <v>1.4704600000000003</v>
      </c>
      <c r="G6" s="500">
        <v>-77.086644601930971</v>
      </c>
      <c r="H6" s="568">
        <v>4.9641635538860314E-3</v>
      </c>
      <c r="I6" s="526"/>
      <c r="K6" s="96"/>
    </row>
    <row r="7" spans="1:11" s="102" customFormat="1" x14ac:dyDescent="0.2">
      <c r="A7" s="547" t="s">
        <v>181</v>
      </c>
      <c r="B7" s="507">
        <v>2.0255900000000002</v>
      </c>
      <c r="C7" s="500">
        <v>118.88568310262484</v>
      </c>
      <c r="D7" s="548">
        <v>3.5414899999999996</v>
      </c>
      <c r="E7" s="500">
        <v>43.01654094044293</v>
      </c>
      <c r="F7" s="499">
        <v>17.515419999999999</v>
      </c>
      <c r="G7" s="500">
        <v>9.8286613639997462</v>
      </c>
      <c r="H7" s="505">
        <v>5.9130754726416532E-2</v>
      </c>
      <c r="I7" s="526"/>
      <c r="K7" s="96"/>
    </row>
    <row r="8" spans="1:11" s="102" customFormat="1" x14ac:dyDescent="0.2">
      <c r="A8" s="567" t="s">
        <v>182</v>
      </c>
      <c r="B8" s="508">
        <v>1764.4644499999995</v>
      </c>
      <c r="C8" s="509">
        <v>7.9825741927903389</v>
      </c>
      <c r="D8" s="508">
        <v>3420.8126599999973</v>
      </c>
      <c r="E8" s="509">
        <v>3.3782323751832997</v>
      </c>
      <c r="F8" s="508">
        <v>21887.318549999993</v>
      </c>
      <c r="G8" s="509">
        <v>4.0324592652400941</v>
      </c>
      <c r="H8" s="509">
        <v>73.88995895039892</v>
      </c>
      <c r="I8" s="526"/>
    </row>
    <row r="9" spans="1:11" s="102" customFormat="1" x14ac:dyDescent="0.2">
      <c r="A9" s="547" t="s">
        <v>183</v>
      </c>
      <c r="B9" s="507">
        <v>361.54996000000006</v>
      </c>
      <c r="C9" s="500">
        <v>-2.2371855122280104</v>
      </c>
      <c r="D9" s="499">
        <v>695.45843000000025</v>
      </c>
      <c r="E9" s="500">
        <v>-9.5199273618206703</v>
      </c>
      <c r="F9" s="499">
        <v>3710.6454100000005</v>
      </c>
      <c r="G9" s="500">
        <v>-1.2264508217651968</v>
      </c>
      <c r="H9" s="505">
        <v>12.526862822325318</v>
      </c>
      <c r="I9" s="526"/>
    </row>
    <row r="10" spans="1:11" s="102" customFormat="1" x14ac:dyDescent="0.2">
      <c r="A10" s="547" t="s">
        <v>184</v>
      </c>
      <c r="B10" s="507">
        <v>240.97560000000018</v>
      </c>
      <c r="C10" s="500">
        <v>-16.309004826507241</v>
      </c>
      <c r="D10" s="499">
        <v>488.04506000000043</v>
      </c>
      <c r="E10" s="500">
        <v>-18.495544622942671</v>
      </c>
      <c r="F10" s="499">
        <v>1881.4383300000004</v>
      </c>
      <c r="G10" s="500">
        <v>-8.6264712694846715</v>
      </c>
      <c r="H10" s="505">
        <v>6.3515958180910745</v>
      </c>
      <c r="I10" s="526"/>
    </row>
    <row r="11" spans="1:11" s="102" customFormat="1" x14ac:dyDescent="0.2">
      <c r="A11" s="547" t="s">
        <v>185</v>
      </c>
      <c r="B11" s="507">
        <v>142.48563999999999</v>
      </c>
      <c r="C11" s="500">
        <v>-15.595291176129628</v>
      </c>
      <c r="D11" s="499">
        <v>305.03447999999997</v>
      </c>
      <c r="E11" s="500">
        <v>-23.548787929111629</v>
      </c>
      <c r="F11" s="499">
        <v>2142.1036100000001</v>
      </c>
      <c r="G11" s="500">
        <v>13.069970251631846</v>
      </c>
      <c r="H11" s="505">
        <v>7.2315824091846741</v>
      </c>
      <c r="I11" s="526"/>
    </row>
    <row r="12" spans="1:11" s="3" customFormat="1" x14ac:dyDescent="0.2">
      <c r="A12" s="549" t="s">
        <v>186</v>
      </c>
      <c r="B12" s="510">
        <v>2509.4756499999999</v>
      </c>
      <c r="C12" s="511">
        <v>1.9864142943009102</v>
      </c>
      <c r="D12" s="510">
        <v>4909.3506299999972</v>
      </c>
      <c r="E12" s="511">
        <v>-3.2725193819782032</v>
      </c>
      <c r="F12" s="510">
        <v>29621.505899999996</v>
      </c>
      <c r="G12" s="511">
        <v>3.0341613373103651</v>
      </c>
      <c r="H12" s="511">
        <v>100</v>
      </c>
      <c r="I12" s="480"/>
    </row>
    <row r="13" spans="1:11" s="102" customFormat="1" x14ac:dyDescent="0.2">
      <c r="A13" s="572" t="s">
        <v>157</v>
      </c>
      <c r="B13" s="512"/>
      <c r="C13" s="512"/>
      <c r="D13" s="512"/>
      <c r="E13" s="512"/>
      <c r="F13" s="512"/>
      <c r="G13" s="512"/>
      <c r="H13" s="512"/>
      <c r="I13" s="526"/>
    </row>
    <row r="14" spans="1:11" s="130" customFormat="1" x14ac:dyDescent="0.2">
      <c r="A14" s="550" t="s">
        <v>187</v>
      </c>
      <c r="B14" s="530">
        <v>78.113260000000068</v>
      </c>
      <c r="C14" s="519">
        <v>9.6906084408112214</v>
      </c>
      <c r="D14" s="518">
        <v>152.45671000000019</v>
      </c>
      <c r="E14" s="519">
        <v>8.622369879762033</v>
      </c>
      <c r="F14" s="518">
        <v>957.98810000000014</v>
      </c>
      <c r="G14" s="519">
        <v>4.1272183462611771</v>
      </c>
      <c r="H14" s="532">
        <v>3.2340965487510891</v>
      </c>
      <c r="I14" s="565"/>
    </row>
    <row r="15" spans="1:11" s="130" customFormat="1" x14ac:dyDescent="0.2">
      <c r="A15" s="551" t="s">
        <v>592</v>
      </c>
      <c r="B15" s="570">
        <v>4.4270237351622521</v>
      </c>
      <c r="C15" s="523"/>
      <c r="D15" s="552">
        <v>4.4567395280862971</v>
      </c>
      <c r="E15" s="523"/>
      <c r="F15" s="552">
        <v>4.3769093861888368</v>
      </c>
      <c r="G15" s="523"/>
      <c r="H15" s="533"/>
      <c r="I15" s="565"/>
    </row>
    <row r="16" spans="1:11" s="130" customFormat="1" x14ac:dyDescent="0.2">
      <c r="A16" s="553" t="s">
        <v>498</v>
      </c>
      <c r="B16" s="571">
        <v>111.18801999999999</v>
      </c>
      <c r="C16" s="513">
        <v>-8.9897303653040002</v>
      </c>
      <c r="D16" s="554">
        <v>238.31871999999998</v>
      </c>
      <c r="E16" s="513">
        <v>-20.366535106343601</v>
      </c>
      <c r="F16" s="554">
        <v>1605.6627499999997</v>
      </c>
      <c r="G16" s="513">
        <v>17.098242322410204</v>
      </c>
      <c r="H16" s="569">
        <v>5.4205979784437623</v>
      </c>
      <c r="I16" s="565"/>
    </row>
    <row r="17" spans="1:14" s="102" customFormat="1" x14ac:dyDescent="0.2">
      <c r="A17" s="561"/>
      <c r="B17" s="562"/>
      <c r="C17" s="562"/>
      <c r="D17" s="562"/>
      <c r="E17" s="562"/>
      <c r="F17" s="562"/>
      <c r="G17" s="562"/>
      <c r="H17" s="563" t="s">
        <v>238</v>
      </c>
      <c r="I17" s="526"/>
    </row>
    <row r="18" spans="1:14" s="102" customFormat="1" x14ac:dyDescent="0.2">
      <c r="A18" s="555" t="s">
        <v>559</v>
      </c>
      <c r="B18" s="517"/>
      <c r="C18" s="517"/>
      <c r="D18" s="517"/>
      <c r="E18" s="517"/>
      <c r="F18" s="499"/>
      <c r="G18" s="517"/>
      <c r="H18" s="517"/>
      <c r="I18" s="107"/>
      <c r="J18" s="107"/>
      <c r="K18" s="107"/>
      <c r="L18" s="107"/>
      <c r="M18" s="107"/>
      <c r="N18" s="107"/>
    </row>
    <row r="19" spans="1:14" x14ac:dyDescent="0.2">
      <c r="A19" s="868" t="s">
        <v>499</v>
      </c>
      <c r="B19" s="869"/>
      <c r="C19" s="869"/>
      <c r="D19" s="869"/>
      <c r="E19" s="869"/>
      <c r="F19" s="869"/>
      <c r="G19" s="869"/>
      <c r="H19" s="560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651</v>
      </c>
      <c r="B20" s="566"/>
      <c r="C20" s="566"/>
      <c r="D20" s="566"/>
      <c r="E20" s="566"/>
      <c r="F20" s="566"/>
      <c r="G20" s="566"/>
      <c r="H20" s="566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426</v>
      </c>
    </row>
  </sheetData>
  <mergeCells count="4">
    <mergeCell ref="B3:C3"/>
    <mergeCell ref="D3:E3"/>
    <mergeCell ref="F3:H3"/>
    <mergeCell ref="A19:G19"/>
  </mergeCells>
  <conditionalFormatting sqref="B6">
    <cfRule type="cellIs" dxfId="126" priority="9" operator="between">
      <formula>0</formula>
      <formula>0.5</formula>
    </cfRule>
    <cfRule type="cellIs" dxfId="125" priority="10" operator="between">
      <formula>0</formula>
      <formula>0.49</formula>
    </cfRule>
  </conditionalFormatting>
  <conditionalFormatting sqref="D6">
    <cfRule type="cellIs" dxfId="124" priority="7" operator="between">
      <formula>0</formula>
      <formula>0.5</formula>
    </cfRule>
    <cfRule type="cellIs" dxfId="123" priority="8" operator="between">
      <formula>0</formula>
      <formula>0.49</formula>
    </cfRule>
  </conditionalFormatting>
  <conditionalFormatting sqref="D7">
    <cfRule type="cellIs" dxfId="122" priority="5" operator="between">
      <formula>0</formula>
      <formula>0.5</formula>
    </cfRule>
    <cfRule type="cellIs" dxfId="121" priority="6" operator="between">
      <formula>0</formula>
      <formula>0.49</formula>
    </cfRule>
  </conditionalFormatting>
  <conditionalFormatting sqref="H6">
    <cfRule type="cellIs" dxfId="120" priority="1" operator="between">
      <formula>0</formula>
      <formula>0.5</formula>
    </cfRule>
    <cfRule type="cellIs" dxfId="119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C9" sqref="C9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500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3">
        <f>INDICE!A3</f>
        <v>42401</v>
      </c>
      <c r="C3" s="863"/>
      <c r="D3" s="863">
        <f>INDICE!C3</f>
        <v>0</v>
      </c>
      <c r="E3" s="863"/>
      <c r="F3" s="112"/>
      <c r="G3" s="864" t="s">
        <v>121</v>
      </c>
      <c r="H3" s="864"/>
      <c r="I3" s="864"/>
      <c r="J3" s="864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3" t="s">
        <v>161</v>
      </c>
      <c r="B5" s="117">
        <v>262.07439000000005</v>
      </c>
      <c r="C5" s="117">
        <v>48.252420000000008</v>
      </c>
      <c r="D5" s="117">
        <v>13.74004</v>
      </c>
      <c r="E5" s="534">
        <v>324.0668500000001</v>
      </c>
      <c r="F5" s="117"/>
      <c r="G5" s="117">
        <v>3312.3595099999961</v>
      </c>
      <c r="H5" s="117">
        <v>580.03929000000016</v>
      </c>
      <c r="I5" s="117">
        <v>144.86835000000002</v>
      </c>
      <c r="J5" s="534">
        <v>4037.2671499999965</v>
      </c>
      <c r="K5" s="82"/>
    </row>
    <row r="6" spans="1:11" s="114" customFormat="1" x14ac:dyDescent="0.2">
      <c r="A6" s="574" t="s">
        <v>162</v>
      </c>
      <c r="B6" s="119">
        <v>73.30659</v>
      </c>
      <c r="C6" s="119">
        <v>25.632459999999998</v>
      </c>
      <c r="D6" s="119">
        <v>14.519669999999998</v>
      </c>
      <c r="E6" s="537">
        <v>113.45872</v>
      </c>
      <c r="F6" s="119"/>
      <c r="G6" s="119">
        <v>920.48334000000023</v>
      </c>
      <c r="H6" s="119">
        <v>277.55057000000005</v>
      </c>
      <c r="I6" s="119">
        <v>95.856499999999997</v>
      </c>
      <c r="J6" s="537">
        <v>1293.8904100000004</v>
      </c>
      <c r="K6" s="82"/>
    </row>
    <row r="7" spans="1:11" s="114" customFormat="1" x14ac:dyDescent="0.2">
      <c r="A7" s="574" t="s">
        <v>163</v>
      </c>
      <c r="B7" s="119">
        <v>33.466259999999991</v>
      </c>
      <c r="C7" s="119">
        <v>7.6330400000000003</v>
      </c>
      <c r="D7" s="119">
        <v>6.6650299999999998</v>
      </c>
      <c r="E7" s="537">
        <v>47.764329999999994</v>
      </c>
      <c r="F7" s="119"/>
      <c r="G7" s="119">
        <v>439.94551999999999</v>
      </c>
      <c r="H7" s="119">
        <v>74.562559999999991</v>
      </c>
      <c r="I7" s="119">
        <v>50.127869999999994</v>
      </c>
      <c r="J7" s="537">
        <v>564.63594999999998</v>
      </c>
      <c r="K7" s="82"/>
    </row>
    <row r="8" spans="1:11" s="114" customFormat="1" x14ac:dyDescent="0.2">
      <c r="A8" s="574" t="s">
        <v>164</v>
      </c>
      <c r="B8" s="119">
        <v>26.035260000000001</v>
      </c>
      <c r="C8" s="119">
        <v>4.1402700000000001</v>
      </c>
      <c r="D8" s="119">
        <v>6.3784000000000001</v>
      </c>
      <c r="E8" s="537">
        <v>36.553930000000001</v>
      </c>
      <c r="F8" s="119"/>
      <c r="G8" s="119">
        <v>397.59015000000011</v>
      </c>
      <c r="H8" s="119">
        <v>44.533149999999999</v>
      </c>
      <c r="I8" s="119">
        <v>134.04746000000003</v>
      </c>
      <c r="J8" s="537">
        <v>576.17076000000009</v>
      </c>
      <c r="K8" s="82"/>
    </row>
    <row r="9" spans="1:11" s="114" customFormat="1" x14ac:dyDescent="0.2">
      <c r="A9" s="574" t="s">
        <v>165</v>
      </c>
      <c r="B9" s="119">
        <v>53.75938</v>
      </c>
      <c r="C9" s="119">
        <v>0</v>
      </c>
      <c r="D9" s="119">
        <v>19.940999999999999</v>
      </c>
      <c r="E9" s="537">
        <v>73.700379999999996</v>
      </c>
      <c r="F9" s="119"/>
      <c r="G9" s="119">
        <v>643.32634000000007</v>
      </c>
      <c r="H9" s="119">
        <v>6.6299999999999996E-3</v>
      </c>
      <c r="I9" s="119">
        <v>156.29940999999999</v>
      </c>
      <c r="J9" s="537">
        <v>799.63238000000001</v>
      </c>
      <c r="K9" s="82"/>
    </row>
    <row r="10" spans="1:11" s="114" customFormat="1" x14ac:dyDescent="0.2">
      <c r="A10" s="574" t="s">
        <v>166</v>
      </c>
      <c r="B10" s="119">
        <v>23.426079999999999</v>
      </c>
      <c r="C10" s="119">
        <v>5.7805200000000001</v>
      </c>
      <c r="D10" s="119">
        <v>0.86170999999999998</v>
      </c>
      <c r="E10" s="537">
        <v>30.068309999999997</v>
      </c>
      <c r="F10" s="119"/>
      <c r="G10" s="119">
        <v>313.17114000000004</v>
      </c>
      <c r="H10" s="119">
        <v>57.307919999999982</v>
      </c>
      <c r="I10" s="119">
        <v>8.3251399999999993</v>
      </c>
      <c r="J10" s="537">
        <v>378.80419999999998</v>
      </c>
      <c r="K10" s="82"/>
    </row>
    <row r="11" spans="1:11" s="114" customFormat="1" x14ac:dyDescent="0.2">
      <c r="A11" s="574" t="s">
        <v>167</v>
      </c>
      <c r="B11" s="119">
        <v>127.24706999999998</v>
      </c>
      <c r="C11" s="119">
        <v>54.455330000000011</v>
      </c>
      <c r="D11" s="119">
        <v>31.804569999999995</v>
      </c>
      <c r="E11" s="537">
        <v>213.50696999999997</v>
      </c>
      <c r="F11" s="119"/>
      <c r="G11" s="119">
        <v>1637.1851700000009</v>
      </c>
      <c r="H11" s="119">
        <v>596.67612000000008</v>
      </c>
      <c r="I11" s="119">
        <v>226.78442000000001</v>
      </c>
      <c r="J11" s="537">
        <v>2460.6457100000007</v>
      </c>
      <c r="K11" s="82"/>
    </row>
    <row r="12" spans="1:11" s="114" customFormat="1" x14ac:dyDescent="0.2">
      <c r="A12" s="574" t="s">
        <v>612</v>
      </c>
      <c r="B12" s="119">
        <v>95.614799999999988</v>
      </c>
      <c r="C12" s="119">
        <v>55.784070000000007</v>
      </c>
      <c r="D12" s="119">
        <v>21.072389999999999</v>
      </c>
      <c r="E12" s="537">
        <v>172.47125999999997</v>
      </c>
      <c r="F12" s="119"/>
      <c r="G12" s="119">
        <v>1217.5216899999996</v>
      </c>
      <c r="H12" s="119">
        <v>503.17174999999992</v>
      </c>
      <c r="I12" s="119">
        <v>138.32714999999999</v>
      </c>
      <c r="J12" s="537">
        <v>1859.0205899999996</v>
      </c>
      <c r="K12" s="82"/>
    </row>
    <row r="13" spans="1:11" s="114" customFormat="1" x14ac:dyDescent="0.2">
      <c r="A13" s="574" t="s">
        <v>168</v>
      </c>
      <c r="B13" s="119">
        <v>291.76659000000001</v>
      </c>
      <c r="C13" s="119">
        <v>45.489620000000002</v>
      </c>
      <c r="D13" s="119">
        <v>22.919760000000004</v>
      </c>
      <c r="E13" s="537">
        <v>360.17597000000001</v>
      </c>
      <c r="F13" s="119"/>
      <c r="G13" s="119">
        <v>3430.5780599999989</v>
      </c>
      <c r="H13" s="119">
        <v>417.3362399999998</v>
      </c>
      <c r="I13" s="119">
        <v>201.06090000000003</v>
      </c>
      <c r="J13" s="537">
        <v>4048.9751999999985</v>
      </c>
      <c r="K13" s="82"/>
    </row>
    <row r="14" spans="1:11" s="114" customFormat="1" x14ac:dyDescent="0.2">
      <c r="A14" s="574" t="s">
        <v>169</v>
      </c>
      <c r="B14" s="119">
        <v>1.04742</v>
      </c>
      <c r="C14" s="119">
        <v>0</v>
      </c>
      <c r="D14" s="119">
        <v>0</v>
      </c>
      <c r="E14" s="537">
        <v>1.04742</v>
      </c>
      <c r="F14" s="119"/>
      <c r="G14" s="119">
        <v>13.044170000000001</v>
      </c>
      <c r="H14" s="119">
        <v>2.4899999999999996E-3</v>
      </c>
      <c r="I14" s="119">
        <v>0.22885</v>
      </c>
      <c r="J14" s="537">
        <v>13.275510000000001</v>
      </c>
      <c r="K14" s="82"/>
    </row>
    <row r="15" spans="1:11" s="114" customFormat="1" x14ac:dyDescent="0.2">
      <c r="A15" s="574" t="s">
        <v>170</v>
      </c>
      <c r="B15" s="119">
        <v>171.63450999999998</v>
      </c>
      <c r="C15" s="119">
        <v>20.576950000000004</v>
      </c>
      <c r="D15" s="119">
        <v>8.8478600000000007</v>
      </c>
      <c r="E15" s="537">
        <v>201.05931999999999</v>
      </c>
      <c r="F15" s="119"/>
      <c r="G15" s="119">
        <v>2116.3144899999975</v>
      </c>
      <c r="H15" s="119">
        <v>211.84484999999998</v>
      </c>
      <c r="I15" s="119">
        <v>89.078829999999982</v>
      </c>
      <c r="J15" s="537">
        <v>2417.2381699999974</v>
      </c>
      <c r="K15" s="82"/>
    </row>
    <row r="16" spans="1:11" s="114" customFormat="1" x14ac:dyDescent="0.2">
      <c r="A16" s="574" t="s">
        <v>171</v>
      </c>
      <c r="B16" s="119">
        <v>46.805809999999994</v>
      </c>
      <c r="C16" s="119">
        <v>11.466559999999998</v>
      </c>
      <c r="D16" s="119">
        <v>3.5340599999999998</v>
      </c>
      <c r="E16" s="537">
        <v>61.806429999999992</v>
      </c>
      <c r="F16" s="119"/>
      <c r="G16" s="119">
        <v>597.2734399999996</v>
      </c>
      <c r="H16" s="119">
        <v>134.80231999999998</v>
      </c>
      <c r="I16" s="119">
        <v>21.178290000000001</v>
      </c>
      <c r="J16" s="537">
        <v>753.25404999999955</v>
      </c>
      <c r="K16" s="82"/>
    </row>
    <row r="17" spans="1:16" s="114" customFormat="1" x14ac:dyDescent="0.2">
      <c r="A17" s="574" t="s">
        <v>172</v>
      </c>
      <c r="B17" s="119">
        <v>105.55239999999998</v>
      </c>
      <c r="C17" s="119">
        <v>23.317210000000006</v>
      </c>
      <c r="D17" s="119">
        <v>34.117759999999997</v>
      </c>
      <c r="E17" s="537">
        <v>162.98737</v>
      </c>
      <c r="F17" s="119"/>
      <c r="G17" s="119">
        <v>1359.0442999999998</v>
      </c>
      <c r="H17" s="119">
        <v>263.43852000000015</v>
      </c>
      <c r="I17" s="119">
        <v>231.55873000000025</v>
      </c>
      <c r="J17" s="537">
        <v>1854.0415500000001</v>
      </c>
      <c r="K17" s="82"/>
    </row>
    <row r="18" spans="1:16" s="114" customFormat="1" x14ac:dyDescent="0.2">
      <c r="A18" s="574" t="s">
        <v>173</v>
      </c>
      <c r="B18" s="119">
        <v>13.454439999999998</v>
      </c>
      <c r="C18" s="119">
        <v>4.3698800000000002</v>
      </c>
      <c r="D18" s="119">
        <v>3.5117800000000003</v>
      </c>
      <c r="E18" s="537">
        <v>21.336100000000002</v>
      </c>
      <c r="F18" s="119"/>
      <c r="G18" s="119">
        <v>176.85611999999995</v>
      </c>
      <c r="H18" s="119">
        <v>45.235790000000009</v>
      </c>
      <c r="I18" s="119">
        <v>22.941299999999995</v>
      </c>
      <c r="J18" s="537">
        <v>245.03320999999994</v>
      </c>
      <c r="K18" s="82"/>
    </row>
    <row r="19" spans="1:16" s="114" customFormat="1" x14ac:dyDescent="0.2">
      <c r="A19" s="574" t="s">
        <v>174</v>
      </c>
      <c r="B19" s="119">
        <v>179.86095</v>
      </c>
      <c r="C19" s="119">
        <v>19.300379999999997</v>
      </c>
      <c r="D19" s="119">
        <v>36.449419999999996</v>
      </c>
      <c r="E19" s="537">
        <v>235.61075</v>
      </c>
      <c r="F19" s="119"/>
      <c r="G19" s="119">
        <v>2196.5368599999997</v>
      </c>
      <c r="H19" s="119">
        <v>123.51002</v>
      </c>
      <c r="I19" s="119">
        <v>243.99424000000008</v>
      </c>
      <c r="J19" s="537">
        <v>2564.0411199999999</v>
      </c>
      <c r="K19" s="82"/>
    </row>
    <row r="20" spans="1:16" s="114" customFormat="1" x14ac:dyDescent="0.2">
      <c r="A20" s="574" t="s">
        <v>175</v>
      </c>
      <c r="B20" s="119">
        <v>1.45953</v>
      </c>
      <c r="C20" s="119">
        <v>0</v>
      </c>
      <c r="D20" s="119">
        <v>0</v>
      </c>
      <c r="E20" s="537">
        <v>1.45953</v>
      </c>
      <c r="F20" s="119"/>
      <c r="G20" s="119">
        <v>16.078949999999995</v>
      </c>
      <c r="H20" s="119">
        <v>3.449E-2</v>
      </c>
      <c r="I20" s="119">
        <v>2.2179999999999998E-2</v>
      </c>
      <c r="J20" s="537">
        <v>16.135619999999996</v>
      </c>
      <c r="K20" s="82"/>
    </row>
    <row r="21" spans="1:16" s="114" customFormat="1" x14ac:dyDescent="0.2">
      <c r="A21" s="574" t="s">
        <v>176</v>
      </c>
      <c r="B21" s="119">
        <v>70.80538</v>
      </c>
      <c r="C21" s="119">
        <v>13.105990000000002</v>
      </c>
      <c r="D21" s="119">
        <v>1.8320799999999999</v>
      </c>
      <c r="E21" s="537">
        <v>85.74345000000001</v>
      </c>
      <c r="F21" s="119"/>
      <c r="G21" s="119">
        <v>863.28300999999976</v>
      </c>
      <c r="H21" s="119">
        <v>143.47283000000002</v>
      </c>
      <c r="I21" s="119">
        <v>16.613900000000005</v>
      </c>
      <c r="J21" s="537">
        <v>1023.3697399999999</v>
      </c>
      <c r="K21" s="82"/>
    </row>
    <row r="22" spans="1:16" s="114" customFormat="1" x14ac:dyDescent="0.2">
      <c r="A22" s="574" t="s">
        <v>177</v>
      </c>
      <c r="B22" s="119">
        <v>51.473759999999992</v>
      </c>
      <c r="C22" s="119">
        <v>8.7869799999999998</v>
      </c>
      <c r="D22" s="119">
        <v>3.9651000000000005</v>
      </c>
      <c r="E22" s="537">
        <v>64.225839999999991</v>
      </c>
      <c r="F22" s="119"/>
      <c r="G22" s="119">
        <v>622.52705000000014</v>
      </c>
      <c r="H22" s="119">
        <v>91.19362999999997</v>
      </c>
      <c r="I22" s="119">
        <v>27.996700000000004</v>
      </c>
      <c r="J22" s="537">
        <v>741.71738000000016</v>
      </c>
      <c r="K22" s="82"/>
    </row>
    <row r="23" spans="1:16" x14ac:dyDescent="0.2">
      <c r="A23" s="575" t="s">
        <v>178</v>
      </c>
      <c r="B23" s="119">
        <v>133.64583000000002</v>
      </c>
      <c r="C23" s="119">
        <v>13.458279999999998</v>
      </c>
      <c r="D23" s="119">
        <v>10.814970000000001</v>
      </c>
      <c r="E23" s="537">
        <v>157.91908000000001</v>
      </c>
      <c r="F23" s="119"/>
      <c r="G23" s="119">
        <v>1595.21336</v>
      </c>
      <c r="H23" s="119">
        <v>145.92623999999998</v>
      </c>
      <c r="I23" s="119">
        <v>72.128110000000035</v>
      </c>
      <c r="J23" s="537">
        <v>1813.2677100000001</v>
      </c>
      <c r="K23" s="480"/>
      <c r="P23" s="114"/>
    </row>
    <row r="24" spans="1:16" x14ac:dyDescent="0.2">
      <c r="A24" s="576" t="s">
        <v>501</v>
      </c>
      <c r="B24" s="123">
        <v>1762.4364499999995</v>
      </c>
      <c r="C24" s="123">
        <v>361.54996000000011</v>
      </c>
      <c r="D24" s="123">
        <v>240.97560000000016</v>
      </c>
      <c r="E24" s="123">
        <v>2364.9620099999997</v>
      </c>
      <c r="F24" s="123"/>
      <c r="G24" s="123">
        <v>21868.332669999985</v>
      </c>
      <c r="H24" s="123">
        <v>3710.6454099999996</v>
      </c>
      <c r="I24" s="123">
        <v>1881.4383299999968</v>
      </c>
      <c r="J24" s="123">
        <v>27460.416409999983</v>
      </c>
      <c r="K24" s="480"/>
    </row>
    <row r="25" spans="1:16" x14ac:dyDescent="0.2">
      <c r="I25" s="8"/>
      <c r="J25" s="93" t="s">
        <v>238</v>
      </c>
    </row>
    <row r="26" spans="1:16" x14ac:dyDescent="0.2">
      <c r="A26" s="540" t="s">
        <v>502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0"/>
      <c r="F28" s="870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118" priority="2" operator="between">
      <formula>0</formula>
      <formula>0.5</formula>
    </cfRule>
    <cfRule type="cellIs" dxfId="117" priority="3" operator="between">
      <formula>0</formula>
      <formula>0.49</formula>
    </cfRule>
  </conditionalFormatting>
  <conditionalFormatting sqref="B5:J24">
    <cfRule type="cellIs" dxfId="116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H7" sqref="H7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71" t="s">
        <v>28</v>
      </c>
      <c r="B1" s="871"/>
      <c r="C1" s="871"/>
      <c r="D1" s="131"/>
      <c r="E1" s="131"/>
      <c r="F1" s="131"/>
      <c r="G1" s="131"/>
      <c r="H1" s="132"/>
    </row>
    <row r="2" spans="1:65" ht="13.7" customHeight="1" x14ac:dyDescent="0.2">
      <c r="A2" s="872"/>
      <c r="B2" s="872"/>
      <c r="C2" s="872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60">
        <f>INDICE!A3</f>
        <v>42401</v>
      </c>
      <c r="C3" s="861"/>
      <c r="D3" s="861" t="s">
        <v>120</v>
      </c>
      <c r="E3" s="861"/>
      <c r="F3" s="861" t="s">
        <v>121</v>
      </c>
      <c r="G3" s="861"/>
      <c r="H3" s="861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489</v>
      </c>
      <c r="D4" s="97" t="s">
        <v>48</v>
      </c>
      <c r="E4" s="97" t="s">
        <v>489</v>
      </c>
      <c r="F4" s="97" t="s">
        <v>48</v>
      </c>
      <c r="G4" s="97" t="s">
        <v>489</v>
      </c>
      <c r="H4" s="444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5">
        <v>326.47227000000021</v>
      </c>
      <c r="C5" s="139">
        <v>8.4102987307745476</v>
      </c>
      <c r="D5" s="138">
        <v>642.77766000000042</v>
      </c>
      <c r="E5" s="139">
        <v>1.973737930791162</v>
      </c>
      <c r="F5" s="138">
        <v>4318.9291299999995</v>
      </c>
      <c r="G5" s="139">
        <v>0.52042879660330366</v>
      </c>
      <c r="H5" s="582">
        <v>16.267099169842265</v>
      </c>
    </row>
    <row r="6" spans="1:65" ht="13.7" customHeight="1" x14ac:dyDescent="0.2">
      <c r="A6" s="137" t="s">
        <v>193</v>
      </c>
      <c r="B6" s="586">
        <v>26.541849999999954</v>
      </c>
      <c r="C6" s="141">
        <v>12.192211511961322</v>
      </c>
      <c r="D6" s="140">
        <v>52.052919999999972</v>
      </c>
      <c r="E6" s="141">
        <v>7.938767211431359</v>
      </c>
      <c r="F6" s="140">
        <v>343.73540000000008</v>
      </c>
      <c r="G6" s="142">
        <v>7.9074144881785084</v>
      </c>
      <c r="H6" s="583">
        <v>1.2946676529478962</v>
      </c>
    </row>
    <row r="7" spans="1:65" ht="13.7" customHeight="1" x14ac:dyDescent="0.2">
      <c r="A7" s="137" t="s">
        <v>153</v>
      </c>
      <c r="B7" s="537">
        <v>2.3559999999999998E-2</v>
      </c>
      <c r="C7" s="141">
        <v>140.40816326530609</v>
      </c>
      <c r="D7" s="119">
        <v>2.3559999999999998E-2</v>
      </c>
      <c r="E7" s="141">
        <v>140.40816326530609</v>
      </c>
      <c r="F7" s="119">
        <v>9.8519999999999996E-2</v>
      </c>
      <c r="G7" s="141">
        <v>-37.865792129162465</v>
      </c>
      <c r="H7" s="537">
        <v>3.710722176663408E-4</v>
      </c>
    </row>
    <row r="8" spans="1:65" ht="13.7" customHeight="1" x14ac:dyDescent="0.2">
      <c r="A8" s="578" t="s">
        <v>194</v>
      </c>
      <c r="B8" s="579">
        <v>353.03768000000019</v>
      </c>
      <c r="C8" s="580">
        <v>8.6836578251224488</v>
      </c>
      <c r="D8" s="579">
        <v>694.85414000000037</v>
      </c>
      <c r="E8" s="580">
        <v>2.3969180044967375</v>
      </c>
      <c r="F8" s="579">
        <v>4662.7693599999993</v>
      </c>
      <c r="G8" s="581">
        <v>1.0270756291864247</v>
      </c>
      <c r="H8" s="581">
        <v>17.562161661407476</v>
      </c>
    </row>
    <row r="9" spans="1:65" ht="13.7" customHeight="1" x14ac:dyDescent="0.2">
      <c r="A9" s="137" t="s">
        <v>179</v>
      </c>
      <c r="B9" s="586">
        <v>1762.4364499999995</v>
      </c>
      <c r="C9" s="141">
        <v>7.9197146589256047</v>
      </c>
      <c r="D9" s="140">
        <v>3416.7411299999972</v>
      </c>
      <c r="E9" s="141">
        <v>3.3327487549092072</v>
      </c>
      <c r="F9" s="140">
        <v>21868.332669999989</v>
      </c>
      <c r="G9" s="142">
        <v>4.0528309410954897</v>
      </c>
      <c r="H9" s="583">
        <v>82.36632866953093</v>
      </c>
    </row>
    <row r="10" spans="1:65" ht="13.7" customHeight="1" x14ac:dyDescent="0.2">
      <c r="A10" s="137" t="s">
        <v>195</v>
      </c>
      <c r="B10" s="586">
        <v>2.028</v>
      </c>
      <c r="C10" s="141">
        <v>118.67351009801497</v>
      </c>
      <c r="D10" s="140">
        <v>4.0715300000000001</v>
      </c>
      <c r="E10" s="141">
        <v>63.930683780987174</v>
      </c>
      <c r="F10" s="140">
        <v>18.985879999999998</v>
      </c>
      <c r="G10" s="142">
        <v>-15.110597024067959</v>
      </c>
      <c r="H10" s="583">
        <v>7.1509669061581668E-2</v>
      </c>
    </row>
    <row r="11" spans="1:65" ht="13.7" customHeight="1" x14ac:dyDescent="0.2">
      <c r="A11" s="578" t="s">
        <v>525</v>
      </c>
      <c r="B11" s="579">
        <v>1764.4644499999995</v>
      </c>
      <c r="C11" s="580">
        <v>7.9825741927903389</v>
      </c>
      <c r="D11" s="579">
        <v>3420.8126599999973</v>
      </c>
      <c r="E11" s="580">
        <v>3.3782323751832997</v>
      </c>
      <c r="F11" s="579">
        <v>21887.318549999993</v>
      </c>
      <c r="G11" s="581">
        <v>4.0324592652400941</v>
      </c>
      <c r="H11" s="581">
        <v>82.437838338592528</v>
      </c>
    </row>
    <row r="12" spans="1:65" ht="13.7" customHeight="1" x14ac:dyDescent="0.2">
      <c r="A12" s="144" t="s">
        <v>503</v>
      </c>
      <c r="B12" s="145">
        <v>2117.5021299999999</v>
      </c>
      <c r="C12" s="146">
        <v>8.0988324449566065</v>
      </c>
      <c r="D12" s="145">
        <v>4115.6667999999981</v>
      </c>
      <c r="E12" s="146">
        <v>3.21123805385223</v>
      </c>
      <c r="F12" s="145">
        <v>26550.087909999991</v>
      </c>
      <c r="G12" s="146">
        <v>3.4917722621750831</v>
      </c>
      <c r="H12" s="146">
        <v>100</v>
      </c>
    </row>
    <row r="13" spans="1:65" ht="13.7" customHeight="1" x14ac:dyDescent="0.2">
      <c r="A13" s="147" t="s">
        <v>196</v>
      </c>
      <c r="B13" s="148">
        <v>4481.37716</v>
      </c>
      <c r="C13" s="148"/>
      <c r="D13" s="148">
        <v>8999.6823499999973</v>
      </c>
      <c r="E13" s="148"/>
      <c r="F13" s="148">
        <v>55126.607379792113</v>
      </c>
      <c r="G13" s="149"/>
      <c r="H13" s="150" t="s">
        <v>150</v>
      </c>
    </row>
    <row r="14" spans="1:65" ht="13.7" customHeight="1" x14ac:dyDescent="0.2">
      <c r="A14" s="151" t="s">
        <v>197</v>
      </c>
      <c r="B14" s="587">
        <v>47.251147457537357</v>
      </c>
      <c r="C14" s="152"/>
      <c r="D14" s="152">
        <v>45.731245170003135</v>
      </c>
      <c r="E14" s="152"/>
      <c r="F14" s="152">
        <v>48.162020432500832</v>
      </c>
      <c r="G14" s="153" t="s">
        <v>150</v>
      </c>
      <c r="H14" s="584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238</v>
      </c>
    </row>
    <row r="16" spans="1:65" ht="13.7" customHeight="1" x14ac:dyDescent="0.2">
      <c r="A16" s="124" t="s">
        <v>559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504</v>
      </c>
    </row>
    <row r="18" spans="1:1" ht="13.7" customHeight="1" x14ac:dyDescent="0.2">
      <c r="A18" s="166" t="s">
        <v>651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115" priority="7" operator="between">
      <formula>0</formula>
      <formula>0.5</formula>
    </cfRule>
    <cfRule type="cellIs" dxfId="114" priority="8" operator="between">
      <formula>0</formula>
      <formula>0.49</formula>
    </cfRule>
  </conditionalFormatting>
  <conditionalFormatting sqref="D7">
    <cfRule type="cellIs" dxfId="113" priority="5" operator="between">
      <formula>0</formula>
      <formula>0.5</formula>
    </cfRule>
    <cfRule type="cellIs" dxfId="112" priority="6" operator="between">
      <formula>0</formula>
      <formula>0.49</formula>
    </cfRule>
  </conditionalFormatting>
  <conditionalFormatting sqref="F7">
    <cfRule type="cellIs" dxfId="111" priority="3" operator="between">
      <formula>0</formula>
      <formula>0.5</formula>
    </cfRule>
    <cfRule type="cellIs" dxfId="110" priority="4" operator="between">
      <formula>0</formula>
      <formula>0.49</formula>
    </cfRule>
  </conditionalFormatting>
  <conditionalFormatting sqref="H7">
    <cfRule type="cellIs" dxfId="109" priority="1" operator="between">
      <formula>0</formula>
      <formula>0.5</formula>
    </cfRule>
    <cfRule type="cellIs" dxfId="108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395" customWidth="1"/>
    <col min="13" max="13" width="11" customWidth="1"/>
  </cols>
  <sheetData>
    <row r="1" spans="1:14" x14ac:dyDescent="0.2">
      <c r="A1" s="873" t="s">
        <v>26</v>
      </c>
      <c r="B1" s="873"/>
      <c r="C1" s="873"/>
      <c r="D1" s="873"/>
      <c r="E1" s="873"/>
      <c r="F1" s="157"/>
      <c r="G1" s="157"/>
      <c r="H1" s="157"/>
      <c r="I1" s="157"/>
      <c r="J1" s="157"/>
      <c r="K1" s="157"/>
      <c r="L1" s="588"/>
      <c r="M1" s="157"/>
      <c r="N1" s="157"/>
    </row>
    <row r="2" spans="1:14" x14ac:dyDescent="0.2">
      <c r="A2" s="873"/>
      <c r="B2" s="874"/>
      <c r="C2" s="874"/>
      <c r="D2" s="874"/>
      <c r="E2" s="874"/>
      <c r="F2" s="157"/>
      <c r="G2" s="157"/>
      <c r="H2" s="157"/>
      <c r="I2" s="157"/>
      <c r="J2" s="157"/>
      <c r="K2" s="157"/>
      <c r="L2" s="588"/>
      <c r="M2" s="158" t="s">
        <v>159</v>
      </c>
      <c r="N2" s="157"/>
    </row>
    <row r="3" spans="1:14" x14ac:dyDescent="0.2">
      <c r="A3" s="442"/>
      <c r="B3" s="740">
        <v>2015</v>
      </c>
      <c r="C3" s="740" t="s">
        <v>605</v>
      </c>
      <c r="D3" s="740" t="s">
        <v>605</v>
      </c>
      <c r="E3" s="740" t="s">
        <v>605</v>
      </c>
      <c r="F3" s="740" t="s">
        <v>605</v>
      </c>
      <c r="G3" s="740" t="s">
        <v>605</v>
      </c>
      <c r="H3" s="740" t="s">
        <v>605</v>
      </c>
      <c r="I3" s="740" t="s">
        <v>605</v>
      </c>
      <c r="J3" s="740" t="s">
        <v>605</v>
      </c>
      <c r="K3" s="740" t="s">
        <v>605</v>
      </c>
      <c r="L3" s="740">
        <v>2016</v>
      </c>
      <c r="M3" s="740" t="s">
        <v>605</v>
      </c>
      <c r="N3" s="1"/>
    </row>
    <row r="4" spans="1:14" x14ac:dyDescent="0.2">
      <c r="A4" s="159"/>
      <c r="B4" s="777">
        <v>42094</v>
      </c>
      <c r="C4" s="777">
        <v>42124</v>
      </c>
      <c r="D4" s="777">
        <v>42155</v>
      </c>
      <c r="E4" s="777">
        <v>42185</v>
      </c>
      <c r="F4" s="777">
        <v>42216</v>
      </c>
      <c r="G4" s="777">
        <v>42247</v>
      </c>
      <c r="H4" s="777">
        <v>42277</v>
      </c>
      <c r="I4" s="777">
        <v>42308</v>
      </c>
      <c r="J4" s="777">
        <v>42338</v>
      </c>
      <c r="K4" s="777">
        <v>42369</v>
      </c>
      <c r="L4" s="777">
        <v>42400</v>
      </c>
      <c r="M4" s="777">
        <v>42429</v>
      </c>
      <c r="N4" s="1"/>
    </row>
    <row r="5" spans="1:14" x14ac:dyDescent="0.2">
      <c r="A5" s="160" t="s">
        <v>198</v>
      </c>
      <c r="B5" s="161">
        <v>23.344630000000009</v>
      </c>
      <c r="C5" s="161">
        <v>23.210289999999983</v>
      </c>
      <c r="D5" s="161">
        <v>23.205020000000001</v>
      </c>
      <c r="E5" s="161">
        <v>23.681220000000021</v>
      </c>
      <c r="F5" s="161">
        <v>24.761270000000007</v>
      </c>
      <c r="G5" s="161">
        <v>24.921929999999975</v>
      </c>
      <c r="H5" s="161">
        <v>24.178399999999993</v>
      </c>
      <c r="I5" s="161">
        <v>23.830899999999986</v>
      </c>
      <c r="J5" s="161">
        <v>22.512580000000014</v>
      </c>
      <c r="K5" s="161">
        <v>23.703919999999997</v>
      </c>
      <c r="L5" s="161">
        <v>19.399980000000024</v>
      </c>
      <c r="M5" s="161">
        <v>19.15485</v>
      </c>
      <c r="N5" s="1"/>
    </row>
    <row r="6" spans="1:14" x14ac:dyDescent="0.2">
      <c r="A6" s="162" t="s">
        <v>506</v>
      </c>
      <c r="B6" s="163">
        <v>75.358869999999982</v>
      </c>
      <c r="C6" s="163">
        <v>78.195109999999985</v>
      </c>
      <c r="D6" s="163">
        <v>78.464490000000026</v>
      </c>
      <c r="E6" s="163">
        <v>81.906149999999784</v>
      </c>
      <c r="F6" s="163">
        <v>85.273989999999969</v>
      </c>
      <c r="G6" s="163">
        <v>81.819579999999945</v>
      </c>
      <c r="H6" s="163">
        <v>82.055679999999938</v>
      </c>
      <c r="I6" s="163">
        <v>82.799980000000104</v>
      </c>
      <c r="J6" s="163">
        <v>80.093060000000023</v>
      </c>
      <c r="K6" s="163">
        <v>79.564480000000074</v>
      </c>
      <c r="L6" s="163">
        <v>74.343450000000146</v>
      </c>
      <c r="M6" s="163">
        <v>78.113260000000068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238</v>
      </c>
      <c r="N7" s="1"/>
    </row>
    <row r="8" spans="1:14" x14ac:dyDescent="0.2">
      <c r="A8" s="166" t="s">
        <v>505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8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600</v>
      </c>
    </row>
    <row r="2" spans="1:4" x14ac:dyDescent="0.2">
      <c r="A2" s="485"/>
      <c r="B2" s="485"/>
      <c r="C2" s="485"/>
      <c r="D2" s="485"/>
    </row>
    <row r="3" spans="1:4" x14ac:dyDescent="0.2">
      <c r="B3" s="485">
        <v>2014</v>
      </c>
      <c r="C3" s="485">
        <v>2015</v>
      </c>
      <c r="D3" s="485">
        <v>2016</v>
      </c>
    </row>
    <row r="4" spans="1:4" x14ac:dyDescent="0.2">
      <c r="A4" s="380" t="s">
        <v>134</v>
      </c>
      <c r="B4" s="484">
        <v>-3.1446782890975302</v>
      </c>
      <c r="C4" s="484">
        <v>1.5201859457508387</v>
      </c>
      <c r="D4" s="742">
        <v>3.1114450039243176</v>
      </c>
    </row>
    <row r="5" spans="1:4" x14ac:dyDescent="0.2">
      <c r="A5" s="589" t="s">
        <v>135</v>
      </c>
      <c r="B5" s="484">
        <v>-2.1974066317920395</v>
      </c>
      <c r="C5" s="484">
        <v>1.6900350820398757</v>
      </c>
      <c r="D5" s="742">
        <v>3.4917722621750831</v>
      </c>
    </row>
    <row r="6" spans="1:4" x14ac:dyDescent="0.2">
      <c r="A6" s="589" t="s">
        <v>136</v>
      </c>
      <c r="B6" s="484">
        <v>-1.2516567150178186</v>
      </c>
      <c r="C6" s="484">
        <v>1.8210035976148597</v>
      </c>
      <c r="D6" s="742" t="s">
        <v>605</v>
      </c>
    </row>
    <row r="7" spans="1:4" x14ac:dyDescent="0.2">
      <c r="A7" s="589" t="s">
        <v>137</v>
      </c>
      <c r="B7" s="484">
        <v>-1.3760309743079162</v>
      </c>
      <c r="C7" s="484">
        <v>2.0795746974257319</v>
      </c>
      <c r="D7" s="742" t="s">
        <v>605</v>
      </c>
    </row>
    <row r="8" spans="1:4" x14ac:dyDescent="0.2">
      <c r="A8" s="589" t="s">
        <v>138</v>
      </c>
      <c r="B8" s="484">
        <v>-0.88808224251271917</v>
      </c>
      <c r="C8" s="484">
        <v>2.002646258166366</v>
      </c>
      <c r="D8" s="484" t="s">
        <v>605</v>
      </c>
    </row>
    <row r="9" spans="1:4" x14ac:dyDescent="0.2">
      <c r="A9" s="589" t="s">
        <v>139</v>
      </c>
      <c r="B9" s="484">
        <v>0.42613584502110058</v>
      </c>
      <c r="C9" s="484">
        <v>2.3612916323098343</v>
      </c>
      <c r="D9" s="742" t="s">
        <v>605</v>
      </c>
    </row>
    <row r="10" spans="1:4" x14ac:dyDescent="0.2">
      <c r="A10" s="589" t="s">
        <v>140</v>
      </c>
      <c r="B10" s="484">
        <v>0.37013492383116769</v>
      </c>
      <c r="C10" s="484">
        <v>2.8551825982987493</v>
      </c>
      <c r="D10" s="742" t="s">
        <v>605</v>
      </c>
    </row>
    <row r="11" spans="1:4" x14ac:dyDescent="0.2">
      <c r="A11" s="589" t="s">
        <v>141</v>
      </c>
      <c r="B11" s="484">
        <v>0.49618401150979485</v>
      </c>
      <c r="C11" s="484">
        <v>3.5115945361000231</v>
      </c>
      <c r="D11" s="742" t="s">
        <v>605</v>
      </c>
    </row>
    <row r="12" spans="1:4" x14ac:dyDescent="0.2">
      <c r="A12" s="589" t="s">
        <v>142</v>
      </c>
      <c r="B12" s="484">
        <v>0.91014102134129138</v>
      </c>
      <c r="C12" s="484">
        <v>3.063627059990623</v>
      </c>
      <c r="D12" s="742" t="s">
        <v>605</v>
      </c>
    </row>
    <row r="13" spans="1:4" x14ac:dyDescent="0.2">
      <c r="A13" s="589" t="s">
        <v>143</v>
      </c>
      <c r="B13" s="484">
        <v>0.93503833039412976</v>
      </c>
      <c r="C13" s="484">
        <v>3.0700501142282071</v>
      </c>
      <c r="D13" s="742" t="s">
        <v>605</v>
      </c>
    </row>
    <row r="14" spans="1:4" x14ac:dyDescent="0.2">
      <c r="A14" s="589" t="s">
        <v>144</v>
      </c>
      <c r="B14" s="484">
        <v>0.87012050386576256</v>
      </c>
      <c r="C14" s="484">
        <v>3.5740285977458113</v>
      </c>
      <c r="D14" s="742" t="s">
        <v>605</v>
      </c>
    </row>
    <row r="15" spans="1:4" x14ac:dyDescent="0.2">
      <c r="A15" s="590" t="s">
        <v>145</v>
      </c>
      <c r="B15" s="486">
        <v>1.433663513086558</v>
      </c>
      <c r="C15" s="486">
        <v>3.4393946345599637</v>
      </c>
      <c r="D15" s="743" t="s">
        <v>605</v>
      </c>
    </row>
    <row r="16" spans="1:4" x14ac:dyDescent="0.2">
      <c r="D16" s="93" t="s">
        <v>238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G11" sqref="G11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71" t="s">
        <v>33</v>
      </c>
      <c r="B1" s="871"/>
      <c r="C1" s="871"/>
      <c r="D1" s="131"/>
      <c r="E1" s="131"/>
      <c r="F1" s="131"/>
      <c r="G1" s="131"/>
    </row>
    <row r="2" spans="1:13" ht="13.7" customHeight="1" x14ac:dyDescent="0.2">
      <c r="A2" s="872"/>
      <c r="B2" s="872"/>
      <c r="C2" s="872"/>
      <c r="D2" s="135"/>
      <c r="E2" s="135"/>
      <c r="F2" s="135"/>
      <c r="G2" s="110" t="s">
        <v>159</v>
      </c>
    </row>
    <row r="3" spans="1:13" ht="13.7" customHeight="1" x14ac:dyDescent="0.2">
      <c r="A3" s="167"/>
      <c r="B3" s="875">
        <f>INDICE!A3</f>
        <v>42401</v>
      </c>
      <c r="C3" s="876"/>
      <c r="D3" s="876" t="s">
        <v>120</v>
      </c>
      <c r="E3" s="876"/>
      <c r="F3" s="876" t="s">
        <v>121</v>
      </c>
      <c r="G3" s="876"/>
    </row>
    <row r="4" spans="1:13" ht="30.2" customHeight="1" x14ac:dyDescent="0.2">
      <c r="A4" s="151"/>
      <c r="B4" s="168" t="s">
        <v>199</v>
      </c>
      <c r="C4" s="169" t="s">
        <v>200</v>
      </c>
      <c r="D4" s="168" t="s">
        <v>199</v>
      </c>
      <c r="E4" s="169" t="s">
        <v>200</v>
      </c>
      <c r="F4" s="168" t="s">
        <v>199</v>
      </c>
      <c r="G4" s="169" t="s">
        <v>200</v>
      </c>
    </row>
    <row r="5" spans="1:13" s="133" customFormat="1" ht="13.7" customHeight="1" x14ac:dyDescent="0.2">
      <c r="A5" s="137" t="s">
        <v>201</v>
      </c>
      <c r="B5" s="140">
        <v>340.94769000000002</v>
      </c>
      <c r="C5" s="143">
        <v>12.089990000000002</v>
      </c>
      <c r="D5" s="140">
        <v>672.09584999999993</v>
      </c>
      <c r="E5" s="140">
        <v>22.758290000000002</v>
      </c>
      <c r="F5" s="140">
        <v>4515.6637099999989</v>
      </c>
      <c r="G5" s="140">
        <v>147.10565</v>
      </c>
      <c r="L5" s="170"/>
      <c r="M5" s="170"/>
    </row>
    <row r="6" spans="1:13" s="133" customFormat="1" ht="13.7" customHeight="1" x14ac:dyDescent="0.2">
      <c r="A6" s="137" t="s">
        <v>202</v>
      </c>
      <c r="B6" s="140">
        <v>1344.141070000001</v>
      </c>
      <c r="C6" s="140">
        <v>420.32337999999987</v>
      </c>
      <c r="D6" s="140">
        <v>2620.7335000000003</v>
      </c>
      <c r="E6" s="140">
        <v>800.07916000000012</v>
      </c>
      <c r="F6" s="140">
        <v>16791.690449999995</v>
      </c>
      <c r="G6" s="140">
        <v>5095.6280999999999</v>
      </c>
      <c r="L6" s="170"/>
      <c r="M6" s="170"/>
    </row>
    <row r="7" spans="1:13" s="133" customFormat="1" ht="13.7" customHeight="1" x14ac:dyDescent="0.2">
      <c r="A7" s="147" t="s">
        <v>196</v>
      </c>
      <c r="B7" s="148">
        <v>1685.088760000001</v>
      </c>
      <c r="C7" s="148">
        <v>432.41336999999987</v>
      </c>
      <c r="D7" s="148">
        <v>3292.82935</v>
      </c>
      <c r="E7" s="148">
        <v>822.8374500000001</v>
      </c>
      <c r="F7" s="148">
        <v>21307.354159999995</v>
      </c>
      <c r="G7" s="148">
        <v>5242.7337500000003</v>
      </c>
    </row>
    <row r="8" spans="1:13" ht="13.7" customHeight="1" x14ac:dyDescent="0.2">
      <c r="G8" s="93" t="s">
        <v>238</v>
      </c>
    </row>
    <row r="9" spans="1:13" ht="13.7" customHeight="1" x14ac:dyDescent="0.2">
      <c r="A9" s="154" t="s">
        <v>507</v>
      </c>
    </row>
    <row r="10" spans="1:13" ht="13.7" customHeight="1" x14ac:dyDescent="0.2">
      <c r="A10" s="154" t="s">
        <v>239</v>
      </c>
    </row>
    <row r="14" spans="1:13" ht="13.7" customHeight="1" x14ac:dyDescent="0.2">
      <c r="B14" s="805"/>
      <c r="D14" s="805"/>
      <c r="F14" s="805"/>
    </row>
    <row r="15" spans="1:13" ht="13.7" customHeight="1" x14ac:dyDescent="0.2">
      <c r="B15" s="805"/>
      <c r="D15" s="805"/>
      <c r="F15" s="805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510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63">
        <f>INDICE!A3</f>
        <v>42401</v>
      </c>
      <c r="C3" s="863"/>
      <c r="D3" s="863">
        <f>INDICE!C3</f>
        <v>0</v>
      </c>
      <c r="E3" s="863"/>
      <c r="F3" s="112"/>
      <c r="G3" s="864" t="s">
        <v>121</v>
      </c>
      <c r="H3" s="864"/>
      <c r="I3" s="864"/>
      <c r="J3" s="864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3" t="s">
        <v>161</v>
      </c>
      <c r="B5" s="117">
        <f>'GNA CCAA'!B5</f>
        <v>50.724750000000007</v>
      </c>
      <c r="C5" s="117">
        <f>'GNA CCAA'!C5</f>
        <v>2.1166199999999997</v>
      </c>
      <c r="D5" s="117">
        <f>'GO CCAA'!B5</f>
        <v>262.07439000000005</v>
      </c>
      <c r="E5" s="534">
        <f>SUM(B5:D5)</f>
        <v>314.91576000000003</v>
      </c>
      <c r="F5" s="117"/>
      <c r="G5" s="117">
        <f>'GNA CCAA'!F5</f>
        <v>664.10861000000034</v>
      </c>
      <c r="H5" s="117">
        <f>'GNA CCAA'!G5</f>
        <v>27.451109999999961</v>
      </c>
      <c r="I5" s="117">
        <f>'GO CCAA'!G5</f>
        <v>3312.3595099999961</v>
      </c>
      <c r="J5" s="534">
        <f>SUM(G5:I5)</f>
        <v>4003.9192299999963</v>
      </c>
      <c r="K5" s="82"/>
    </row>
    <row r="6" spans="1:11" s="114" customFormat="1" x14ac:dyDescent="0.2">
      <c r="A6" s="574" t="s">
        <v>162</v>
      </c>
      <c r="B6" s="119">
        <f>'GNA CCAA'!B6</f>
        <v>9.5706399999999991</v>
      </c>
      <c r="C6" s="119">
        <f>'GNA CCAA'!C6</f>
        <v>0.46169999999999989</v>
      </c>
      <c r="D6" s="119">
        <f>'GO CCAA'!B6</f>
        <v>73.30659</v>
      </c>
      <c r="E6" s="537">
        <f>SUM(B6:D6)</f>
        <v>83.338930000000005</v>
      </c>
      <c r="F6" s="119"/>
      <c r="G6" s="119">
        <f>'GNA CCAA'!F6</f>
        <v>126.90223</v>
      </c>
      <c r="H6" s="119">
        <f>'GNA CCAA'!G6</f>
        <v>6.9033800000000038</v>
      </c>
      <c r="I6" s="119">
        <f>'GO CCAA'!G6</f>
        <v>920.48334000000023</v>
      </c>
      <c r="J6" s="537">
        <f t="shared" ref="J6:J24" si="0">SUM(G6:I6)</f>
        <v>1054.2889500000001</v>
      </c>
      <c r="K6" s="82"/>
    </row>
    <row r="7" spans="1:11" s="114" customFormat="1" x14ac:dyDescent="0.2">
      <c r="A7" s="574" t="s">
        <v>163</v>
      </c>
      <c r="B7" s="119">
        <f>'GNA CCAA'!B7</f>
        <v>6.0235399999999997</v>
      </c>
      <c r="C7" s="119">
        <f>'GNA CCAA'!C7</f>
        <v>0.49013999999999996</v>
      </c>
      <c r="D7" s="119">
        <f>'GO CCAA'!B7</f>
        <v>33.466259999999991</v>
      </c>
      <c r="E7" s="537">
        <f t="shared" ref="E7:E24" si="1">SUM(B7:D7)</f>
        <v>39.979939999999992</v>
      </c>
      <c r="F7" s="119"/>
      <c r="G7" s="119">
        <f>'GNA CCAA'!F7</f>
        <v>82.272050000000021</v>
      </c>
      <c r="H7" s="119">
        <f>'GNA CCAA'!G7</f>
        <v>6.604169999999999</v>
      </c>
      <c r="I7" s="119">
        <f>'GO CCAA'!G7</f>
        <v>439.94551999999999</v>
      </c>
      <c r="J7" s="537">
        <f t="shared" si="0"/>
        <v>528.82173999999998</v>
      </c>
      <c r="K7" s="82"/>
    </row>
    <row r="8" spans="1:11" s="114" customFormat="1" x14ac:dyDescent="0.2">
      <c r="A8" s="574" t="s">
        <v>164</v>
      </c>
      <c r="B8" s="119">
        <f>'GNA CCAA'!B8</f>
        <v>12.845060000000002</v>
      </c>
      <c r="C8" s="119">
        <f>'GNA CCAA'!C8</f>
        <v>0.84354999999999991</v>
      </c>
      <c r="D8" s="119">
        <f>'GO CCAA'!B8</f>
        <v>26.035260000000001</v>
      </c>
      <c r="E8" s="537">
        <f t="shared" si="1"/>
        <v>39.723870000000005</v>
      </c>
      <c r="F8" s="119"/>
      <c r="G8" s="119">
        <f>'GNA CCAA'!F8</f>
        <v>202.19738000000001</v>
      </c>
      <c r="H8" s="119">
        <f>'GNA CCAA'!G8</f>
        <v>11.729050000000001</v>
      </c>
      <c r="I8" s="119">
        <f>'GO CCAA'!G8</f>
        <v>397.59015000000011</v>
      </c>
      <c r="J8" s="537">
        <f t="shared" si="0"/>
        <v>611.51658000000009</v>
      </c>
      <c r="K8" s="82"/>
    </row>
    <row r="9" spans="1:11" s="114" customFormat="1" x14ac:dyDescent="0.2">
      <c r="A9" s="574" t="s">
        <v>165</v>
      </c>
      <c r="B9" s="119">
        <f>'GNA CCAA'!B9</f>
        <v>30.127099999999995</v>
      </c>
      <c r="C9" s="119">
        <f>'GNA CCAA'!C9</f>
        <v>10.160079999999999</v>
      </c>
      <c r="D9" s="119">
        <f>'GO CCAA'!B9</f>
        <v>53.75938</v>
      </c>
      <c r="E9" s="537">
        <f t="shared" si="1"/>
        <v>94.046559999999999</v>
      </c>
      <c r="F9" s="119"/>
      <c r="G9" s="119">
        <f>'GNA CCAA'!F9</f>
        <v>363.92668000000009</v>
      </c>
      <c r="H9" s="119">
        <f>'GNA CCAA'!G9</f>
        <v>122.76540000000008</v>
      </c>
      <c r="I9" s="119">
        <f>'GO CCAA'!G9</f>
        <v>643.32634000000007</v>
      </c>
      <c r="J9" s="537">
        <f t="shared" si="0"/>
        <v>1130.0184200000003</v>
      </c>
      <c r="K9" s="82"/>
    </row>
    <row r="10" spans="1:11" s="114" customFormat="1" x14ac:dyDescent="0.2">
      <c r="A10" s="574" t="s">
        <v>166</v>
      </c>
      <c r="B10" s="119">
        <f>'GNA CCAA'!B10</f>
        <v>3.9416499999999997</v>
      </c>
      <c r="C10" s="119">
        <f>'GNA CCAA'!C10</f>
        <v>0.24051000000000003</v>
      </c>
      <c r="D10" s="119">
        <f>'GO CCAA'!B10</f>
        <v>23.426079999999999</v>
      </c>
      <c r="E10" s="537">
        <f t="shared" si="1"/>
        <v>27.608239999999999</v>
      </c>
      <c r="F10" s="119"/>
      <c r="G10" s="119">
        <f>'GNA CCAA'!F10</f>
        <v>58.109570000000026</v>
      </c>
      <c r="H10" s="119">
        <f>'GNA CCAA'!G10</f>
        <v>3.6547700000000005</v>
      </c>
      <c r="I10" s="119">
        <f>'GO CCAA'!G10</f>
        <v>313.17114000000004</v>
      </c>
      <c r="J10" s="537">
        <f t="shared" si="0"/>
        <v>374.93548000000004</v>
      </c>
      <c r="K10" s="82"/>
    </row>
    <row r="11" spans="1:11" s="114" customFormat="1" x14ac:dyDescent="0.2">
      <c r="A11" s="574" t="s">
        <v>167</v>
      </c>
      <c r="B11" s="119">
        <f>'GNA CCAA'!B11</f>
        <v>16.776919999999997</v>
      </c>
      <c r="C11" s="119">
        <f>'GNA CCAA'!C11</f>
        <v>1.0187200000000001</v>
      </c>
      <c r="D11" s="119">
        <f>'GO CCAA'!B11</f>
        <v>127.24706999999998</v>
      </c>
      <c r="E11" s="537">
        <f t="shared" si="1"/>
        <v>145.04270999999997</v>
      </c>
      <c r="F11" s="119"/>
      <c r="G11" s="119">
        <f>'GNA CCAA'!F11</f>
        <v>246.38441999999975</v>
      </c>
      <c r="H11" s="119">
        <f>'GNA CCAA'!G11</f>
        <v>15.807400000000017</v>
      </c>
      <c r="I11" s="119">
        <f>'GO CCAA'!G11</f>
        <v>1637.1851700000009</v>
      </c>
      <c r="J11" s="537">
        <f t="shared" si="0"/>
        <v>1899.3769900000007</v>
      </c>
      <c r="K11" s="82"/>
    </row>
    <row r="12" spans="1:11" s="114" customFormat="1" x14ac:dyDescent="0.2">
      <c r="A12" s="574" t="s">
        <v>612</v>
      </c>
      <c r="B12" s="119">
        <f>'GNA CCAA'!B12</f>
        <v>11.696230000000002</v>
      </c>
      <c r="C12" s="119">
        <f>'GNA CCAA'!C12</f>
        <v>0.53337999999999997</v>
      </c>
      <c r="D12" s="119">
        <f>'GO CCAA'!B12</f>
        <v>95.614799999999988</v>
      </c>
      <c r="E12" s="537">
        <f t="shared" si="1"/>
        <v>107.84440999999998</v>
      </c>
      <c r="F12" s="119"/>
      <c r="G12" s="119">
        <f>'GNA CCAA'!F12</f>
        <v>164.11051999999987</v>
      </c>
      <c r="H12" s="119">
        <f>'GNA CCAA'!G12</f>
        <v>8.2226200000000027</v>
      </c>
      <c r="I12" s="119">
        <f>'GO CCAA'!G12</f>
        <v>1217.5216899999996</v>
      </c>
      <c r="J12" s="537">
        <f t="shared" si="0"/>
        <v>1389.8548299999995</v>
      </c>
      <c r="K12" s="82"/>
    </row>
    <row r="13" spans="1:11" s="114" customFormat="1" x14ac:dyDescent="0.2">
      <c r="A13" s="574" t="s">
        <v>168</v>
      </c>
      <c r="B13" s="119">
        <f>'GNA CCAA'!B13</f>
        <v>55.819039999999987</v>
      </c>
      <c r="C13" s="119">
        <f>'GNA CCAA'!C13</f>
        <v>3.8885699999999996</v>
      </c>
      <c r="D13" s="119">
        <f>'GO CCAA'!B13</f>
        <v>291.76659000000001</v>
      </c>
      <c r="E13" s="537">
        <f t="shared" si="1"/>
        <v>351.4742</v>
      </c>
      <c r="F13" s="119"/>
      <c r="G13" s="119">
        <f>'GNA CCAA'!F13</f>
        <v>722.26408000000117</v>
      </c>
      <c r="H13" s="119">
        <f>'GNA CCAA'!G13</f>
        <v>50.832209999999975</v>
      </c>
      <c r="I13" s="119">
        <f>'GO CCAA'!G13</f>
        <v>3430.5780599999989</v>
      </c>
      <c r="J13" s="537">
        <f t="shared" si="0"/>
        <v>4203.6743500000002</v>
      </c>
      <c r="K13" s="82"/>
    </row>
    <row r="14" spans="1:11" s="114" customFormat="1" x14ac:dyDescent="0.2">
      <c r="A14" s="574" t="s">
        <v>169</v>
      </c>
      <c r="B14" s="119">
        <f>'GNA CCAA'!B14</f>
        <v>0.42657</v>
      </c>
      <c r="C14" s="119">
        <f>'GNA CCAA'!C14</f>
        <v>4.7379999999999999E-2</v>
      </c>
      <c r="D14" s="119">
        <f>'GO CCAA'!B14</f>
        <v>1.04742</v>
      </c>
      <c r="E14" s="537">
        <f t="shared" si="1"/>
        <v>1.5213700000000001</v>
      </c>
      <c r="F14" s="119"/>
      <c r="G14" s="119">
        <f>'GNA CCAA'!F14</f>
        <v>5.8418900000000002</v>
      </c>
      <c r="H14" s="119">
        <f>'GNA CCAA'!G14</f>
        <v>0.57263999999999993</v>
      </c>
      <c r="I14" s="119">
        <f>'GO CCAA'!G14</f>
        <v>13.044170000000001</v>
      </c>
      <c r="J14" s="537">
        <f t="shared" si="0"/>
        <v>19.4587</v>
      </c>
      <c r="K14" s="82"/>
    </row>
    <row r="15" spans="1:11" s="114" customFormat="1" x14ac:dyDescent="0.2">
      <c r="A15" s="574" t="s">
        <v>170</v>
      </c>
      <c r="B15" s="119">
        <f>'GNA CCAA'!B15</f>
        <v>35.97954</v>
      </c>
      <c r="C15" s="119">
        <f>'GNA CCAA'!C15</f>
        <v>1.5848999999999998</v>
      </c>
      <c r="D15" s="119">
        <f>'GO CCAA'!B15</f>
        <v>171.63450999999998</v>
      </c>
      <c r="E15" s="537">
        <f t="shared" si="1"/>
        <v>209.19894999999997</v>
      </c>
      <c r="F15" s="119"/>
      <c r="G15" s="119">
        <f>'GNA CCAA'!F15</f>
        <v>475.8898700000002</v>
      </c>
      <c r="H15" s="119">
        <f>'GNA CCAA'!G15</f>
        <v>21.368850000000013</v>
      </c>
      <c r="I15" s="119">
        <f>'GO CCAA'!G15</f>
        <v>2116.3144899999975</v>
      </c>
      <c r="J15" s="537">
        <f t="shared" si="0"/>
        <v>2613.5732099999977</v>
      </c>
      <c r="K15" s="82"/>
    </row>
    <row r="16" spans="1:11" s="114" customFormat="1" x14ac:dyDescent="0.2">
      <c r="A16" s="574" t="s">
        <v>171</v>
      </c>
      <c r="B16" s="119">
        <f>'GNA CCAA'!B16</f>
        <v>6.7171799999999999</v>
      </c>
      <c r="C16" s="119">
        <f>'GNA CCAA'!C16</f>
        <v>0.21815999999999999</v>
      </c>
      <c r="D16" s="119">
        <f>'GO CCAA'!B16</f>
        <v>46.805809999999994</v>
      </c>
      <c r="E16" s="537">
        <f t="shared" si="1"/>
        <v>53.74114999999999</v>
      </c>
      <c r="F16" s="119"/>
      <c r="G16" s="119">
        <f>'GNA CCAA'!F16</f>
        <v>91.389570000000063</v>
      </c>
      <c r="H16" s="119">
        <f>'GNA CCAA'!G16</f>
        <v>3.0701299999999994</v>
      </c>
      <c r="I16" s="119">
        <f>'GO CCAA'!G16</f>
        <v>597.2734399999996</v>
      </c>
      <c r="J16" s="537">
        <f t="shared" si="0"/>
        <v>691.73313999999971</v>
      </c>
      <c r="K16" s="82"/>
    </row>
    <row r="17" spans="1:16" s="114" customFormat="1" x14ac:dyDescent="0.2">
      <c r="A17" s="574" t="s">
        <v>172</v>
      </c>
      <c r="B17" s="119">
        <f>'GNA CCAA'!B17</f>
        <v>16.409850000000002</v>
      </c>
      <c r="C17" s="119">
        <f>'GNA CCAA'!C17</f>
        <v>0.98785000000000001</v>
      </c>
      <c r="D17" s="119">
        <f>'GO CCAA'!B17</f>
        <v>105.55239999999998</v>
      </c>
      <c r="E17" s="537">
        <f t="shared" si="1"/>
        <v>122.95009999999998</v>
      </c>
      <c r="F17" s="119"/>
      <c r="G17" s="119">
        <f>'GNA CCAA'!F17</f>
        <v>226.69891999999996</v>
      </c>
      <c r="H17" s="119">
        <f>'GNA CCAA'!G17</f>
        <v>13.59837000000001</v>
      </c>
      <c r="I17" s="119">
        <f>'GO CCAA'!G17</f>
        <v>1359.0442999999998</v>
      </c>
      <c r="J17" s="537">
        <f t="shared" si="0"/>
        <v>1599.3415899999998</v>
      </c>
      <c r="K17" s="82"/>
    </row>
    <row r="18" spans="1:16" s="114" customFormat="1" x14ac:dyDescent="0.2">
      <c r="A18" s="574" t="s">
        <v>173</v>
      </c>
      <c r="B18" s="119">
        <f>'GNA CCAA'!B18</f>
        <v>1.89683</v>
      </c>
      <c r="C18" s="119">
        <f>'GNA CCAA'!C18</f>
        <v>0.12027999999999998</v>
      </c>
      <c r="D18" s="119">
        <f>'GO CCAA'!B18</f>
        <v>13.454439999999998</v>
      </c>
      <c r="E18" s="537">
        <f t="shared" si="1"/>
        <v>15.471549999999999</v>
      </c>
      <c r="F18" s="119"/>
      <c r="G18" s="119">
        <f>'GNA CCAA'!F18</f>
        <v>26.610409999999998</v>
      </c>
      <c r="H18" s="119">
        <f>'GNA CCAA'!G18</f>
        <v>1.6022299999999996</v>
      </c>
      <c r="I18" s="119">
        <f>'GO CCAA'!G18</f>
        <v>176.85611999999995</v>
      </c>
      <c r="J18" s="537">
        <f t="shared" si="0"/>
        <v>205.06875999999994</v>
      </c>
      <c r="K18" s="82"/>
    </row>
    <row r="19" spans="1:16" s="114" customFormat="1" x14ac:dyDescent="0.2">
      <c r="A19" s="574" t="s">
        <v>174</v>
      </c>
      <c r="B19" s="119">
        <f>'GNA CCAA'!B19</f>
        <v>41.582010000000011</v>
      </c>
      <c r="C19" s="119">
        <f>'GNA CCAA'!C19</f>
        <v>2.3422799999999997</v>
      </c>
      <c r="D19" s="119">
        <f>'GO CCAA'!B19</f>
        <v>179.86095</v>
      </c>
      <c r="E19" s="537">
        <f t="shared" si="1"/>
        <v>223.78524000000002</v>
      </c>
      <c r="F19" s="119"/>
      <c r="G19" s="119">
        <f>'GNA CCAA'!F19</f>
        <v>516.4153</v>
      </c>
      <c r="H19" s="119">
        <f>'GNA CCAA'!G19</f>
        <v>29.222519999999985</v>
      </c>
      <c r="I19" s="119">
        <f>'GO CCAA'!G19</f>
        <v>2196.5368599999997</v>
      </c>
      <c r="J19" s="537">
        <f t="shared" si="0"/>
        <v>2742.1746799999996</v>
      </c>
      <c r="K19" s="82"/>
    </row>
    <row r="20" spans="1:16" s="114" customFormat="1" x14ac:dyDescent="0.2">
      <c r="A20" s="574" t="s">
        <v>175</v>
      </c>
      <c r="B20" s="119">
        <f>'GNA CCAA'!B20</f>
        <v>0.56872</v>
      </c>
      <c r="C20" s="837">
        <f>'GNA CCAA'!C20</f>
        <v>0</v>
      </c>
      <c r="D20" s="119">
        <f>'GO CCAA'!B20</f>
        <v>1.45953</v>
      </c>
      <c r="E20" s="537">
        <f t="shared" si="1"/>
        <v>2.0282499999999999</v>
      </c>
      <c r="F20" s="119"/>
      <c r="G20" s="119">
        <f>'GNA CCAA'!F20</f>
        <v>6.4337600000000004</v>
      </c>
      <c r="H20" s="837">
        <f>'GNA CCAA'!G20</f>
        <v>0</v>
      </c>
      <c r="I20" s="119">
        <f>'GO CCAA'!G20</f>
        <v>16.078949999999995</v>
      </c>
      <c r="J20" s="537">
        <f t="shared" si="0"/>
        <v>22.512709999999995</v>
      </c>
      <c r="K20" s="82"/>
    </row>
    <row r="21" spans="1:16" s="114" customFormat="1" x14ac:dyDescent="0.2">
      <c r="A21" s="574" t="s">
        <v>176</v>
      </c>
      <c r="B21" s="119">
        <f>'GNA CCAA'!B21</f>
        <v>8.2790800000000004</v>
      </c>
      <c r="C21" s="119">
        <f>'GNA CCAA'!C21</f>
        <v>0.44918000000000008</v>
      </c>
      <c r="D21" s="119">
        <f>'GO CCAA'!B21</f>
        <v>70.80538</v>
      </c>
      <c r="E21" s="537">
        <f t="shared" si="1"/>
        <v>79.533640000000005</v>
      </c>
      <c r="F21" s="119"/>
      <c r="G21" s="119">
        <f>'GNA CCAA'!F21</f>
        <v>112.48001999999993</v>
      </c>
      <c r="H21" s="119">
        <f>'GNA CCAA'!G21</f>
        <v>6.0814899999999987</v>
      </c>
      <c r="I21" s="119">
        <f>'GO CCAA'!G21</f>
        <v>863.28300999999976</v>
      </c>
      <c r="J21" s="537">
        <f t="shared" si="0"/>
        <v>981.84451999999965</v>
      </c>
      <c r="K21" s="82"/>
    </row>
    <row r="22" spans="1:16" s="114" customFormat="1" x14ac:dyDescent="0.2">
      <c r="A22" s="574" t="s">
        <v>177</v>
      </c>
      <c r="B22" s="119">
        <f>'GNA CCAA'!B22</f>
        <v>4.4331300000000002</v>
      </c>
      <c r="C22" s="119">
        <f>'GNA CCAA'!C22</f>
        <v>0.18356999999999998</v>
      </c>
      <c r="D22" s="119">
        <f>'GO CCAA'!B22</f>
        <v>51.473759999999992</v>
      </c>
      <c r="E22" s="537">
        <f t="shared" si="1"/>
        <v>56.090459999999993</v>
      </c>
      <c r="F22" s="119"/>
      <c r="G22" s="119">
        <f>'GNA CCAA'!F22</f>
        <v>60.739550000000001</v>
      </c>
      <c r="H22" s="119">
        <f>'GNA CCAA'!G22</f>
        <v>2.6665100000000002</v>
      </c>
      <c r="I22" s="119">
        <f>'GO CCAA'!G22</f>
        <v>622.52705000000014</v>
      </c>
      <c r="J22" s="537">
        <f t="shared" si="0"/>
        <v>685.93311000000017</v>
      </c>
      <c r="K22" s="82"/>
    </row>
    <row r="23" spans="1:16" x14ac:dyDescent="0.2">
      <c r="A23" s="575" t="s">
        <v>178</v>
      </c>
      <c r="B23" s="119">
        <f>'GNA CCAA'!B23</f>
        <v>12.654429999999998</v>
      </c>
      <c r="C23" s="119">
        <f>'GNA CCAA'!C23</f>
        <v>0.85497999999999985</v>
      </c>
      <c r="D23" s="119">
        <f>'GO CCAA'!B23</f>
        <v>133.64583000000002</v>
      </c>
      <c r="E23" s="537">
        <f t="shared" si="1"/>
        <v>147.15524000000002</v>
      </c>
      <c r="F23" s="119"/>
      <c r="G23" s="119">
        <f>'GNA CCAA'!F23</f>
        <v>166.15429999999981</v>
      </c>
      <c r="H23" s="119">
        <f>'GNA CCAA'!G23</f>
        <v>11.582549999999991</v>
      </c>
      <c r="I23" s="119">
        <f>'GO CCAA'!G23</f>
        <v>1595.21336</v>
      </c>
      <c r="J23" s="537">
        <f t="shared" si="0"/>
        <v>1772.9502099999997</v>
      </c>
      <c r="K23" s="480"/>
      <c r="P23" s="114"/>
    </row>
    <row r="24" spans="1:16" x14ac:dyDescent="0.2">
      <c r="A24" s="576" t="s">
        <v>501</v>
      </c>
      <c r="B24" s="123">
        <f>'GNA CCAA'!B24</f>
        <v>326.47226999999998</v>
      </c>
      <c r="C24" s="123">
        <f>'GNA CCAA'!C24</f>
        <v>26.54184999999999</v>
      </c>
      <c r="D24" s="123">
        <f>'GO CCAA'!B24</f>
        <v>1762.4364499999995</v>
      </c>
      <c r="E24" s="123">
        <f t="shared" si="1"/>
        <v>2115.4505699999995</v>
      </c>
      <c r="F24" s="123"/>
      <c r="G24" s="123">
        <f>'GNA CCAA'!F24</f>
        <v>4318.9291299999932</v>
      </c>
      <c r="H24" s="577">
        <f>'GNA CCAA'!G24</f>
        <v>343.73540000000065</v>
      </c>
      <c r="I24" s="123">
        <f>'GO CCAA'!G24</f>
        <v>21868.332669999985</v>
      </c>
      <c r="J24" s="123">
        <f t="shared" si="0"/>
        <v>26530.99719999998</v>
      </c>
      <c r="K24" s="480"/>
    </row>
    <row r="25" spans="1:16" x14ac:dyDescent="0.2">
      <c r="I25" s="8"/>
      <c r="J25" s="93" t="s">
        <v>238</v>
      </c>
    </row>
    <row r="26" spans="1:16" x14ac:dyDescent="0.2">
      <c r="A26" s="540" t="s">
        <v>508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0"/>
      <c r="F28" s="870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107" priority="5" operator="between">
      <formula>0</formula>
      <formula>0.5</formula>
    </cfRule>
    <cfRule type="cellIs" dxfId="106" priority="6" operator="between">
      <formula>0</formula>
      <formula>0.49</formula>
    </cfRule>
  </conditionalFormatting>
  <conditionalFormatting sqref="E6:E23">
    <cfRule type="cellIs" dxfId="105" priority="3" operator="between">
      <formula>0</formula>
      <formula>0.5</formula>
    </cfRule>
    <cfRule type="cellIs" dxfId="104" priority="4" operator="between">
      <formula>0</formula>
      <formula>0.49</formula>
    </cfRule>
  </conditionalFormatting>
  <conditionalFormatting sqref="J6:J23">
    <cfRule type="cellIs" dxfId="103" priority="1" operator="between">
      <formula>0</formula>
      <formula>0.5</formula>
    </cfRule>
    <cfRule type="cellIs" dxfId="10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F13" sqref="F13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60">
        <f>INDICE!A3</f>
        <v>42401</v>
      </c>
      <c r="C3" s="861"/>
      <c r="D3" s="861" t="s">
        <v>120</v>
      </c>
      <c r="E3" s="861"/>
      <c r="F3" s="861" t="s">
        <v>121</v>
      </c>
      <c r="G3" s="861"/>
      <c r="H3" s="861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489</v>
      </c>
      <c r="D4" s="97" t="s">
        <v>48</v>
      </c>
      <c r="E4" s="97" t="s">
        <v>489</v>
      </c>
      <c r="F4" s="97" t="s">
        <v>48</v>
      </c>
      <c r="G4" s="97" t="s">
        <v>489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203</v>
      </c>
      <c r="B5" s="100">
        <v>359.23752000000013</v>
      </c>
      <c r="C5" s="101">
        <v>1.9137008205693105</v>
      </c>
      <c r="D5" s="100">
        <v>746.40347000000031</v>
      </c>
      <c r="E5" s="101">
        <v>4.6307806625497898</v>
      </c>
      <c r="F5" s="100">
        <v>5519.233470000001</v>
      </c>
      <c r="G5" s="101">
        <v>3.8455165968248113</v>
      </c>
      <c r="H5" s="101">
        <v>99.992150431893663</v>
      </c>
    </row>
    <row r="6" spans="1:65" s="99" customFormat="1" x14ac:dyDescent="0.2">
      <c r="A6" s="99" t="s">
        <v>149</v>
      </c>
      <c r="B6" s="119">
        <v>1.9399999999999997E-2</v>
      </c>
      <c r="C6" s="541">
        <v>-40.12345679012347</v>
      </c>
      <c r="D6" s="119">
        <v>3.8679999999999999E-2</v>
      </c>
      <c r="E6" s="541">
        <v>-18.241386599027695</v>
      </c>
      <c r="F6" s="119">
        <v>0.43326999999999999</v>
      </c>
      <c r="G6" s="541">
        <v>57.335318469024607</v>
      </c>
      <c r="H6" s="268">
        <v>7.8495681063527386E-3</v>
      </c>
    </row>
    <row r="7" spans="1:65" s="99" customFormat="1" x14ac:dyDescent="0.2">
      <c r="A7" s="68" t="s">
        <v>119</v>
      </c>
      <c r="B7" s="69">
        <v>359.25692000000015</v>
      </c>
      <c r="C7" s="103">
        <v>1.9098372458203985</v>
      </c>
      <c r="D7" s="69">
        <v>746.44215000000042</v>
      </c>
      <c r="E7" s="103">
        <v>4.6292639011030445</v>
      </c>
      <c r="F7" s="69">
        <v>5519.6667400000006</v>
      </c>
      <c r="G7" s="103">
        <v>3.848287937198422</v>
      </c>
      <c r="H7" s="103">
        <v>100</v>
      </c>
    </row>
    <row r="8" spans="1:65" s="99" customFormat="1" x14ac:dyDescent="0.2">
      <c r="H8" s="93" t="s">
        <v>238</v>
      </c>
    </row>
    <row r="9" spans="1:65" s="99" customFormat="1" x14ac:dyDescent="0.2">
      <c r="A9" s="94" t="s">
        <v>559</v>
      </c>
    </row>
    <row r="10" spans="1:65" x14ac:dyDescent="0.2">
      <c r="A10" s="166" t="s">
        <v>651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101" priority="7" operator="between">
      <formula>0</formula>
      <formula>0.5</formula>
    </cfRule>
    <cfRule type="cellIs" dxfId="100" priority="8" operator="between">
      <formula>0</formula>
      <formula>0.49</formula>
    </cfRule>
  </conditionalFormatting>
  <conditionalFormatting sqref="D6">
    <cfRule type="cellIs" dxfId="99" priority="5" operator="between">
      <formula>0</formula>
      <formula>0.5</formula>
    </cfRule>
    <cfRule type="cellIs" dxfId="98" priority="6" operator="between">
      <formula>0</formula>
      <formula>0.49</formula>
    </cfRule>
  </conditionalFormatting>
  <conditionalFormatting sqref="F6">
    <cfRule type="cellIs" dxfId="97" priority="3" operator="between">
      <formula>0</formula>
      <formula>0.5</formula>
    </cfRule>
    <cfRule type="cellIs" dxfId="96" priority="4" operator="between">
      <formula>0</formula>
      <formula>0.49</formula>
    </cfRule>
  </conditionalFormatting>
  <conditionalFormatting sqref="H6">
    <cfRule type="cellIs" dxfId="95" priority="1" operator="between">
      <formula>0</formula>
      <formula>0.5</formula>
    </cfRule>
    <cfRule type="cellIs" dxfId="94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C16" sqref="C16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1" t="s">
        <v>159</v>
      </c>
    </row>
    <row r="3" spans="1:65" s="102" customFormat="1" x14ac:dyDescent="0.2">
      <c r="A3" s="79"/>
      <c r="B3" s="860">
        <f>INDICE!A3</f>
        <v>42401</v>
      </c>
      <c r="C3" s="861"/>
      <c r="D3" s="861" t="s">
        <v>120</v>
      </c>
      <c r="E3" s="861"/>
      <c r="F3" s="861" t="s">
        <v>121</v>
      </c>
      <c r="G3" s="861"/>
      <c r="H3" s="861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489</v>
      </c>
      <c r="D4" s="97" t="s">
        <v>48</v>
      </c>
      <c r="E4" s="97" t="s">
        <v>489</v>
      </c>
      <c r="F4" s="97" t="s">
        <v>48</v>
      </c>
      <c r="G4" s="98" t="s">
        <v>489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204</v>
      </c>
      <c r="B5" s="129">
        <v>162.66450000000003</v>
      </c>
      <c r="C5" s="180">
        <v>-5.5474227835540981</v>
      </c>
      <c r="D5" s="129">
        <v>357.75095000000005</v>
      </c>
      <c r="E5" s="180">
        <v>-3.0574291413336154</v>
      </c>
      <c r="F5" s="129">
        <v>2090.0782800000002</v>
      </c>
      <c r="G5" s="180">
        <v>-0.34988609917957247</v>
      </c>
      <c r="H5" s="180">
        <v>25.309390411687311</v>
      </c>
    </row>
    <row r="6" spans="1:65" s="179" customFormat="1" x14ac:dyDescent="0.2">
      <c r="A6" s="179" t="s">
        <v>205</v>
      </c>
      <c r="B6" s="129">
        <v>475.2278</v>
      </c>
      <c r="C6" s="180">
        <v>4.9933572167465057</v>
      </c>
      <c r="D6" s="129">
        <v>1029.8191099999999</v>
      </c>
      <c r="E6" s="180">
        <v>3.8717292069687903</v>
      </c>
      <c r="F6" s="129">
        <v>6168.0355900000004</v>
      </c>
      <c r="G6" s="180">
        <v>-8.5678746275937279</v>
      </c>
      <c r="H6" s="180">
        <v>74.690609588312682</v>
      </c>
    </row>
    <row r="7" spans="1:65" s="99" customFormat="1" x14ac:dyDescent="0.2">
      <c r="A7" s="68" t="s">
        <v>511</v>
      </c>
      <c r="B7" s="69">
        <v>637.89230000000009</v>
      </c>
      <c r="C7" s="103">
        <v>2.0881332259338619</v>
      </c>
      <c r="D7" s="69">
        <v>1387.5700599999998</v>
      </c>
      <c r="E7" s="103">
        <v>1.9921587389169368</v>
      </c>
      <c r="F7" s="69">
        <v>8258.113870000001</v>
      </c>
      <c r="G7" s="103">
        <v>-6.6187981716692015</v>
      </c>
      <c r="H7" s="103">
        <v>100</v>
      </c>
    </row>
    <row r="8" spans="1:65" s="99" customFormat="1" x14ac:dyDescent="0.2">
      <c r="A8" s="181" t="s">
        <v>498</v>
      </c>
      <c r="B8" s="182">
        <v>458.72519</v>
      </c>
      <c r="C8" s="791">
        <v>3.659784896629279</v>
      </c>
      <c r="D8" s="182">
        <v>996.22437999999988</v>
      </c>
      <c r="E8" s="791">
        <v>2.4676458509009001</v>
      </c>
      <c r="F8" s="182">
        <v>6005.3052099999995</v>
      </c>
      <c r="G8" s="791">
        <v>-9.5726032676195185</v>
      </c>
      <c r="H8" s="791">
        <v>72.720058169892965</v>
      </c>
    </row>
    <row r="9" spans="1:65" s="179" customFormat="1" x14ac:dyDescent="0.2">
      <c r="H9" s="93" t="s">
        <v>238</v>
      </c>
    </row>
    <row r="10" spans="1:65" s="179" customFormat="1" x14ac:dyDescent="0.2">
      <c r="A10" s="94" t="s">
        <v>559</v>
      </c>
    </row>
    <row r="11" spans="1:65" x14ac:dyDescent="0.2">
      <c r="A11" s="94" t="s">
        <v>512</v>
      </c>
    </row>
    <row r="12" spans="1:65" x14ac:dyDescent="0.2">
      <c r="A12" s="166" t="s">
        <v>651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B4" sqref="B4:C23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513</v>
      </c>
    </row>
    <row r="2" spans="1:3" ht="15.75" x14ac:dyDescent="0.25">
      <c r="A2" s="2"/>
      <c r="C2" s="592" t="s">
        <v>159</v>
      </c>
    </row>
    <row r="3" spans="1:3" s="114" customFormat="1" ht="13.7" customHeight="1" x14ac:dyDescent="0.2">
      <c r="A3" s="111"/>
      <c r="B3" s="443">
        <f>INDICE!A3</f>
        <v>42401</v>
      </c>
      <c r="C3" s="113"/>
    </row>
    <row r="4" spans="1:3" s="114" customFormat="1" x14ac:dyDescent="0.2">
      <c r="A4" s="573" t="s">
        <v>161</v>
      </c>
      <c r="B4" s="117">
        <v>13.47368</v>
      </c>
      <c r="C4" s="117">
        <v>161.07592</v>
      </c>
    </row>
    <row r="5" spans="1:3" s="114" customFormat="1" x14ac:dyDescent="0.2">
      <c r="A5" s="574" t="s">
        <v>162</v>
      </c>
      <c r="B5" s="119">
        <v>0.39696000000000009</v>
      </c>
      <c r="C5" s="119">
        <v>4.2841499999999986</v>
      </c>
    </row>
    <row r="6" spans="1:3" s="114" customFormat="1" x14ac:dyDescent="0.2">
      <c r="A6" s="574" t="s">
        <v>163</v>
      </c>
      <c r="B6" s="119">
        <v>4.1003599999999993</v>
      </c>
      <c r="C6" s="119">
        <v>51.818649999999984</v>
      </c>
    </row>
    <row r="7" spans="1:3" s="114" customFormat="1" x14ac:dyDescent="0.2">
      <c r="A7" s="574" t="s">
        <v>164</v>
      </c>
      <c r="B7" s="119">
        <v>14.23906</v>
      </c>
      <c r="C7" s="119">
        <v>115.41446000000001</v>
      </c>
    </row>
    <row r="8" spans="1:3" s="114" customFormat="1" x14ac:dyDescent="0.2">
      <c r="A8" s="574" t="s">
        <v>165</v>
      </c>
      <c r="B8" s="119">
        <v>75.169710000000009</v>
      </c>
      <c r="C8" s="119">
        <v>1088.7487999999994</v>
      </c>
    </row>
    <row r="9" spans="1:3" s="114" customFormat="1" x14ac:dyDescent="0.2">
      <c r="A9" s="574" t="s">
        <v>166</v>
      </c>
      <c r="B9" s="119">
        <v>0.33321000000000001</v>
      </c>
      <c r="C9" s="119">
        <v>7.4697700000000005</v>
      </c>
    </row>
    <row r="10" spans="1:3" s="114" customFormat="1" x14ac:dyDescent="0.2">
      <c r="A10" s="574" t="s">
        <v>167</v>
      </c>
      <c r="B10" s="119">
        <v>3.7176000000000005</v>
      </c>
      <c r="C10" s="119">
        <v>32.627499999999998</v>
      </c>
    </row>
    <row r="11" spans="1:3" s="114" customFormat="1" x14ac:dyDescent="0.2">
      <c r="A11" s="574" t="s">
        <v>612</v>
      </c>
      <c r="B11" s="119">
        <v>9.8493800000000018</v>
      </c>
      <c r="C11" s="119">
        <v>101.36923999999998</v>
      </c>
    </row>
    <row r="12" spans="1:3" s="114" customFormat="1" x14ac:dyDescent="0.2">
      <c r="A12" s="574" t="s">
        <v>168</v>
      </c>
      <c r="B12" s="119">
        <v>4.7825199999999999</v>
      </c>
      <c r="C12" s="119">
        <v>49.266429999999978</v>
      </c>
    </row>
    <row r="13" spans="1:3" s="114" customFormat="1" x14ac:dyDescent="0.2">
      <c r="A13" s="574" t="s">
        <v>169</v>
      </c>
      <c r="B13" s="119">
        <v>2.5351500000000002</v>
      </c>
      <c r="C13" s="119">
        <v>43.420920000000002</v>
      </c>
    </row>
    <row r="14" spans="1:3" s="114" customFormat="1" x14ac:dyDescent="0.2">
      <c r="A14" s="574" t="s">
        <v>170</v>
      </c>
      <c r="B14" s="119">
        <v>0.98910999999999993</v>
      </c>
      <c r="C14" s="119">
        <v>11.851199999999999</v>
      </c>
    </row>
    <row r="15" spans="1:3" s="114" customFormat="1" x14ac:dyDescent="0.2">
      <c r="A15" s="574" t="s">
        <v>171</v>
      </c>
      <c r="B15" s="119">
        <v>0.23064000000000001</v>
      </c>
      <c r="C15" s="119">
        <v>4.0042000000000009</v>
      </c>
    </row>
    <row r="16" spans="1:3" s="114" customFormat="1" x14ac:dyDescent="0.2">
      <c r="A16" s="574" t="s">
        <v>172</v>
      </c>
      <c r="B16" s="119">
        <v>28.778970000000001</v>
      </c>
      <c r="C16" s="119">
        <v>353.75058000000013</v>
      </c>
    </row>
    <row r="17" spans="1:9" s="114" customFormat="1" x14ac:dyDescent="0.2">
      <c r="A17" s="574" t="s">
        <v>173</v>
      </c>
      <c r="B17" s="119">
        <v>0.22216000000000002</v>
      </c>
      <c r="C17" s="119">
        <v>3.3714999999999997</v>
      </c>
    </row>
    <row r="18" spans="1:9" s="114" customFormat="1" x14ac:dyDescent="0.2">
      <c r="A18" s="574" t="s">
        <v>174</v>
      </c>
      <c r="B18" s="119">
        <v>0.1837</v>
      </c>
      <c r="C18" s="119">
        <v>2.8371499999999998</v>
      </c>
    </row>
    <row r="19" spans="1:9" s="114" customFormat="1" x14ac:dyDescent="0.2">
      <c r="A19" s="574" t="s">
        <v>175</v>
      </c>
      <c r="B19" s="119">
        <v>2.4492500000000001</v>
      </c>
      <c r="C19" s="119">
        <v>45.379570000000001</v>
      </c>
    </row>
    <row r="20" spans="1:9" s="114" customFormat="1" x14ac:dyDescent="0.2">
      <c r="A20" s="574" t="s">
        <v>176</v>
      </c>
      <c r="B20" s="119">
        <v>0.44553999999999994</v>
      </c>
      <c r="C20" s="119">
        <v>5.9291599999999987</v>
      </c>
    </row>
    <row r="21" spans="1:9" s="114" customFormat="1" x14ac:dyDescent="0.2">
      <c r="A21" s="574" t="s">
        <v>177</v>
      </c>
      <c r="B21" s="119">
        <v>0.12968000000000002</v>
      </c>
      <c r="C21" s="119">
        <v>2.5711599999999999</v>
      </c>
    </row>
    <row r="22" spans="1:9" x14ac:dyDescent="0.2">
      <c r="A22" s="575" t="s">
        <v>178</v>
      </c>
      <c r="B22" s="119">
        <v>0.63781999999999994</v>
      </c>
      <c r="C22" s="119">
        <v>4.8879200000000003</v>
      </c>
      <c r="I22" s="114"/>
    </row>
    <row r="23" spans="1:9" x14ac:dyDescent="0.2">
      <c r="A23" s="576" t="s">
        <v>501</v>
      </c>
      <c r="B23" s="123">
        <v>162.66450000000003</v>
      </c>
      <c r="C23" s="123">
        <v>2090.0782799999993</v>
      </c>
    </row>
    <row r="24" spans="1:9" x14ac:dyDescent="0.2">
      <c r="A24" s="154" t="s">
        <v>239</v>
      </c>
      <c r="C24" s="93" t="s">
        <v>238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33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93" priority="3" operator="between">
      <formula>0</formula>
      <formula>0.5</formula>
    </cfRule>
    <cfRule type="cellIs" dxfId="92" priority="4" operator="between">
      <formula>0</formula>
      <formula>0.49</formula>
    </cfRule>
  </conditionalFormatting>
  <conditionalFormatting sqref="C5:C22">
    <cfRule type="cellIs" dxfId="91" priority="1" operator="between">
      <formula>0</formula>
      <formula>0.5</formula>
    </cfRule>
    <cfRule type="cellIs" dxfId="9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20" workbookViewId="0">
      <selection activeCell="E55" sqref="E55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49" t="s">
        <v>0</v>
      </c>
      <c r="B1" s="849"/>
      <c r="C1" s="849"/>
      <c r="D1" s="849"/>
      <c r="E1" s="849"/>
      <c r="F1" s="849"/>
    </row>
    <row r="2" spans="1:6" ht="12.75" x14ac:dyDescent="0.2">
      <c r="A2" s="850"/>
      <c r="B2" s="850"/>
      <c r="C2" s="850"/>
      <c r="D2" s="850"/>
      <c r="E2" s="850"/>
      <c r="F2" s="850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481</v>
      </c>
      <c r="F3" s="732" t="s">
        <v>482</v>
      </c>
    </row>
    <row r="4" spans="1:6" ht="12.75" x14ac:dyDescent="0.2">
      <c r="A4" s="26" t="s">
        <v>45</v>
      </c>
      <c r="B4" s="441"/>
      <c r="C4" s="441"/>
      <c r="D4" s="441"/>
      <c r="E4" s="441"/>
      <c r="F4" s="732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4518.3051899999991</v>
      </c>
      <c r="E5" s="461">
        <v>4481.37716</v>
      </c>
      <c r="F5" s="728" t="s">
        <v>673</v>
      </c>
    </row>
    <row r="6" spans="1:6" ht="12.75" x14ac:dyDescent="0.2">
      <c r="A6" s="22" t="s">
        <v>469</v>
      </c>
      <c r="B6" s="31" t="s">
        <v>47</v>
      </c>
      <c r="C6" s="32" t="s">
        <v>48</v>
      </c>
      <c r="D6" s="33">
        <v>187.56390999999999</v>
      </c>
      <c r="E6" s="462">
        <v>185.58413999999999</v>
      </c>
      <c r="F6" s="728" t="s">
        <v>673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342.00331000000023</v>
      </c>
      <c r="E7" s="462">
        <v>353.16815000000014</v>
      </c>
      <c r="F7" s="728" t="s">
        <v>673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387.18523000000022</v>
      </c>
      <c r="E8" s="462">
        <v>359.25692000000015</v>
      </c>
      <c r="F8" s="728" t="s">
        <v>673</v>
      </c>
    </row>
    <row r="9" spans="1:6" ht="12.75" x14ac:dyDescent="0.2">
      <c r="A9" s="22" t="s">
        <v>597</v>
      </c>
      <c r="B9" s="31" t="s">
        <v>47</v>
      </c>
      <c r="C9" s="32" t="s">
        <v>48</v>
      </c>
      <c r="D9" s="33">
        <v>1656.3482099999976</v>
      </c>
      <c r="E9" s="462">
        <v>1764.4644499999995</v>
      </c>
      <c r="F9" s="728" t="s">
        <v>673</v>
      </c>
    </row>
    <row r="10" spans="1:6" ht="12.75" x14ac:dyDescent="0.2">
      <c r="A10" s="34" t="s">
        <v>51</v>
      </c>
      <c r="B10" s="35" t="s">
        <v>47</v>
      </c>
      <c r="C10" s="36" t="s">
        <v>606</v>
      </c>
      <c r="D10" s="37">
        <v>30661.566999999999</v>
      </c>
      <c r="E10" s="463">
        <v>29164.165999999997</v>
      </c>
      <c r="F10" s="729" t="s">
        <v>673</v>
      </c>
    </row>
    <row r="11" spans="1:6" ht="12.75" x14ac:dyDescent="0.2">
      <c r="A11" s="38" t="s">
        <v>52</v>
      </c>
      <c r="B11" s="39"/>
      <c r="C11" s="40"/>
      <c r="D11" s="41"/>
      <c r="E11" s="41"/>
      <c r="F11" s="730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5280</v>
      </c>
      <c r="E12" s="462">
        <v>5072</v>
      </c>
      <c r="F12" s="731" t="s">
        <v>673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35315.376819999998</v>
      </c>
      <c r="E13" s="462">
        <v>24785.354670000001</v>
      </c>
      <c r="F13" s="728" t="s">
        <v>673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26.957417388156053</v>
      </c>
      <c r="E14" s="464">
        <v>26.206840022284794</v>
      </c>
      <c r="F14" s="728" t="s">
        <v>673</v>
      </c>
    </row>
    <row r="15" spans="1:6" ht="12.75" x14ac:dyDescent="0.2">
      <c r="A15" s="22" t="s">
        <v>483</v>
      </c>
      <c r="B15" s="31" t="s">
        <v>47</v>
      </c>
      <c r="C15" s="32" t="s">
        <v>48</v>
      </c>
      <c r="D15" s="33">
        <v>22</v>
      </c>
      <c r="E15" s="462">
        <v>109</v>
      </c>
      <c r="F15" s="729" t="s">
        <v>673</v>
      </c>
    </row>
    <row r="16" spans="1:6" ht="12.75" x14ac:dyDescent="0.2">
      <c r="A16" s="26" t="s">
        <v>58</v>
      </c>
      <c r="B16" s="28"/>
      <c r="C16" s="29"/>
      <c r="D16" s="43"/>
      <c r="E16" s="43"/>
      <c r="F16" s="730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5238</v>
      </c>
      <c r="E17" s="461">
        <v>5029</v>
      </c>
      <c r="F17" s="731" t="s">
        <v>673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80.095098449937154</v>
      </c>
      <c r="E18" s="464">
        <v>82.202642185400805</v>
      </c>
      <c r="F18" s="728" t="s">
        <v>673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18435</v>
      </c>
      <c r="E19" s="463">
        <v>18891</v>
      </c>
      <c r="F19" s="729" t="s">
        <v>673</v>
      </c>
    </row>
    <row r="20" spans="1:6" ht="12.75" x14ac:dyDescent="0.2">
      <c r="A20" s="26" t="s">
        <v>67</v>
      </c>
      <c r="B20" s="28"/>
      <c r="C20" s="29"/>
      <c r="D20" s="30"/>
      <c r="E20" s="30"/>
      <c r="F20" s="730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30.835999999999995</v>
      </c>
      <c r="E21" s="465">
        <v>32.281904761904762</v>
      </c>
      <c r="F21" s="728" t="s">
        <v>673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1.0859649999999998</v>
      </c>
      <c r="E22" s="466">
        <v>1.1092952380952379</v>
      </c>
      <c r="F22" s="728" t="s">
        <v>673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111.30410323125</v>
      </c>
      <c r="E23" s="467">
        <v>107.68999506206897</v>
      </c>
      <c r="F23" s="728" t="s">
        <v>673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93.382248740625002</v>
      </c>
      <c r="E24" s="467">
        <v>92.704751365517239</v>
      </c>
      <c r="F24" s="728" t="s">
        <v>673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12.68</v>
      </c>
      <c r="E25" s="467">
        <v>13.1</v>
      </c>
      <c r="F25" s="728" t="s">
        <v>673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8.5952999999999999</v>
      </c>
      <c r="E26" s="468">
        <v>8.3602396900000002</v>
      </c>
      <c r="F26" s="728" t="s">
        <v>673</v>
      </c>
    </row>
    <row r="27" spans="1:6" ht="12.75" x14ac:dyDescent="0.2">
      <c r="A27" s="38" t="s">
        <v>82</v>
      </c>
      <c r="B27" s="39"/>
      <c r="C27" s="40"/>
      <c r="D27" s="41"/>
      <c r="E27" s="41"/>
      <c r="F27" s="730"/>
    </row>
    <row r="28" spans="1:6" ht="12.75" x14ac:dyDescent="0.2">
      <c r="A28" s="22" t="s">
        <v>83</v>
      </c>
      <c r="B28" s="31" t="s">
        <v>84</v>
      </c>
      <c r="C28" s="32" t="s">
        <v>484</v>
      </c>
      <c r="D28" s="50">
        <v>3.4</v>
      </c>
      <c r="E28" s="469">
        <v>3.5</v>
      </c>
      <c r="F28" s="728" t="s">
        <v>668</v>
      </c>
    </row>
    <row r="29" spans="1:6" x14ac:dyDescent="0.2">
      <c r="A29" s="22" t="s">
        <v>85</v>
      </c>
      <c r="B29" s="31" t="s">
        <v>84</v>
      </c>
      <c r="C29" s="32" t="s">
        <v>484</v>
      </c>
      <c r="D29" s="51">
        <v>0.7</v>
      </c>
      <c r="E29" s="470">
        <v>5.9</v>
      </c>
      <c r="F29" s="728" t="s">
        <v>673</v>
      </c>
    </row>
    <row r="30" spans="1:6" ht="12.75" x14ac:dyDescent="0.2">
      <c r="A30" s="52" t="s">
        <v>86</v>
      </c>
      <c r="B30" s="31" t="s">
        <v>84</v>
      </c>
      <c r="C30" s="32" t="s">
        <v>484</v>
      </c>
      <c r="D30" s="51">
        <v>2.2000000000000002</v>
      </c>
      <c r="E30" s="470">
        <v>7.3</v>
      </c>
      <c r="F30" s="728" t="s">
        <v>673</v>
      </c>
    </row>
    <row r="31" spans="1:6" ht="12.75" x14ac:dyDescent="0.2">
      <c r="A31" s="52" t="s">
        <v>87</v>
      </c>
      <c r="B31" s="31" t="s">
        <v>84</v>
      </c>
      <c r="C31" s="32" t="s">
        <v>484</v>
      </c>
      <c r="D31" s="51">
        <v>-0.2</v>
      </c>
      <c r="E31" s="470">
        <v>2.9</v>
      </c>
      <c r="F31" s="728" t="s">
        <v>673</v>
      </c>
    </row>
    <row r="32" spans="1:6" ht="12.75" x14ac:dyDescent="0.2">
      <c r="A32" s="52" t="s">
        <v>88</v>
      </c>
      <c r="B32" s="31" t="s">
        <v>84</v>
      </c>
      <c r="C32" s="32" t="s">
        <v>484</v>
      </c>
      <c r="D32" s="51">
        <v>2.4</v>
      </c>
      <c r="E32" s="470">
        <v>7.7</v>
      </c>
      <c r="F32" s="728" t="s">
        <v>673</v>
      </c>
    </row>
    <row r="33" spans="1:6" ht="12.75" x14ac:dyDescent="0.2">
      <c r="A33" s="52" t="s">
        <v>89</v>
      </c>
      <c r="B33" s="31" t="s">
        <v>84</v>
      </c>
      <c r="C33" s="32" t="s">
        <v>484</v>
      </c>
      <c r="D33" s="51">
        <v>6</v>
      </c>
      <c r="E33" s="470">
        <v>11.1</v>
      </c>
      <c r="F33" s="728" t="s">
        <v>673</v>
      </c>
    </row>
    <row r="34" spans="1:6" ht="12.75" x14ac:dyDescent="0.2">
      <c r="A34" s="52" t="s">
        <v>90</v>
      </c>
      <c r="B34" s="31" t="s">
        <v>84</v>
      </c>
      <c r="C34" s="32" t="s">
        <v>484</v>
      </c>
      <c r="D34" s="51">
        <v>2.2000000000000002</v>
      </c>
      <c r="E34" s="470">
        <v>6.8</v>
      </c>
      <c r="F34" s="728" t="s">
        <v>673</v>
      </c>
    </row>
    <row r="35" spans="1:6" ht="12.75" x14ac:dyDescent="0.2">
      <c r="A35" s="52" t="s">
        <v>91</v>
      </c>
      <c r="B35" s="31" t="s">
        <v>84</v>
      </c>
      <c r="C35" s="32" t="s">
        <v>484</v>
      </c>
      <c r="D35" s="51">
        <v>-8.5</v>
      </c>
      <c r="E35" s="470">
        <v>-3.7</v>
      </c>
      <c r="F35" s="728" t="s">
        <v>673</v>
      </c>
    </row>
    <row r="36" spans="1:6" x14ac:dyDescent="0.2">
      <c r="A36" s="22" t="s">
        <v>92</v>
      </c>
      <c r="B36" s="31" t="s">
        <v>93</v>
      </c>
      <c r="C36" s="32" t="s">
        <v>484</v>
      </c>
      <c r="D36" s="51">
        <v>-3.2</v>
      </c>
      <c r="E36" s="470">
        <v>-0.9</v>
      </c>
      <c r="F36" s="728" t="s">
        <v>673</v>
      </c>
    </row>
    <row r="37" spans="1:6" x14ac:dyDescent="0.2">
      <c r="A37" s="22" t="s">
        <v>485</v>
      </c>
      <c r="B37" s="31" t="s">
        <v>94</v>
      </c>
      <c r="C37" s="32" t="s">
        <v>484</v>
      </c>
      <c r="D37" s="51">
        <v>-1.1000000000000001</v>
      </c>
      <c r="E37" s="470">
        <v>8.4</v>
      </c>
      <c r="F37" s="728" t="s">
        <v>673</v>
      </c>
    </row>
    <row r="38" spans="1:6" ht="12.75" x14ac:dyDescent="0.2">
      <c r="A38" s="34" t="s">
        <v>95</v>
      </c>
      <c r="B38" s="35" t="s">
        <v>96</v>
      </c>
      <c r="C38" s="36" t="s">
        <v>484</v>
      </c>
      <c r="D38" s="53">
        <v>12.1</v>
      </c>
      <c r="E38" s="471">
        <v>12.6</v>
      </c>
      <c r="F38" s="728" t="s">
        <v>673</v>
      </c>
    </row>
    <row r="39" spans="1:6" ht="12.75" x14ac:dyDescent="0.2">
      <c r="A39" s="38" t="s">
        <v>63</v>
      </c>
      <c r="B39" s="39"/>
      <c r="C39" s="40"/>
      <c r="D39" s="41"/>
      <c r="E39" s="41"/>
      <c r="F39" s="730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14.269</v>
      </c>
      <c r="E40" s="472">
        <v>12.829000000000001</v>
      </c>
      <c r="F40" s="728" t="s">
        <v>673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16</v>
      </c>
      <c r="E41" s="462">
        <v>57.371221200999997</v>
      </c>
      <c r="F41" s="728" t="s">
        <v>673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0.31580425402826767</v>
      </c>
      <c r="E42" s="467">
        <v>0.28627360612513142</v>
      </c>
      <c r="F42" s="728" t="s">
        <v>673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5.2182590667985106E-2</v>
      </c>
      <c r="E43" s="467">
        <v>0.19671819588806347</v>
      </c>
      <c r="F43" s="728" t="s">
        <v>673</v>
      </c>
    </row>
    <row r="44" spans="1:6" x14ac:dyDescent="0.2">
      <c r="A44" s="38" t="s">
        <v>97</v>
      </c>
      <c r="B44" s="39"/>
      <c r="C44" s="40"/>
      <c r="D44" s="41"/>
      <c r="E44" s="41"/>
      <c r="F44" s="730"/>
    </row>
    <row r="45" spans="1:6" ht="12.75" x14ac:dyDescent="0.2">
      <c r="A45" s="54" t="s">
        <v>98</v>
      </c>
      <c r="B45" s="31" t="s">
        <v>84</v>
      </c>
      <c r="C45" s="32" t="s">
        <v>484</v>
      </c>
      <c r="D45" s="51">
        <v>0</v>
      </c>
      <c r="E45" s="470">
        <v>5.0999999999999996</v>
      </c>
      <c r="F45" s="728" t="s">
        <v>673</v>
      </c>
    </row>
    <row r="46" spans="1:6" ht="12.75" x14ac:dyDescent="0.2">
      <c r="A46" s="55" t="s">
        <v>99</v>
      </c>
      <c r="B46" s="31" t="s">
        <v>84</v>
      </c>
      <c r="C46" s="32" t="s">
        <v>484</v>
      </c>
      <c r="D46" s="51">
        <v>0.7</v>
      </c>
      <c r="E46" s="470">
        <v>5.5</v>
      </c>
      <c r="F46" s="728" t="s">
        <v>673</v>
      </c>
    </row>
    <row r="47" spans="1:6" ht="12.75" x14ac:dyDescent="0.2">
      <c r="A47" s="55" t="s">
        <v>100</v>
      </c>
      <c r="B47" s="31" t="s">
        <v>84</v>
      </c>
      <c r="C47" s="32" t="s">
        <v>484</v>
      </c>
      <c r="D47" s="51">
        <v>-1.2</v>
      </c>
      <c r="E47" s="470">
        <v>4.3</v>
      </c>
      <c r="F47" s="728" t="s">
        <v>673</v>
      </c>
    </row>
    <row r="48" spans="1:6" ht="12.75" x14ac:dyDescent="0.2">
      <c r="A48" s="54" t="s">
        <v>101</v>
      </c>
      <c r="B48" s="31" t="s">
        <v>84</v>
      </c>
      <c r="C48" s="32" t="s">
        <v>484</v>
      </c>
      <c r="D48" s="51">
        <v>0.5</v>
      </c>
      <c r="E48" s="470">
        <v>5.4</v>
      </c>
      <c r="F48" s="728" t="s">
        <v>673</v>
      </c>
    </row>
    <row r="49" spans="1:7" ht="12.75" x14ac:dyDescent="0.2">
      <c r="A49" s="473" t="s">
        <v>102</v>
      </c>
      <c r="B49" s="31" t="s">
        <v>84</v>
      </c>
      <c r="C49" s="32" t="s">
        <v>484</v>
      </c>
      <c r="D49" s="51">
        <v>-3.8</v>
      </c>
      <c r="E49" s="470">
        <v>2.5</v>
      </c>
      <c r="F49" s="728" t="s">
        <v>673</v>
      </c>
    </row>
    <row r="50" spans="1:7" ht="12.75" x14ac:dyDescent="0.2">
      <c r="A50" s="55" t="s">
        <v>103</v>
      </c>
      <c r="B50" s="31" t="s">
        <v>84</v>
      </c>
      <c r="C50" s="32" t="s">
        <v>484</v>
      </c>
      <c r="D50" s="51">
        <v>-4.5</v>
      </c>
      <c r="E50" s="470">
        <v>2.4</v>
      </c>
      <c r="F50" s="728" t="s">
        <v>673</v>
      </c>
    </row>
    <row r="51" spans="1:7" ht="12.75" x14ac:dyDescent="0.2">
      <c r="A51" s="55" t="s">
        <v>104</v>
      </c>
      <c r="B51" s="31" t="s">
        <v>84</v>
      </c>
      <c r="C51" s="32" t="s">
        <v>484</v>
      </c>
      <c r="D51" s="51">
        <v>4.2</v>
      </c>
      <c r="E51" s="470">
        <v>-2.4</v>
      </c>
      <c r="F51" s="728" t="s">
        <v>673</v>
      </c>
    </row>
    <row r="52" spans="1:7" ht="12.75" x14ac:dyDescent="0.2">
      <c r="A52" s="55" t="s">
        <v>105</v>
      </c>
      <c r="B52" s="31" t="s">
        <v>84</v>
      </c>
      <c r="C52" s="32" t="s">
        <v>484</v>
      </c>
      <c r="D52" s="51">
        <v>3.1</v>
      </c>
      <c r="E52" s="470">
        <v>9.8000000000000007</v>
      </c>
      <c r="F52" s="728" t="s">
        <v>673</v>
      </c>
    </row>
    <row r="53" spans="1:7" ht="12.75" x14ac:dyDescent="0.2">
      <c r="A53" s="54" t="s">
        <v>106</v>
      </c>
      <c r="B53" s="31" t="s">
        <v>84</v>
      </c>
      <c r="C53" s="32" t="s">
        <v>484</v>
      </c>
      <c r="D53" s="51">
        <v>13.9</v>
      </c>
      <c r="E53" s="470">
        <v>16.100000000000001</v>
      </c>
      <c r="F53" s="728" t="s">
        <v>673</v>
      </c>
    </row>
    <row r="54" spans="1:7" ht="12.75" x14ac:dyDescent="0.2">
      <c r="A54" s="56" t="s">
        <v>107</v>
      </c>
      <c r="B54" s="35" t="s">
        <v>84</v>
      </c>
      <c r="C54" s="36" t="s">
        <v>484</v>
      </c>
      <c r="D54" s="53">
        <v>5.8</v>
      </c>
      <c r="E54" s="471">
        <v>9.4</v>
      </c>
      <c r="F54" s="729" t="s">
        <v>673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2"/>
      <c r="B56" s="22"/>
      <c r="C56" s="22"/>
      <c r="D56" s="22"/>
      <c r="E56" s="22"/>
      <c r="F56" s="22"/>
    </row>
    <row r="57" spans="1:7" ht="12.75" x14ac:dyDescent="0.2">
      <c r="A57" s="452" t="s">
        <v>486</v>
      </c>
      <c r="B57" s="458"/>
      <c r="C57" s="458"/>
      <c r="D57" s="459"/>
      <c r="E57" s="22"/>
      <c r="F57" s="22"/>
    </row>
    <row r="58" spans="1:7" ht="12.75" x14ac:dyDescent="0.2">
      <c r="A58" s="452" t="s">
        <v>487</v>
      </c>
      <c r="B58" s="22"/>
      <c r="C58" s="22"/>
      <c r="D58" s="22"/>
      <c r="E58" s="22"/>
      <c r="F58" s="22"/>
    </row>
    <row r="59" spans="1:7" ht="12.75" x14ac:dyDescent="0.2">
      <c r="A59" s="452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1" t="s">
        <v>159</v>
      </c>
    </row>
    <row r="3" spans="1:65" s="102" customFormat="1" x14ac:dyDescent="0.2">
      <c r="A3" s="79"/>
      <c r="B3" s="860">
        <f>INDICE!A3</f>
        <v>42401</v>
      </c>
      <c r="C3" s="861"/>
      <c r="D3" s="861" t="s">
        <v>120</v>
      </c>
      <c r="E3" s="861"/>
      <c r="F3" s="861" t="s">
        <v>121</v>
      </c>
      <c r="G3" s="861"/>
      <c r="H3" s="861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489</v>
      </c>
      <c r="D4" s="97" t="s">
        <v>48</v>
      </c>
      <c r="E4" s="97" t="s">
        <v>489</v>
      </c>
      <c r="F4" s="97" t="s">
        <v>48</v>
      </c>
      <c r="G4" s="98" t="s">
        <v>489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206</v>
      </c>
      <c r="B5" s="593">
        <v>31.6234789725209</v>
      </c>
      <c r="C5" s="184">
        <v>4.0222097011565641</v>
      </c>
      <c r="D5" s="100">
        <v>62.233818481481507</v>
      </c>
      <c r="E5" s="101">
        <v>3.0534574814069595</v>
      </c>
      <c r="F5" s="100">
        <v>382.39826176059739</v>
      </c>
      <c r="G5" s="101">
        <v>4.3527665226645018</v>
      </c>
      <c r="H5" s="594">
        <v>7.3755636608417525</v>
      </c>
      <c r="I5" s="99"/>
    </row>
    <row r="6" spans="1:65" s="136" customFormat="1" x14ac:dyDescent="0.2">
      <c r="A6" s="99" t="s">
        <v>207</v>
      </c>
      <c r="B6" s="593">
        <v>43.994999999999997</v>
      </c>
      <c r="C6" s="101">
        <v>-33.325755853603091</v>
      </c>
      <c r="D6" s="100">
        <v>74.061000000000007</v>
      </c>
      <c r="E6" s="101">
        <v>-30.20093114432737</v>
      </c>
      <c r="F6" s="100">
        <v>860.11</v>
      </c>
      <c r="G6" s="101">
        <v>-5.2603520119136391</v>
      </c>
      <c r="H6" s="594">
        <v>16.589500253267808</v>
      </c>
      <c r="I6" s="99"/>
    </row>
    <row r="7" spans="1:65" s="136" customFormat="1" x14ac:dyDescent="0.2">
      <c r="A7" s="99" t="s">
        <v>208</v>
      </c>
      <c r="B7" s="593">
        <v>157</v>
      </c>
      <c r="C7" s="101">
        <v>3.2894736842105261</v>
      </c>
      <c r="D7" s="100">
        <v>299</v>
      </c>
      <c r="E7" s="101">
        <v>4.1811846689895473</v>
      </c>
      <c r="F7" s="100">
        <v>1875</v>
      </c>
      <c r="G7" s="101">
        <v>5.5149127743387734</v>
      </c>
      <c r="H7" s="594">
        <v>36.164342903671788</v>
      </c>
      <c r="I7" s="99"/>
    </row>
    <row r="8" spans="1:65" s="136" customFormat="1" x14ac:dyDescent="0.2">
      <c r="A8" s="179" t="s">
        <v>515</v>
      </c>
      <c r="B8" s="593">
        <v>203.38152102747901</v>
      </c>
      <c r="C8" s="101">
        <v>3.6874510652521888</v>
      </c>
      <c r="D8" s="100">
        <v>452.70518151851837</v>
      </c>
      <c r="E8" s="101">
        <v>2.7924251415074863</v>
      </c>
      <c r="F8" s="100">
        <v>2067.1566580315171</v>
      </c>
      <c r="G8" s="101">
        <v>-1.7336581623426877</v>
      </c>
      <c r="H8" s="594">
        <v>39.870593182218656</v>
      </c>
      <c r="I8" s="99"/>
      <c r="J8" s="100"/>
    </row>
    <row r="9" spans="1:65" s="99" customFormat="1" x14ac:dyDescent="0.2">
      <c r="A9" s="68" t="s">
        <v>209</v>
      </c>
      <c r="B9" s="69">
        <v>435.99999999999989</v>
      </c>
      <c r="C9" s="103">
        <v>-1.9198371164134518</v>
      </c>
      <c r="D9" s="69">
        <v>887.99999999999989</v>
      </c>
      <c r="E9" s="103">
        <v>-0.66036049403850072</v>
      </c>
      <c r="F9" s="69">
        <v>5184.6649197921142</v>
      </c>
      <c r="G9" s="103">
        <v>0.57661030066624108</v>
      </c>
      <c r="H9" s="103">
        <v>100</v>
      </c>
    </row>
    <row r="10" spans="1:65" s="99" customFormat="1" x14ac:dyDescent="0.2">
      <c r="H10" s="93" t="s">
        <v>238</v>
      </c>
    </row>
    <row r="11" spans="1:65" s="99" customFormat="1" x14ac:dyDescent="0.2">
      <c r="A11" s="94" t="s">
        <v>559</v>
      </c>
    </row>
    <row r="12" spans="1:65" x14ac:dyDescent="0.2">
      <c r="A12" s="94" t="s">
        <v>514</v>
      </c>
    </row>
    <row r="13" spans="1:65" x14ac:dyDescent="0.2">
      <c r="A13" s="94" t="s">
        <v>641</v>
      </c>
    </row>
    <row r="14" spans="1:65" x14ac:dyDescent="0.2">
      <c r="A14" s="166" t="s">
        <v>651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3"/>
  <sheetViews>
    <sheetView topLeftCell="A12" workbookViewId="0">
      <selection activeCell="I10" sqref="I10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3" t="s">
        <v>268</v>
      </c>
      <c r="B1" s="433"/>
      <c r="C1" s="1"/>
      <c r="D1" s="1"/>
      <c r="E1" s="1"/>
      <c r="F1" s="1"/>
      <c r="G1" s="1"/>
      <c r="H1" s="1"/>
      <c r="I1" s="1"/>
    </row>
    <row r="2" spans="1:10" x14ac:dyDescent="0.2">
      <c r="A2" s="595"/>
      <c r="B2" s="595"/>
      <c r="C2" s="595"/>
      <c r="D2" s="595"/>
      <c r="E2" s="595"/>
      <c r="F2" s="1"/>
      <c r="G2" s="1"/>
      <c r="H2" s="596"/>
      <c r="I2" s="599" t="s">
        <v>159</v>
      </c>
    </row>
    <row r="3" spans="1:10" ht="14.45" customHeight="1" x14ac:dyDescent="0.2">
      <c r="A3" s="877" t="s">
        <v>526</v>
      </c>
      <c r="B3" s="877" t="s">
        <v>527</v>
      </c>
      <c r="C3" s="860">
        <f>INDICE!A3</f>
        <v>42401</v>
      </c>
      <c r="D3" s="861"/>
      <c r="E3" s="861" t="s">
        <v>120</v>
      </c>
      <c r="F3" s="861"/>
      <c r="G3" s="861" t="s">
        <v>121</v>
      </c>
      <c r="H3" s="861"/>
      <c r="I3" s="861"/>
    </row>
    <row r="4" spans="1:10" x14ac:dyDescent="0.2">
      <c r="A4" s="878"/>
      <c r="B4" s="878"/>
      <c r="C4" s="97" t="s">
        <v>48</v>
      </c>
      <c r="D4" s="97" t="s">
        <v>524</v>
      </c>
      <c r="E4" s="97" t="s">
        <v>48</v>
      </c>
      <c r="F4" s="97" t="s">
        <v>524</v>
      </c>
      <c r="G4" s="97" t="s">
        <v>48</v>
      </c>
      <c r="H4" s="98" t="s">
        <v>524</v>
      </c>
      <c r="I4" s="98" t="s">
        <v>110</v>
      </c>
    </row>
    <row r="5" spans="1:10" x14ac:dyDescent="0.2">
      <c r="A5" s="600"/>
      <c r="B5" s="606" t="s">
        <v>211</v>
      </c>
      <c r="C5" s="603">
        <v>0</v>
      </c>
      <c r="D5" s="187" t="s">
        <v>150</v>
      </c>
      <c r="E5" s="186">
        <v>77</v>
      </c>
      <c r="F5" s="188" t="s">
        <v>150</v>
      </c>
      <c r="G5" s="602">
        <v>646</v>
      </c>
      <c r="H5" s="188">
        <v>162.60162601626016</v>
      </c>
      <c r="I5" s="608">
        <v>0.99461123941493446</v>
      </c>
      <c r="J5" s="395"/>
    </row>
    <row r="6" spans="1:10" x14ac:dyDescent="0.2">
      <c r="A6" s="185"/>
      <c r="B6" s="607" t="s">
        <v>212</v>
      </c>
      <c r="C6" s="604">
        <v>590</v>
      </c>
      <c r="D6" s="187">
        <v>-41.757156959526156</v>
      </c>
      <c r="E6" s="189">
        <v>1032</v>
      </c>
      <c r="F6" s="187">
        <v>-35.660847880299251</v>
      </c>
      <c r="G6" s="602">
        <v>8311</v>
      </c>
      <c r="H6" s="190">
        <v>-3.7855985181755036</v>
      </c>
      <c r="I6" s="608">
        <v>12.795996920708236</v>
      </c>
      <c r="J6" s="395"/>
    </row>
    <row r="7" spans="1:10" x14ac:dyDescent="0.2">
      <c r="A7" s="831" t="s">
        <v>346</v>
      </c>
      <c r="B7" s="832"/>
      <c r="C7" s="192">
        <v>590</v>
      </c>
      <c r="D7" s="193">
        <v>-41.757156959526156</v>
      </c>
      <c r="E7" s="192">
        <v>1109</v>
      </c>
      <c r="F7" s="194">
        <v>-30.860349127182047</v>
      </c>
      <c r="G7" s="195">
        <v>8957</v>
      </c>
      <c r="H7" s="194">
        <v>0.82170193606483577</v>
      </c>
      <c r="I7" s="196">
        <v>13.790608160123172</v>
      </c>
      <c r="J7" s="395"/>
    </row>
    <row r="8" spans="1:10" x14ac:dyDescent="0.2">
      <c r="A8" s="600"/>
      <c r="B8" s="606" t="s">
        <v>213</v>
      </c>
      <c r="C8" s="604">
        <v>200</v>
      </c>
      <c r="D8" s="187">
        <v>115.05376344086022</v>
      </c>
      <c r="E8" s="189">
        <v>468</v>
      </c>
      <c r="F8" s="197">
        <v>151.61290322580646</v>
      </c>
      <c r="G8" s="602">
        <v>2189</v>
      </c>
      <c r="H8" s="197">
        <v>76.247987117552341</v>
      </c>
      <c r="I8" s="608">
        <v>3.3702848344880678</v>
      </c>
      <c r="J8" s="395"/>
    </row>
    <row r="9" spans="1:10" x14ac:dyDescent="0.2">
      <c r="A9" s="600"/>
      <c r="B9" s="185" t="s">
        <v>214</v>
      </c>
      <c r="C9" s="604">
        <v>243</v>
      </c>
      <c r="D9" s="187">
        <v>63.087248322147651</v>
      </c>
      <c r="E9" s="189">
        <v>428</v>
      </c>
      <c r="F9" s="190">
        <v>43.143812709030101</v>
      </c>
      <c r="G9" s="602">
        <v>3228</v>
      </c>
      <c r="H9" s="190">
        <v>-16.653756777691711</v>
      </c>
      <c r="I9" s="608">
        <v>4.9699769053117784</v>
      </c>
      <c r="J9" s="395"/>
    </row>
    <row r="10" spans="1:10" x14ac:dyDescent="0.2">
      <c r="A10" s="600"/>
      <c r="B10" s="185" t="s">
        <v>215</v>
      </c>
      <c r="C10" s="604">
        <v>0</v>
      </c>
      <c r="D10" s="187" t="s">
        <v>150</v>
      </c>
      <c r="E10" s="189">
        <v>0</v>
      </c>
      <c r="F10" s="198" t="s">
        <v>150</v>
      </c>
      <c r="G10" s="189">
        <v>0</v>
      </c>
      <c r="H10" s="198">
        <v>-100</v>
      </c>
      <c r="I10" s="794">
        <v>0</v>
      </c>
      <c r="J10" s="395"/>
    </row>
    <row r="11" spans="1:10" x14ac:dyDescent="0.2">
      <c r="A11" s="200"/>
      <c r="B11" s="607" t="s">
        <v>216</v>
      </c>
      <c r="C11" s="604">
        <v>61</v>
      </c>
      <c r="D11" s="187">
        <v>-85.613207547169807</v>
      </c>
      <c r="E11" s="189">
        <v>289</v>
      </c>
      <c r="F11" s="199">
        <v>-50</v>
      </c>
      <c r="G11" s="602">
        <v>2901</v>
      </c>
      <c r="H11" s="199">
        <v>-2.7489104927924908</v>
      </c>
      <c r="I11" s="608">
        <v>4.4665127020785222</v>
      </c>
      <c r="J11" s="395"/>
    </row>
    <row r="12" spans="1:10" x14ac:dyDescent="0.2">
      <c r="A12" s="831" t="s">
        <v>516</v>
      </c>
      <c r="B12" s="832"/>
      <c r="C12" s="192">
        <v>504</v>
      </c>
      <c r="D12" s="193">
        <v>-24.324324324324326</v>
      </c>
      <c r="E12" s="192">
        <v>1185</v>
      </c>
      <c r="F12" s="194">
        <v>11.47695202257761</v>
      </c>
      <c r="G12" s="195">
        <v>8318</v>
      </c>
      <c r="H12" s="194">
        <v>1.4142891977566447</v>
      </c>
      <c r="I12" s="196">
        <v>12.806774441878369</v>
      </c>
      <c r="J12" s="395"/>
    </row>
    <row r="13" spans="1:10" x14ac:dyDescent="0.2">
      <c r="A13" s="601"/>
      <c r="B13" s="610" t="s">
        <v>654</v>
      </c>
      <c r="C13" s="603">
        <v>189</v>
      </c>
      <c r="D13" s="187">
        <v>13.855421686746988</v>
      </c>
      <c r="E13" s="186">
        <v>189</v>
      </c>
      <c r="F13" s="199">
        <v>-24.4</v>
      </c>
      <c r="G13" s="602">
        <v>1078</v>
      </c>
      <c r="H13" s="199">
        <v>-27.407407407407408</v>
      </c>
      <c r="I13" s="608">
        <v>1.659738260200154</v>
      </c>
      <c r="J13" s="395"/>
    </row>
    <row r="14" spans="1:10" x14ac:dyDescent="0.2">
      <c r="A14" s="601"/>
      <c r="B14" s="605" t="s">
        <v>218</v>
      </c>
      <c r="C14" s="603">
        <v>0</v>
      </c>
      <c r="D14" s="187" t="s">
        <v>150</v>
      </c>
      <c r="E14" s="186">
        <v>0</v>
      </c>
      <c r="F14" s="199" t="s">
        <v>150</v>
      </c>
      <c r="G14" s="189">
        <v>161</v>
      </c>
      <c r="H14" s="199">
        <v>203.77358490566039</v>
      </c>
      <c r="I14" s="794">
        <v>0.24788298691301</v>
      </c>
      <c r="J14" s="395"/>
    </row>
    <row r="15" spans="1:10" x14ac:dyDescent="0.2">
      <c r="A15" s="601"/>
      <c r="B15" s="605" t="s">
        <v>219</v>
      </c>
      <c r="C15" s="604">
        <v>220</v>
      </c>
      <c r="D15" s="187" t="s">
        <v>150</v>
      </c>
      <c r="E15" s="189">
        <v>493</v>
      </c>
      <c r="F15" s="199">
        <v>11.036036036036036</v>
      </c>
      <c r="G15" s="189">
        <v>2969</v>
      </c>
      <c r="H15" s="199">
        <v>0.43978349120433019</v>
      </c>
      <c r="I15" s="793">
        <v>4.5712086220169361</v>
      </c>
      <c r="J15" s="395"/>
    </row>
    <row r="16" spans="1:10" x14ac:dyDescent="0.2">
      <c r="A16" s="601"/>
      <c r="B16" s="605" t="s">
        <v>220</v>
      </c>
      <c r="C16" s="604">
        <v>150</v>
      </c>
      <c r="D16" s="187">
        <v>-41.860465116279073</v>
      </c>
      <c r="E16" s="189">
        <v>331</v>
      </c>
      <c r="F16" s="199">
        <v>28.294573643410853</v>
      </c>
      <c r="G16" s="189">
        <v>1422</v>
      </c>
      <c r="H16" s="199">
        <v>12.233622730860299</v>
      </c>
      <c r="I16" s="794">
        <v>2.1893764434180141</v>
      </c>
      <c r="J16" s="395"/>
    </row>
    <row r="17" spans="1:10" x14ac:dyDescent="0.2">
      <c r="A17" s="601"/>
      <c r="B17" s="605" t="s">
        <v>221</v>
      </c>
      <c r="C17" s="604">
        <v>79</v>
      </c>
      <c r="D17" s="187" t="s">
        <v>150</v>
      </c>
      <c r="E17" s="189">
        <v>79</v>
      </c>
      <c r="F17" s="199" t="s">
        <v>150</v>
      </c>
      <c r="G17" s="602">
        <v>1874</v>
      </c>
      <c r="H17" s="199">
        <v>57.082984073763619</v>
      </c>
      <c r="I17" s="608">
        <v>2.8852963818321786</v>
      </c>
      <c r="J17" s="395"/>
    </row>
    <row r="18" spans="1:10" x14ac:dyDescent="0.2">
      <c r="A18" s="601"/>
      <c r="B18" s="605" t="s">
        <v>222</v>
      </c>
      <c r="C18" s="604">
        <v>230</v>
      </c>
      <c r="D18" s="187">
        <v>-42.211055276381906</v>
      </c>
      <c r="E18" s="189">
        <v>630</v>
      </c>
      <c r="F18" s="119">
        <v>0</v>
      </c>
      <c r="G18" s="602">
        <v>3998</v>
      </c>
      <c r="H18" s="199">
        <v>8.7003806416530729</v>
      </c>
      <c r="I18" s="608">
        <v>6.1555042340261741</v>
      </c>
      <c r="J18" s="395"/>
    </row>
    <row r="19" spans="1:10" x14ac:dyDescent="0.2">
      <c r="A19" s="601"/>
      <c r="B19" s="605" t="s">
        <v>260</v>
      </c>
      <c r="C19" s="604">
        <v>41</v>
      </c>
      <c r="D19" s="187" t="s">
        <v>150</v>
      </c>
      <c r="E19" s="189">
        <v>85</v>
      </c>
      <c r="F19" s="199">
        <v>107.31707317073172</v>
      </c>
      <c r="G19" s="602">
        <v>330</v>
      </c>
      <c r="H19" s="199">
        <v>16.197183098591552</v>
      </c>
      <c r="I19" s="608">
        <v>0.5080831408775982</v>
      </c>
      <c r="J19" s="395"/>
    </row>
    <row r="20" spans="1:10" x14ac:dyDescent="0.2">
      <c r="A20" s="831" t="s">
        <v>517</v>
      </c>
      <c r="B20" s="832"/>
      <c r="C20" s="192">
        <v>909</v>
      </c>
      <c r="D20" s="193">
        <v>-12.763915547024951</v>
      </c>
      <c r="E20" s="192">
        <v>1807</v>
      </c>
      <c r="F20" s="194">
        <v>11.337030191004313</v>
      </c>
      <c r="G20" s="195">
        <v>11832</v>
      </c>
      <c r="H20" s="194">
        <v>8.3913521436423597</v>
      </c>
      <c r="I20" s="196">
        <v>18.217090069284065</v>
      </c>
      <c r="J20" s="395"/>
    </row>
    <row r="21" spans="1:10" x14ac:dyDescent="0.2">
      <c r="A21" s="601"/>
      <c r="B21" s="610" t="s">
        <v>223</v>
      </c>
      <c r="C21" s="603">
        <v>558</v>
      </c>
      <c r="D21" s="187">
        <v>-16.467065868263472</v>
      </c>
      <c r="E21" s="186">
        <v>1119</v>
      </c>
      <c r="F21" s="199">
        <v>-15.16300227445034</v>
      </c>
      <c r="G21" s="602">
        <v>6612</v>
      </c>
      <c r="H21" s="199">
        <v>-11.39104797641383</v>
      </c>
      <c r="I21" s="608">
        <v>10.180138568129331</v>
      </c>
      <c r="J21" s="395"/>
    </row>
    <row r="22" spans="1:10" x14ac:dyDescent="0.2">
      <c r="A22" s="601"/>
      <c r="B22" s="605" t="s">
        <v>224</v>
      </c>
      <c r="C22" s="604">
        <v>516</v>
      </c>
      <c r="D22" s="187">
        <v>108.90688259109311</v>
      </c>
      <c r="E22" s="189">
        <v>1042</v>
      </c>
      <c r="F22" s="187">
        <v>167.17948717948718</v>
      </c>
      <c r="G22" s="189">
        <v>4137</v>
      </c>
      <c r="H22" s="187">
        <v>111.8279569892473</v>
      </c>
      <c r="I22" s="609">
        <v>6.3695150115473442</v>
      </c>
      <c r="J22" s="395"/>
    </row>
    <row r="23" spans="1:10" x14ac:dyDescent="0.2">
      <c r="A23" s="831" t="s">
        <v>393</v>
      </c>
      <c r="B23" s="832"/>
      <c r="C23" s="192">
        <v>1074</v>
      </c>
      <c r="D23" s="193">
        <v>17.377049180327869</v>
      </c>
      <c r="E23" s="192">
        <v>2161</v>
      </c>
      <c r="F23" s="194">
        <v>26.448215330602693</v>
      </c>
      <c r="G23" s="195">
        <v>10749</v>
      </c>
      <c r="H23" s="194">
        <v>14.168879447689855</v>
      </c>
      <c r="I23" s="196">
        <v>16.549653579676672</v>
      </c>
      <c r="J23" s="395"/>
    </row>
    <row r="24" spans="1:10" x14ac:dyDescent="0.2">
      <c r="A24" s="601"/>
      <c r="B24" s="610" t="s">
        <v>226</v>
      </c>
      <c r="C24" s="603">
        <v>287</v>
      </c>
      <c r="D24" s="187">
        <v>-45.643939393939391</v>
      </c>
      <c r="E24" s="186">
        <v>555</v>
      </c>
      <c r="F24" s="199">
        <v>-54.09429280397022</v>
      </c>
      <c r="G24" s="602">
        <v>5299</v>
      </c>
      <c r="H24" s="199">
        <v>-11.015952980688496</v>
      </c>
      <c r="I24" s="608">
        <v>8.1585835257890693</v>
      </c>
      <c r="J24" s="395"/>
    </row>
    <row r="25" spans="1:10" x14ac:dyDescent="0.2">
      <c r="A25" s="601"/>
      <c r="B25" s="605" t="s">
        <v>227</v>
      </c>
      <c r="C25" s="603">
        <v>110</v>
      </c>
      <c r="D25" s="187">
        <v>30.952380952380953</v>
      </c>
      <c r="E25" s="186">
        <v>136</v>
      </c>
      <c r="F25" s="199">
        <v>-2.1582733812949639</v>
      </c>
      <c r="G25" s="602">
        <v>2925</v>
      </c>
      <c r="H25" s="199">
        <v>57.596982758620683</v>
      </c>
      <c r="I25" s="608">
        <v>4.503464203233257</v>
      </c>
      <c r="J25" s="395"/>
    </row>
    <row r="26" spans="1:10" x14ac:dyDescent="0.2">
      <c r="A26" s="601"/>
      <c r="B26" s="605" t="s">
        <v>228</v>
      </c>
      <c r="C26" s="603">
        <v>135</v>
      </c>
      <c r="D26" s="187" t="s">
        <v>150</v>
      </c>
      <c r="E26" s="186">
        <v>135</v>
      </c>
      <c r="F26" s="199">
        <v>50</v>
      </c>
      <c r="G26" s="189">
        <v>529</v>
      </c>
      <c r="H26" s="199">
        <v>-28.993288590604028</v>
      </c>
      <c r="I26" s="794">
        <v>0.8144726712856043</v>
      </c>
      <c r="J26" s="395"/>
    </row>
    <row r="27" spans="1:10" x14ac:dyDescent="0.2">
      <c r="A27" s="601"/>
      <c r="B27" s="605" t="s">
        <v>229</v>
      </c>
      <c r="C27" s="604">
        <v>0</v>
      </c>
      <c r="D27" s="187" t="s">
        <v>150</v>
      </c>
      <c r="E27" s="189">
        <v>130</v>
      </c>
      <c r="F27" s="187" t="s">
        <v>150</v>
      </c>
      <c r="G27" s="189">
        <v>646</v>
      </c>
      <c r="H27" s="187">
        <v>420.9677419354839</v>
      </c>
      <c r="I27" s="609">
        <v>0.99461123941493446</v>
      </c>
      <c r="J27" s="395"/>
    </row>
    <row r="28" spans="1:10" x14ac:dyDescent="0.2">
      <c r="A28" s="601"/>
      <c r="B28" s="605" t="s">
        <v>230</v>
      </c>
      <c r="C28" s="604">
        <v>130</v>
      </c>
      <c r="D28" s="187" t="s">
        <v>150</v>
      </c>
      <c r="E28" s="189">
        <v>130</v>
      </c>
      <c r="F28" s="187" t="s">
        <v>150</v>
      </c>
      <c r="G28" s="602">
        <v>331</v>
      </c>
      <c r="H28" s="187">
        <v>106.87500000000001</v>
      </c>
      <c r="I28" s="609">
        <v>0.50962278675904549</v>
      </c>
      <c r="J28" s="395"/>
    </row>
    <row r="29" spans="1:10" x14ac:dyDescent="0.2">
      <c r="A29" s="601"/>
      <c r="B29" s="605" t="s">
        <v>231</v>
      </c>
      <c r="C29" s="604">
        <v>131</v>
      </c>
      <c r="D29" s="201" t="s">
        <v>150</v>
      </c>
      <c r="E29" s="189">
        <v>260</v>
      </c>
      <c r="F29" s="187" t="s">
        <v>150</v>
      </c>
      <c r="G29" s="189">
        <v>1231</v>
      </c>
      <c r="H29" s="187">
        <v>92.34375</v>
      </c>
      <c r="I29" s="794">
        <v>1.8953040800615859</v>
      </c>
      <c r="J29" s="395"/>
    </row>
    <row r="30" spans="1:10" x14ac:dyDescent="0.2">
      <c r="A30" s="601"/>
      <c r="B30" s="605" t="s">
        <v>232</v>
      </c>
      <c r="C30" s="603">
        <v>0</v>
      </c>
      <c r="D30" s="201">
        <v>-100</v>
      </c>
      <c r="E30" s="186">
        <v>0</v>
      </c>
      <c r="F30" s="187">
        <v>-100</v>
      </c>
      <c r="G30" s="189">
        <v>1094</v>
      </c>
      <c r="H30" s="187">
        <v>1.5784586815227482</v>
      </c>
      <c r="I30" s="608">
        <v>1.6843725943033103</v>
      </c>
      <c r="J30" s="395"/>
    </row>
    <row r="31" spans="1:10" x14ac:dyDescent="0.2">
      <c r="A31" s="601"/>
      <c r="B31" s="605" t="s">
        <v>233</v>
      </c>
      <c r="C31" s="604">
        <v>327</v>
      </c>
      <c r="D31" s="187" t="s">
        <v>150</v>
      </c>
      <c r="E31" s="189">
        <v>574</v>
      </c>
      <c r="F31" s="187">
        <v>137.19008264462812</v>
      </c>
      <c r="G31" s="602">
        <v>1935</v>
      </c>
      <c r="H31" s="187">
        <v>29.604822505023442</v>
      </c>
      <c r="I31" s="609">
        <v>2.9792147806004619</v>
      </c>
      <c r="J31" s="395"/>
    </row>
    <row r="32" spans="1:10" x14ac:dyDescent="0.2">
      <c r="A32" s="601"/>
      <c r="B32" s="605" t="s">
        <v>234</v>
      </c>
      <c r="C32" s="603">
        <v>875</v>
      </c>
      <c r="D32" s="201">
        <v>-3.8461538461538463</v>
      </c>
      <c r="E32" s="186">
        <v>2085</v>
      </c>
      <c r="F32" s="187">
        <v>7.418856259659969</v>
      </c>
      <c r="G32" s="602">
        <v>10965</v>
      </c>
      <c r="H32" s="187">
        <v>6.8505164685246545</v>
      </c>
      <c r="I32" s="609">
        <v>16.882217090069286</v>
      </c>
      <c r="J32" s="395"/>
    </row>
    <row r="33" spans="1:10" x14ac:dyDescent="0.2">
      <c r="A33" s="601"/>
      <c r="B33" s="605" t="s">
        <v>235</v>
      </c>
      <c r="C33" s="603">
        <v>0</v>
      </c>
      <c r="D33" s="201" t="s">
        <v>150</v>
      </c>
      <c r="E33" s="186">
        <v>0</v>
      </c>
      <c r="F33" s="187" t="s">
        <v>150</v>
      </c>
      <c r="G33" s="602">
        <v>21</v>
      </c>
      <c r="H33" s="187">
        <v>-80.555555555555557</v>
      </c>
      <c r="I33" s="537">
        <v>3.2332563510392612E-2</v>
      </c>
      <c r="J33" s="395"/>
    </row>
    <row r="34" spans="1:10" x14ac:dyDescent="0.2">
      <c r="A34" s="601"/>
      <c r="B34" s="605" t="s">
        <v>236</v>
      </c>
      <c r="C34" s="604">
        <v>0</v>
      </c>
      <c r="D34" s="186" t="s">
        <v>150</v>
      </c>
      <c r="E34" s="189">
        <v>85</v>
      </c>
      <c r="F34" s="187" t="s">
        <v>150</v>
      </c>
      <c r="G34" s="602">
        <v>118</v>
      </c>
      <c r="H34" s="187" t="s">
        <v>150</v>
      </c>
      <c r="I34" s="609">
        <v>0.18167821401077752</v>
      </c>
      <c r="J34" s="395"/>
    </row>
    <row r="35" spans="1:10" x14ac:dyDescent="0.2">
      <c r="A35" s="831" t="s">
        <v>518</v>
      </c>
      <c r="B35" s="832"/>
      <c r="C35" s="192">
        <v>1995</v>
      </c>
      <c r="D35" s="193">
        <v>11.266034578918015</v>
      </c>
      <c r="E35" s="192">
        <v>4090</v>
      </c>
      <c r="F35" s="194">
        <v>1.463656660878194</v>
      </c>
      <c r="G35" s="195">
        <v>25094</v>
      </c>
      <c r="H35" s="194">
        <v>11.926851025869759</v>
      </c>
      <c r="I35" s="196">
        <v>38.635873749037721</v>
      </c>
      <c r="J35" s="395"/>
    </row>
    <row r="36" spans="1:10" x14ac:dyDescent="0.2">
      <c r="A36" s="205" t="s">
        <v>237</v>
      </c>
      <c r="B36" s="205"/>
      <c r="C36" s="205">
        <v>5072</v>
      </c>
      <c r="D36" s="206">
        <v>-6.5757966476330809</v>
      </c>
      <c r="E36" s="205">
        <v>10352</v>
      </c>
      <c r="F36" s="207">
        <v>3.2103688933200396</v>
      </c>
      <c r="G36" s="205">
        <v>64950</v>
      </c>
      <c r="H36" s="207">
        <v>8.5448802580343255</v>
      </c>
      <c r="I36" s="208">
        <v>100</v>
      </c>
      <c r="J36" s="395"/>
    </row>
    <row r="37" spans="1:10" x14ac:dyDescent="0.2">
      <c r="A37" s="209" t="s">
        <v>633</v>
      </c>
      <c r="B37" s="795"/>
      <c r="C37" s="210">
        <v>2734</v>
      </c>
      <c r="D37" s="211">
        <v>-4.4390073400908774</v>
      </c>
      <c r="E37" s="210">
        <v>5800</v>
      </c>
      <c r="F37" s="211">
        <v>-0.30938466827088346</v>
      </c>
      <c r="G37" s="210">
        <v>34774</v>
      </c>
      <c r="H37" s="211">
        <v>8.4383185730323067</v>
      </c>
      <c r="I37" s="212">
        <v>53.539645881447264</v>
      </c>
      <c r="J37" s="395"/>
    </row>
    <row r="38" spans="1:10" x14ac:dyDescent="0.2">
      <c r="A38" s="209" t="s">
        <v>634</v>
      </c>
      <c r="B38" s="795"/>
      <c r="C38" s="210">
        <v>2338</v>
      </c>
      <c r="D38" s="211">
        <v>-8.9563862928348907</v>
      </c>
      <c r="E38" s="210">
        <v>4552</v>
      </c>
      <c r="F38" s="211">
        <v>8.0721747388414062</v>
      </c>
      <c r="G38" s="210">
        <v>30176</v>
      </c>
      <c r="H38" s="211">
        <v>8.6679390687457243</v>
      </c>
      <c r="I38" s="212">
        <v>46.460354118552729</v>
      </c>
      <c r="J38" s="395"/>
    </row>
    <row r="39" spans="1:10" x14ac:dyDescent="0.2">
      <c r="A39" s="213" t="s">
        <v>635</v>
      </c>
      <c r="B39" s="796"/>
      <c r="C39" s="214">
        <v>819</v>
      </c>
      <c r="D39" s="215">
        <v>-35.562549173878836</v>
      </c>
      <c r="E39" s="214">
        <v>1519</v>
      </c>
      <c r="F39" s="215">
        <v>-18.421052631578945</v>
      </c>
      <c r="G39" s="214">
        <v>12414</v>
      </c>
      <c r="H39" s="215">
        <v>8.9234008949723602</v>
      </c>
      <c r="I39" s="216">
        <v>19.113163972286372</v>
      </c>
      <c r="J39" s="395"/>
    </row>
    <row r="40" spans="1:10" x14ac:dyDescent="0.2">
      <c r="A40" s="213" t="s">
        <v>636</v>
      </c>
      <c r="B40" s="796"/>
      <c r="C40" s="214">
        <v>4253</v>
      </c>
      <c r="D40" s="215">
        <v>2.284752284752285</v>
      </c>
      <c r="E40" s="214">
        <v>8833</v>
      </c>
      <c r="F40" s="215">
        <v>8.1415279138099894</v>
      </c>
      <c r="G40" s="214">
        <v>52536</v>
      </c>
      <c r="H40" s="215">
        <v>8.455821635012386</v>
      </c>
      <c r="I40" s="216">
        <v>80.886836027713628</v>
      </c>
      <c r="J40" s="395"/>
    </row>
    <row r="41" spans="1:10" x14ac:dyDescent="0.2">
      <c r="A41" s="811" t="s">
        <v>637</v>
      </c>
      <c r="B41" s="812"/>
      <c r="C41" s="839">
        <v>79</v>
      </c>
      <c r="D41" s="776" t="s">
        <v>150</v>
      </c>
      <c r="E41" s="839">
        <v>79</v>
      </c>
      <c r="F41" s="776" t="s">
        <v>150</v>
      </c>
      <c r="G41" s="815">
        <v>2035</v>
      </c>
      <c r="H41" s="814">
        <v>63.322632423756019</v>
      </c>
      <c r="I41" s="816">
        <v>3.1331793687451883</v>
      </c>
    </row>
    <row r="42" spans="1:10" x14ac:dyDescent="0.2">
      <c r="A42" s="94"/>
      <c r="B42" s="1"/>
      <c r="C42" s="1"/>
      <c r="D42" s="1"/>
      <c r="E42" s="1"/>
      <c r="F42" s="1"/>
      <c r="G42" s="1"/>
      <c r="H42" s="1"/>
      <c r="I42" s="93"/>
    </row>
    <row r="43" spans="1:10" x14ac:dyDescent="0.2">
      <c r="A43" s="166"/>
      <c r="B43" s="1"/>
      <c r="C43" s="1"/>
      <c r="D43" s="1"/>
      <c r="E43" s="1"/>
      <c r="F43" s="1"/>
      <c r="G43" s="1"/>
      <c r="H43" s="1"/>
      <c r="I43" s="1"/>
    </row>
  </sheetData>
  <mergeCells count="5">
    <mergeCell ref="A3:A4"/>
    <mergeCell ref="C3:D3"/>
    <mergeCell ref="E3:F3"/>
    <mergeCell ref="G3:I3"/>
    <mergeCell ref="B3:B4"/>
  </mergeCells>
  <conditionalFormatting sqref="H6">
    <cfRule type="cellIs" dxfId="89" priority="8" operator="between">
      <formula>-0.49</formula>
      <formula>0.49</formula>
    </cfRule>
    <cfRule type="cellIs" dxfId="88" priority="9" operator="between">
      <formula>-0.49</formula>
      <formula>0.49</formula>
    </cfRule>
    <cfRule type="cellIs" dxfId="87" priority="10" operator="between">
      <formula>0.00001</formula>
      <formula>0.49</formula>
    </cfRule>
  </conditionalFormatting>
  <conditionalFormatting sqref="I33">
    <cfRule type="cellIs" dxfId="86" priority="4" operator="between">
      <formula>0</formula>
      <formula>0.5</formula>
    </cfRule>
    <cfRule type="cellIs" dxfId="85" priority="5" operator="between">
      <formula>0</formula>
      <formula>0.49</formula>
    </cfRule>
  </conditionalFormatting>
  <conditionalFormatting sqref="F18">
    <cfRule type="cellIs" dxfId="84" priority="2" operator="between">
      <formula>0</formula>
      <formula>0.5</formula>
    </cfRule>
    <cfRule type="cellIs" dxfId="83" priority="3" operator="between">
      <formula>0</formula>
      <formula>0.49</formula>
    </cfRule>
  </conditionalFormatting>
  <conditionalFormatting sqref="F18">
    <cfRule type="cellIs" dxfId="82" priority="1" stopIfTrue="1" operator="equal">
      <formula>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241</v>
      </c>
      <c r="H2" s="1"/>
    </row>
    <row r="3" spans="1:8" x14ac:dyDescent="0.2">
      <c r="A3" s="79"/>
      <c r="B3" s="860">
        <f>INDICE!A3</f>
        <v>42401</v>
      </c>
      <c r="C3" s="861"/>
      <c r="D3" s="861" t="s">
        <v>120</v>
      </c>
      <c r="E3" s="861"/>
      <c r="F3" s="861" t="s">
        <v>121</v>
      </c>
      <c r="G3" s="861"/>
      <c r="H3" s="1"/>
    </row>
    <row r="4" spans="1:8" x14ac:dyDescent="0.2">
      <c r="A4" s="81"/>
      <c r="B4" s="97" t="s">
        <v>57</v>
      </c>
      <c r="C4" s="97" t="s">
        <v>524</v>
      </c>
      <c r="D4" s="97" t="s">
        <v>57</v>
      </c>
      <c r="E4" s="97" t="s">
        <v>524</v>
      </c>
      <c r="F4" s="97" t="s">
        <v>57</v>
      </c>
      <c r="G4" s="444" t="s">
        <v>524</v>
      </c>
      <c r="H4" s="1"/>
    </row>
    <row r="5" spans="1:8" x14ac:dyDescent="0.2">
      <c r="A5" s="224" t="s">
        <v>8</v>
      </c>
      <c r="B5" s="611">
        <v>26.206840022284794</v>
      </c>
      <c r="C5" s="801">
        <v>-40.782568259392363</v>
      </c>
      <c r="D5" s="611">
        <v>26.582128705220423</v>
      </c>
      <c r="E5" s="801">
        <v>-39.117966774454445</v>
      </c>
      <c r="F5" s="611">
        <v>41.804552044044918</v>
      </c>
      <c r="G5" s="801">
        <v>-37.738165950568892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238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620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topLeftCell="A2"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528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60">
        <f>INDICE!A3</f>
        <v>42401</v>
      </c>
      <c r="C3" s="861"/>
      <c r="D3" s="861" t="s">
        <v>120</v>
      </c>
      <c r="E3" s="861"/>
      <c r="F3" s="861" t="s">
        <v>121</v>
      </c>
      <c r="G3" s="861"/>
      <c r="H3" s="861"/>
    </row>
    <row r="4" spans="1:8" x14ac:dyDescent="0.2">
      <c r="A4" s="232"/>
      <c r="B4" s="72" t="s">
        <v>48</v>
      </c>
      <c r="C4" s="72" t="s">
        <v>524</v>
      </c>
      <c r="D4" s="72" t="s">
        <v>48</v>
      </c>
      <c r="E4" s="72" t="s">
        <v>524</v>
      </c>
      <c r="F4" s="72" t="s">
        <v>48</v>
      </c>
      <c r="G4" s="73" t="s">
        <v>524</v>
      </c>
      <c r="H4" s="73" t="s">
        <v>110</v>
      </c>
    </row>
    <row r="5" spans="1:8" x14ac:dyDescent="0.2">
      <c r="A5" s="232" t="s">
        <v>242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469</v>
      </c>
      <c r="B6" s="753">
        <v>61</v>
      </c>
      <c r="C6" s="613">
        <v>7.0175438596491224</v>
      </c>
      <c r="D6" s="374">
        <v>198</v>
      </c>
      <c r="E6" s="613">
        <v>60.975609756097562</v>
      </c>
      <c r="F6" s="374">
        <v>855</v>
      </c>
      <c r="G6" s="613">
        <v>26.292466765140325</v>
      </c>
      <c r="H6" s="613">
        <v>5.3871841723898939</v>
      </c>
    </row>
    <row r="7" spans="1:8" x14ac:dyDescent="0.2">
      <c r="A7" s="236" t="s">
        <v>49</v>
      </c>
      <c r="B7" s="753">
        <v>12</v>
      </c>
      <c r="C7" s="616">
        <v>100</v>
      </c>
      <c r="D7" s="374">
        <v>20</v>
      </c>
      <c r="E7" s="613">
        <v>53.846153846153847</v>
      </c>
      <c r="F7" s="374">
        <v>143</v>
      </c>
      <c r="G7" s="613">
        <v>30</v>
      </c>
      <c r="H7" s="613">
        <v>0.90101442883246174</v>
      </c>
    </row>
    <row r="8" spans="1:8" x14ac:dyDescent="0.2">
      <c r="A8" s="236" t="s">
        <v>50</v>
      </c>
      <c r="B8" s="753">
        <v>118</v>
      </c>
      <c r="C8" s="613">
        <v>-4.0650406504065035</v>
      </c>
      <c r="D8" s="374">
        <v>237</v>
      </c>
      <c r="E8" s="613">
        <v>1.2820512820512819</v>
      </c>
      <c r="F8" s="374">
        <v>2109</v>
      </c>
      <c r="G8" s="613">
        <v>10.130548302872063</v>
      </c>
      <c r="H8" s="613">
        <v>13.288387625228404</v>
      </c>
    </row>
    <row r="9" spans="1:8" x14ac:dyDescent="0.2">
      <c r="A9" s="236" t="s">
        <v>129</v>
      </c>
      <c r="B9" s="753">
        <v>411</v>
      </c>
      <c r="C9" s="613">
        <v>16.430594900849862</v>
      </c>
      <c r="D9" s="374">
        <v>1044</v>
      </c>
      <c r="E9" s="613">
        <v>19.17808219178082</v>
      </c>
      <c r="F9" s="374">
        <v>5324</v>
      </c>
      <c r="G9" s="613">
        <v>9.4797450133662355</v>
      </c>
      <c r="H9" s="613">
        <v>33.545460273454729</v>
      </c>
    </row>
    <row r="10" spans="1:8" x14ac:dyDescent="0.2">
      <c r="A10" s="236" t="s">
        <v>130</v>
      </c>
      <c r="B10" s="753">
        <v>408</v>
      </c>
      <c r="C10" s="613">
        <v>7.3684210526315779</v>
      </c>
      <c r="D10" s="374">
        <v>825</v>
      </c>
      <c r="E10" s="613">
        <v>-6.0364464692482915</v>
      </c>
      <c r="F10" s="374">
        <v>3982</v>
      </c>
      <c r="G10" s="613">
        <v>-28.791130185979974</v>
      </c>
      <c r="H10" s="613">
        <v>25.089786402873166</v>
      </c>
    </row>
    <row r="11" spans="1:8" x14ac:dyDescent="0.2">
      <c r="A11" s="236" t="s">
        <v>243</v>
      </c>
      <c r="B11" s="753">
        <v>329</v>
      </c>
      <c r="C11" s="613">
        <v>19.202898550724637</v>
      </c>
      <c r="D11" s="374">
        <v>683</v>
      </c>
      <c r="E11" s="613">
        <v>0.29368575624082233</v>
      </c>
      <c r="F11" s="374">
        <v>3458</v>
      </c>
      <c r="G11" s="613">
        <v>-3.8108484005563286</v>
      </c>
      <c r="H11" s="613">
        <v>21.788167097221347</v>
      </c>
    </row>
    <row r="12" spans="1:8" x14ac:dyDescent="0.2">
      <c r="A12" s="239" t="s">
        <v>244</v>
      </c>
      <c r="B12" s="754">
        <v>1339</v>
      </c>
      <c r="C12" s="241">
        <v>12.05020920502092</v>
      </c>
      <c r="D12" s="240">
        <v>3007</v>
      </c>
      <c r="E12" s="241">
        <v>7.2014260249554374</v>
      </c>
      <c r="F12" s="240">
        <v>15871</v>
      </c>
      <c r="G12" s="241">
        <v>-5.2590735434574976</v>
      </c>
      <c r="H12" s="241">
        <v>100</v>
      </c>
    </row>
    <row r="13" spans="1:8" x14ac:dyDescent="0.2">
      <c r="A13" s="191" t="s">
        <v>245</v>
      </c>
      <c r="B13" s="755"/>
      <c r="C13" s="243"/>
      <c r="D13" s="242"/>
      <c r="E13" s="243"/>
      <c r="F13" s="242"/>
      <c r="G13" s="243"/>
      <c r="H13" s="243"/>
    </row>
    <row r="14" spans="1:8" x14ac:dyDescent="0.2">
      <c r="A14" s="236" t="s">
        <v>469</v>
      </c>
      <c r="B14" s="753">
        <v>23</v>
      </c>
      <c r="C14" s="613">
        <v>-36.111111111111107</v>
      </c>
      <c r="D14" s="374">
        <v>50</v>
      </c>
      <c r="E14" s="613">
        <v>-5.6603773584905666</v>
      </c>
      <c r="F14" s="374">
        <v>392</v>
      </c>
      <c r="G14" s="613">
        <v>-7.5471698113207548</v>
      </c>
      <c r="H14" s="613">
        <v>1.8017189869926922</v>
      </c>
    </row>
    <row r="15" spans="1:8" x14ac:dyDescent="0.2">
      <c r="A15" s="236" t="s">
        <v>49</v>
      </c>
      <c r="B15" s="753">
        <v>415</v>
      </c>
      <c r="C15" s="613">
        <v>37.41721854304636</v>
      </c>
      <c r="D15" s="374">
        <v>700</v>
      </c>
      <c r="E15" s="613">
        <v>0.71942446043165476</v>
      </c>
      <c r="F15" s="374">
        <v>4844</v>
      </c>
      <c r="G15" s="613">
        <v>31.702011963023381</v>
      </c>
      <c r="H15" s="613">
        <v>22.264098910695409</v>
      </c>
    </row>
    <row r="16" spans="1:8" x14ac:dyDescent="0.2">
      <c r="A16" s="236" t="s">
        <v>50</v>
      </c>
      <c r="B16" s="753">
        <v>15</v>
      </c>
      <c r="C16" s="778">
        <v>-76.923076923076934</v>
      </c>
      <c r="D16" s="374">
        <v>100</v>
      </c>
      <c r="E16" s="613">
        <v>42.857142857142854</v>
      </c>
      <c r="F16" s="374">
        <v>546</v>
      </c>
      <c r="G16" s="613">
        <v>62.5</v>
      </c>
      <c r="H16" s="613">
        <v>2.5095371604541068</v>
      </c>
    </row>
    <row r="17" spans="1:8" x14ac:dyDescent="0.2">
      <c r="A17" s="236" t="s">
        <v>129</v>
      </c>
      <c r="B17" s="753">
        <v>361</v>
      </c>
      <c r="C17" s="613">
        <v>15.335463258785943</v>
      </c>
      <c r="D17" s="374">
        <v>782</v>
      </c>
      <c r="E17" s="613">
        <v>8.762169680111267</v>
      </c>
      <c r="F17" s="374">
        <v>6326</v>
      </c>
      <c r="G17" s="613">
        <v>-1.3719987527284068</v>
      </c>
      <c r="H17" s="613">
        <v>29.075699774785125</v>
      </c>
    </row>
    <row r="18" spans="1:8" x14ac:dyDescent="0.2">
      <c r="A18" s="236" t="s">
        <v>130</v>
      </c>
      <c r="B18" s="753">
        <v>176</v>
      </c>
      <c r="C18" s="613">
        <v>170.76923076923077</v>
      </c>
      <c r="D18" s="374">
        <v>369</v>
      </c>
      <c r="E18" s="613">
        <v>29.929577464788732</v>
      </c>
      <c r="F18" s="374">
        <v>2252</v>
      </c>
      <c r="G18" s="613">
        <v>-20.226709174636913</v>
      </c>
      <c r="H18" s="613">
        <v>10.350691731396793</v>
      </c>
    </row>
    <row r="19" spans="1:8" x14ac:dyDescent="0.2">
      <c r="A19" s="236" t="s">
        <v>243</v>
      </c>
      <c r="B19" s="753">
        <v>458</v>
      </c>
      <c r="C19" s="613">
        <v>-10.894941634241246</v>
      </c>
      <c r="D19" s="374">
        <v>1137</v>
      </c>
      <c r="E19" s="613">
        <v>0.7978723404255319</v>
      </c>
      <c r="F19" s="374">
        <v>7397</v>
      </c>
      <c r="G19" s="613">
        <v>22.669983416252073</v>
      </c>
      <c r="H19" s="613">
        <v>33.998253435675871</v>
      </c>
    </row>
    <row r="20" spans="1:8" x14ac:dyDescent="0.2">
      <c r="A20" s="244" t="s">
        <v>246</v>
      </c>
      <c r="B20" s="756">
        <v>1448</v>
      </c>
      <c r="C20" s="246">
        <v>11.814671814671815</v>
      </c>
      <c r="D20" s="245">
        <v>3138</v>
      </c>
      <c r="E20" s="246">
        <v>6.4089521871820958</v>
      </c>
      <c r="F20" s="245">
        <v>21757</v>
      </c>
      <c r="G20" s="246">
        <v>10.413600608982492</v>
      </c>
      <c r="H20" s="246">
        <v>100</v>
      </c>
    </row>
    <row r="21" spans="1:8" x14ac:dyDescent="0.2">
      <c r="A21" s="191" t="s">
        <v>529</v>
      </c>
      <c r="B21" s="757"/>
      <c r="C21" s="615"/>
      <c r="D21" s="614"/>
      <c r="E21" s="615"/>
      <c r="F21" s="614"/>
      <c r="G21" s="615"/>
      <c r="H21" s="615"/>
    </row>
    <row r="22" spans="1:8" x14ac:dyDescent="0.2">
      <c r="A22" s="236" t="s">
        <v>469</v>
      </c>
      <c r="B22" s="753">
        <v>-38</v>
      </c>
      <c r="C22" s="613">
        <v>80.952380952380949</v>
      </c>
      <c r="D22" s="374">
        <v>-148</v>
      </c>
      <c r="E22" s="613">
        <v>111.42857142857143</v>
      </c>
      <c r="F22" s="374">
        <v>-463</v>
      </c>
      <c r="G22" s="613">
        <v>83.003952569169954</v>
      </c>
      <c r="H22" s="616" t="s">
        <v>530</v>
      </c>
    </row>
    <row r="23" spans="1:8" x14ac:dyDescent="0.2">
      <c r="A23" s="236" t="s">
        <v>49</v>
      </c>
      <c r="B23" s="753">
        <v>403</v>
      </c>
      <c r="C23" s="613">
        <v>36.148648648648653</v>
      </c>
      <c r="D23" s="374">
        <v>680</v>
      </c>
      <c r="E23" s="613">
        <v>-0.2932551319648094</v>
      </c>
      <c r="F23" s="374">
        <v>4701</v>
      </c>
      <c r="G23" s="613">
        <v>31.754484304932735</v>
      </c>
      <c r="H23" s="616" t="s">
        <v>530</v>
      </c>
    </row>
    <row r="24" spans="1:8" x14ac:dyDescent="0.2">
      <c r="A24" s="236" t="s">
        <v>50</v>
      </c>
      <c r="B24" s="753">
        <v>-103</v>
      </c>
      <c r="C24" s="613">
        <v>77.58620689655173</v>
      </c>
      <c r="D24" s="374">
        <v>-137</v>
      </c>
      <c r="E24" s="613">
        <v>-16.463414634146343</v>
      </c>
      <c r="F24" s="374">
        <v>-1563</v>
      </c>
      <c r="G24" s="613">
        <v>-1.013299556681444</v>
      </c>
      <c r="H24" s="616" t="s">
        <v>530</v>
      </c>
    </row>
    <row r="25" spans="1:8" x14ac:dyDescent="0.2">
      <c r="A25" s="236" t="s">
        <v>129</v>
      </c>
      <c r="B25" s="753">
        <v>-50</v>
      </c>
      <c r="C25" s="613">
        <v>25</v>
      </c>
      <c r="D25" s="374">
        <v>-262</v>
      </c>
      <c r="E25" s="613">
        <v>66.878980891719735</v>
      </c>
      <c r="F25" s="374">
        <v>1002</v>
      </c>
      <c r="G25" s="613">
        <v>-35.396518375241783</v>
      </c>
      <c r="H25" s="616" t="s">
        <v>530</v>
      </c>
    </row>
    <row r="26" spans="1:8" x14ac:dyDescent="0.2">
      <c r="A26" s="236" t="s">
        <v>130</v>
      </c>
      <c r="B26" s="753">
        <v>-232</v>
      </c>
      <c r="C26" s="613">
        <v>-26.349206349206352</v>
      </c>
      <c r="D26" s="374">
        <v>-456</v>
      </c>
      <c r="E26" s="613">
        <v>-23.232323232323232</v>
      </c>
      <c r="F26" s="374">
        <v>-1730</v>
      </c>
      <c r="G26" s="613">
        <v>-37.522571325388228</v>
      </c>
      <c r="H26" s="616" t="s">
        <v>530</v>
      </c>
    </row>
    <row r="27" spans="1:8" x14ac:dyDescent="0.2">
      <c r="A27" s="236" t="s">
        <v>243</v>
      </c>
      <c r="B27" s="753">
        <v>129</v>
      </c>
      <c r="C27" s="613">
        <v>-45.798319327731093</v>
      </c>
      <c r="D27" s="374">
        <v>454</v>
      </c>
      <c r="E27" s="613">
        <v>1.5659955257270695</v>
      </c>
      <c r="F27" s="374">
        <v>3939</v>
      </c>
      <c r="G27" s="613">
        <v>61.765913757700211</v>
      </c>
      <c r="H27" s="616" t="s">
        <v>530</v>
      </c>
    </row>
    <row r="28" spans="1:8" x14ac:dyDescent="0.2">
      <c r="A28" s="244" t="s">
        <v>247</v>
      </c>
      <c r="B28" s="756">
        <v>109</v>
      </c>
      <c r="C28" s="246">
        <v>9</v>
      </c>
      <c r="D28" s="245">
        <v>131</v>
      </c>
      <c r="E28" s="246">
        <v>-9.0277777777777768</v>
      </c>
      <c r="F28" s="245">
        <v>5886</v>
      </c>
      <c r="G28" s="246">
        <v>99.322722654927205</v>
      </c>
      <c r="H28" s="612" t="s">
        <v>530</v>
      </c>
    </row>
    <row r="29" spans="1:8" x14ac:dyDescent="0.2">
      <c r="A29" s="94" t="s">
        <v>641</v>
      </c>
      <c r="B29" s="237"/>
      <c r="C29" s="237"/>
      <c r="D29" s="237"/>
      <c r="E29" s="237"/>
      <c r="F29" s="237"/>
      <c r="G29" s="237"/>
      <c r="H29" s="248" t="s">
        <v>238</v>
      </c>
    </row>
    <row r="30" spans="1:8" x14ac:dyDescent="0.2">
      <c r="A30" s="166" t="s">
        <v>651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531</v>
      </c>
      <c r="B31" s="237"/>
      <c r="C31" s="237"/>
      <c r="D31" s="237"/>
      <c r="E31" s="237"/>
      <c r="F31" s="237"/>
      <c r="G31" s="238"/>
      <c r="H31" s="238"/>
    </row>
  </sheetData>
  <mergeCells count="3">
    <mergeCell ref="B3:C3"/>
    <mergeCell ref="D3:E3"/>
    <mergeCell ref="F3:H3"/>
  </mergeCells>
  <conditionalFormatting sqref="E9">
    <cfRule type="cellIs" dxfId="81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4"/>
  <sheetViews>
    <sheetView topLeftCell="A17" workbookViewId="0">
      <selection activeCell="J32" sqref="J3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532</v>
      </c>
      <c r="B1" s="225"/>
      <c r="C1" s="1"/>
      <c r="D1" s="1"/>
      <c r="E1" s="1"/>
      <c r="F1" s="1"/>
      <c r="G1" s="1"/>
      <c r="H1" s="1"/>
    </row>
    <row r="2" spans="1:8" x14ac:dyDescent="0.2">
      <c r="A2" s="595"/>
      <c r="B2" s="595"/>
      <c r="C2" s="595"/>
      <c r="D2" s="595"/>
      <c r="E2" s="595"/>
      <c r="F2" s="1"/>
      <c r="G2" s="1"/>
      <c r="H2" s="597" t="s">
        <v>159</v>
      </c>
    </row>
    <row r="3" spans="1:8" ht="14.45" customHeight="1" x14ac:dyDescent="0.2">
      <c r="A3" s="879" t="s">
        <v>526</v>
      </c>
      <c r="B3" s="877" t="s">
        <v>527</v>
      </c>
      <c r="C3" s="863">
        <f>INDICE!A3</f>
        <v>42401</v>
      </c>
      <c r="D3" s="862">
        <v>41671</v>
      </c>
      <c r="E3" s="862">
        <v>41671</v>
      </c>
      <c r="F3" s="861" t="s">
        <v>121</v>
      </c>
      <c r="G3" s="861"/>
      <c r="H3" s="861"/>
    </row>
    <row r="4" spans="1:8" x14ac:dyDescent="0.2">
      <c r="A4" s="880"/>
      <c r="B4" s="878"/>
      <c r="C4" s="97" t="s">
        <v>535</v>
      </c>
      <c r="D4" s="97" t="s">
        <v>536</v>
      </c>
      <c r="E4" s="97" t="s">
        <v>248</v>
      </c>
      <c r="F4" s="97" t="s">
        <v>535</v>
      </c>
      <c r="G4" s="97" t="s">
        <v>536</v>
      </c>
      <c r="H4" s="97" t="s">
        <v>248</v>
      </c>
    </row>
    <row r="5" spans="1:8" x14ac:dyDescent="0.2">
      <c r="A5" s="617"/>
      <c r="B5" s="186" t="s">
        <v>211</v>
      </c>
      <c r="C5" s="186">
        <v>9</v>
      </c>
      <c r="D5" s="186">
        <v>27</v>
      </c>
      <c r="E5" s="249">
        <v>18</v>
      </c>
      <c r="F5" s="188">
        <v>15</v>
      </c>
      <c r="G5" s="186">
        <v>161</v>
      </c>
      <c r="H5" s="249">
        <v>146</v>
      </c>
    </row>
    <row r="6" spans="1:8" x14ac:dyDescent="0.2">
      <c r="A6" s="617"/>
      <c r="B6" s="186" t="s">
        <v>249</v>
      </c>
      <c r="C6" s="186">
        <v>249</v>
      </c>
      <c r="D6" s="186">
        <v>41</v>
      </c>
      <c r="E6" s="250">
        <v>-208</v>
      </c>
      <c r="F6" s="188">
        <v>3220</v>
      </c>
      <c r="G6" s="186">
        <v>2413</v>
      </c>
      <c r="H6" s="250">
        <v>-807</v>
      </c>
    </row>
    <row r="7" spans="1:8" x14ac:dyDescent="0.2">
      <c r="A7" s="617"/>
      <c r="B7" s="189" t="s">
        <v>212</v>
      </c>
      <c r="C7" s="189">
        <v>0</v>
      </c>
      <c r="D7" s="189">
        <v>0</v>
      </c>
      <c r="E7" s="251">
        <v>0</v>
      </c>
      <c r="F7" s="189">
        <v>0</v>
      </c>
      <c r="G7" s="189">
        <v>85</v>
      </c>
      <c r="H7" s="250">
        <v>85</v>
      </c>
    </row>
    <row r="8" spans="1:8" x14ac:dyDescent="0.2">
      <c r="A8" s="191" t="s">
        <v>346</v>
      </c>
      <c r="B8" s="192"/>
      <c r="C8" s="192">
        <v>258</v>
      </c>
      <c r="D8" s="192">
        <v>68</v>
      </c>
      <c r="E8" s="252">
        <v>-190</v>
      </c>
      <c r="F8" s="192">
        <v>3235</v>
      </c>
      <c r="G8" s="192">
        <v>2659</v>
      </c>
      <c r="H8" s="252">
        <v>-576</v>
      </c>
    </row>
    <row r="9" spans="1:8" x14ac:dyDescent="0.2">
      <c r="A9" s="617"/>
      <c r="B9" s="189" t="s">
        <v>250</v>
      </c>
      <c r="C9" s="189">
        <v>0</v>
      </c>
      <c r="D9" s="186">
        <v>0</v>
      </c>
      <c r="E9" s="253">
        <v>0</v>
      </c>
      <c r="F9" s="189">
        <v>43</v>
      </c>
      <c r="G9" s="186">
        <v>3</v>
      </c>
      <c r="H9" s="253">
        <v>-40</v>
      </c>
    </row>
    <row r="10" spans="1:8" x14ac:dyDescent="0.2">
      <c r="A10" s="617"/>
      <c r="B10" s="186" t="s">
        <v>213</v>
      </c>
      <c r="C10" s="186">
        <v>0</v>
      </c>
      <c r="D10" s="186">
        <v>0</v>
      </c>
      <c r="E10" s="250">
        <v>0</v>
      </c>
      <c r="F10" s="186">
        <v>0</v>
      </c>
      <c r="G10" s="186">
        <v>80</v>
      </c>
      <c r="H10" s="250">
        <v>80</v>
      </c>
    </row>
    <row r="11" spans="1:8" x14ac:dyDescent="0.2">
      <c r="A11" s="617"/>
      <c r="B11" s="189" t="s">
        <v>251</v>
      </c>
      <c r="C11" s="189">
        <v>0</v>
      </c>
      <c r="D11" s="189">
        <v>108</v>
      </c>
      <c r="E11" s="250">
        <v>108</v>
      </c>
      <c r="F11" s="189">
        <v>35</v>
      </c>
      <c r="G11" s="189">
        <v>1009</v>
      </c>
      <c r="H11" s="250">
        <v>974</v>
      </c>
    </row>
    <row r="12" spans="1:8" x14ac:dyDescent="0.2">
      <c r="A12" s="191" t="s">
        <v>533</v>
      </c>
      <c r="B12" s="192"/>
      <c r="C12" s="192">
        <v>0</v>
      </c>
      <c r="D12" s="192">
        <v>108</v>
      </c>
      <c r="E12" s="252">
        <v>108</v>
      </c>
      <c r="F12" s="192">
        <v>78</v>
      </c>
      <c r="G12" s="192">
        <v>1092</v>
      </c>
      <c r="H12" s="252">
        <v>1014</v>
      </c>
    </row>
    <row r="13" spans="1:8" x14ac:dyDescent="0.2">
      <c r="A13" s="617"/>
      <c r="B13" s="189" t="s">
        <v>308</v>
      </c>
      <c r="C13" s="189">
        <v>0</v>
      </c>
      <c r="D13" s="186">
        <v>19</v>
      </c>
      <c r="E13" s="253">
        <v>19</v>
      </c>
      <c r="F13" s="189">
        <v>39</v>
      </c>
      <c r="G13" s="186">
        <v>242</v>
      </c>
      <c r="H13" s="253">
        <v>203</v>
      </c>
    </row>
    <row r="14" spans="1:8" x14ac:dyDescent="0.2">
      <c r="A14" s="617"/>
      <c r="B14" s="189" t="s">
        <v>252</v>
      </c>
      <c r="C14" s="189">
        <v>26</v>
      </c>
      <c r="D14" s="189">
        <v>85</v>
      </c>
      <c r="E14" s="250">
        <v>59</v>
      </c>
      <c r="F14" s="189">
        <v>321</v>
      </c>
      <c r="G14" s="189">
        <v>1213</v>
      </c>
      <c r="H14" s="250">
        <v>892</v>
      </c>
    </row>
    <row r="15" spans="1:8" x14ac:dyDescent="0.2">
      <c r="A15" s="617"/>
      <c r="B15" s="189" t="s">
        <v>253</v>
      </c>
      <c r="C15" s="189">
        <v>95</v>
      </c>
      <c r="D15" s="186">
        <v>120</v>
      </c>
      <c r="E15" s="250">
        <v>25</v>
      </c>
      <c r="F15" s="189">
        <v>480</v>
      </c>
      <c r="G15" s="186">
        <v>2314</v>
      </c>
      <c r="H15" s="250">
        <v>1834</v>
      </c>
    </row>
    <row r="16" spans="1:8" x14ac:dyDescent="0.2">
      <c r="A16" s="617"/>
      <c r="B16" s="189" t="s">
        <v>254</v>
      </c>
      <c r="C16" s="189">
        <v>30</v>
      </c>
      <c r="D16" s="186">
        <v>5</v>
      </c>
      <c r="E16" s="250">
        <v>-25</v>
      </c>
      <c r="F16" s="189">
        <v>252</v>
      </c>
      <c r="G16" s="186">
        <v>632</v>
      </c>
      <c r="H16" s="250">
        <v>380</v>
      </c>
    </row>
    <row r="17" spans="1:8" x14ac:dyDescent="0.2">
      <c r="A17" s="617"/>
      <c r="B17" s="189" t="s">
        <v>255</v>
      </c>
      <c r="C17" s="189">
        <v>127</v>
      </c>
      <c r="D17" s="186">
        <v>93</v>
      </c>
      <c r="E17" s="250">
        <v>-34</v>
      </c>
      <c r="F17" s="189">
        <v>656</v>
      </c>
      <c r="G17" s="186">
        <v>1157</v>
      </c>
      <c r="H17" s="250">
        <v>501</v>
      </c>
    </row>
    <row r="18" spans="1:8" x14ac:dyDescent="0.2">
      <c r="A18" s="617"/>
      <c r="B18" s="189" t="s">
        <v>218</v>
      </c>
      <c r="C18" s="189">
        <v>227</v>
      </c>
      <c r="D18" s="186">
        <v>140</v>
      </c>
      <c r="E18" s="250">
        <v>-87</v>
      </c>
      <c r="F18" s="189">
        <v>1614</v>
      </c>
      <c r="G18" s="186">
        <v>1740</v>
      </c>
      <c r="H18" s="250">
        <v>126</v>
      </c>
    </row>
    <row r="19" spans="1:8" x14ac:dyDescent="0.2">
      <c r="A19" s="617"/>
      <c r="B19" s="189" t="s">
        <v>256</v>
      </c>
      <c r="C19" s="189">
        <v>105</v>
      </c>
      <c r="D19" s="186">
        <v>145</v>
      </c>
      <c r="E19" s="250">
        <v>40</v>
      </c>
      <c r="F19" s="189">
        <v>1749</v>
      </c>
      <c r="G19" s="186">
        <v>1679</v>
      </c>
      <c r="H19" s="250">
        <v>-70</v>
      </c>
    </row>
    <row r="20" spans="1:8" x14ac:dyDescent="0.2">
      <c r="A20" s="617"/>
      <c r="B20" s="189" t="s">
        <v>221</v>
      </c>
      <c r="C20" s="189">
        <v>11</v>
      </c>
      <c r="D20" s="186">
        <v>36</v>
      </c>
      <c r="E20" s="250">
        <v>25</v>
      </c>
      <c r="F20" s="189">
        <v>330</v>
      </c>
      <c r="G20" s="186">
        <v>1120</v>
      </c>
      <c r="H20" s="250">
        <v>790</v>
      </c>
    </row>
    <row r="21" spans="1:8" x14ac:dyDescent="0.2">
      <c r="A21" s="617"/>
      <c r="B21" s="189" t="s">
        <v>222</v>
      </c>
      <c r="C21" s="189">
        <v>30</v>
      </c>
      <c r="D21" s="186">
        <v>0</v>
      </c>
      <c r="E21" s="250">
        <v>-30</v>
      </c>
      <c r="F21" s="189">
        <v>597</v>
      </c>
      <c r="G21" s="186">
        <v>3</v>
      </c>
      <c r="H21" s="250">
        <v>-594</v>
      </c>
    </row>
    <row r="22" spans="1:8" x14ac:dyDescent="0.2">
      <c r="A22" s="617"/>
      <c r="B22" s="189" t="s">
        <v>257</v>
      </c>
      <c r="C22" s="189">
        <v>71</v>
      </c>
      <c r="D22" s="186">
        <v>8</v>
      </c>
      <c r="E22" s="250">
        <v>-63</v>
      </c>
      <c r="F22" s="189">
        <v>707</v>
      </c>
      <c r="G22" s="186">
        <v>102</v>
      </c>
      <c r="H22" s="250">
        <v>-605</v>
      </c>
    </row>
    <row r="23" spans="1:8" x14ac:dyDescent="0.2">
      <c r="A23" s="617"/>
      <c r="B23" s="189" t="s">
        <v>258</v>
      </c>
      <c r="C23" s="189">
        <v>17</v>
      </c>
      <c r="D23" s="186">
        <v>71</v>
      </c>
      <c r="E23" s="250">
        <v>54</v>
      </c>
      <c r="F23" s="189">
        <v>279</v>
      </c>
      <c r="G23" s="186">
        <v>415</v>
      </c>
      <c r="H23" s="250">
        <v>136</v>
      </c>
    </row>
    <row r="24" spans="1:8" x14ac:dyDescent="0.2">
      <c r="A24" s="617"/>
      <c r="B24" s="189" t="s">
        <v>259</v>
      </c>
      <c r="C24" s="189">
        <v>0</v>
      </c>
      <c r="D24" s="186">
        <v>0</v>
      </c>
      <c r="E24" s="250">
        <v>0</v>
      </c>
      <c r="F24" s="189">
        <v>26</v>
      </c>
      <c r="G24" s="186">
        <v>8</v>
      </c>
      <c r="H24" s="250">
        <v>-18</v>
      </c>
    </row>
    <row r="25" spans="1:8" x14ac:dyDescent="0.2">
      <c r="A25" s="617"/>
      <c r="B25" s="189" t="s">
        <v>260</v>
      </c>
      <c r="C25" s="189">
        <v>80</v>
      </c>
      <c r="D25" s="186">
        <v>113</v>
      </c>
      <c r="E25" s="250">
        <v>33</v>
      </c>
      <c r="F25" s="189">
        <v>1117</v>
      </c>
      <c r="G25" s="186">
        <v>2190</v>
      </c>
      <c r="H25" s="250">
        <v>1073</v>
      </c>
    </row>
    <row r="26" spans="1:8" x14ac:dyDescent="0.2">
      <c r="A26" s="191" t="s">
        <v>517</v>
      </c>
      <c r="B26" s="192"/>
      <c r="C26" s="192">
        <v>819</v>
      </c>
      <c r="D26" s="192">
        <v>835</v>
      </c>
      <c r="E26" s="252">
        <v>16</v>
      </c>
      <c r="F26" s="192">
        <v>8167</v>
      </c>
      <c r="G26" s="192">
        <v>12815</v>
      </c>
      <c r="H26" s="252">
        <v>4648</v>
      </c>
    </row>
    <row r="27" spans="1:8" x14ac:dyDescent="0.2">
      <c r="A27" s="617"/>
      <c r="B27" s="189" t="s">
        <v>223</v>
      </c>
      <c r="C27" s="189">
        <v>58</v>
      </c>
      <c r="D27" s="186">
        <v>0</v>
      </c>
      <c r="E27" s="250">
        <v>-58</v>
      </c>
      <c r="F27" s="189">
        <v>1488</v>
      </c>
      <c r="G27" s="186">
        <v>122</v>
      </c>
      <c r="H27" s="250">
        <v>-1366</v>
      </c>
    </row>
    <row r="28" spans="1:8" x14ac:dyDescent="0.2">
      <c r="A28" s="618"/>
      <c r="B28" s="189" t="s">
        <v>261</v>
      </c>
      <c r="C28" s="189">
        <v>0</v>
      </c>
      <c r="D28" s="186">
        <v>0</v>
      </c>
      <c r="E28" s="250">
        <v>0</v>
      </c>
      <c r="F28" s="189">
        <v>196</v>
      </c>
      <c r="G28" s="186">
        <v>0</v>
      </c>
      <c r="H28" s="250">
        <v>-196</v>
      </c>
    </row>
    <row r="29" spans="1:8" x14ac:dyDescent="0.2">
      <c r="A29" s="618"/>
      <c r="B29" s="189" t="s">
        <v>262</v>
      </c>
      <c r="C29" s="189">
        <v>0</v>
      </c>
      <c r="D29" s="186">
        <v>0</v>
      </c>
      <c r="E29" s="250">
        <v>0</v>
      </c>
      <c r="F29" s="189">
        <v>165</v>
      </c>
      <c r="G29" s="186">
        <v>14</v>
      </c>
      <c r="H29" s="250">
        <v>-151</v>
      </c>
    </row>
    <row r="30" spans="1:8" x14ac:dyDescent="0.2">
      <c r="A30" s="618"/>
      <c r="B30" s="189" t="s">
        <v>627</v>
      </c>
      <c r="C30" s="189">
        <v>6</v>
      </c>
      <c r="D30" s="189">
        <v>153</v>
      </c>
      <c r="E30" s="253">
        <v>147</v>
      </c>
      <c r="F30" s="186">
        <v>162</v>
      </c>
      <c r="G30" s="186">
        <v>1044</v>
      </c>
      <c r="H30" s="253">
        <v>882</v>
      </c>
    </row>
    <row r="31" spans="1:8" x14ac:dyDescent="0.2">
      <c r="A31" s="191" t="s">
        <v>393</v>
      </c>
      <c r="B31" s="192"/>
      <c r="C31" s="192">
        <v>64</v>
      </c>
      <c r="D31" s="192">
        <v>153</v>
      </c>
      <c r="E31" s="252">
        <v>89</v>
      </c>
      <c r="F31" s="192">
        <v>2011</v>
      </c>
      <c r="G31" s="192">
        <v>1180</v>
      </c>
      <c r="H31" s="252">
        <v>-831</v>
      </c>
    </row>
    <row r="32" spans="1:8" x14ac:dyDescent="0.2">
      <c r="A32" s="618"/>
      <c r="B32" s="189" t="s">
        <v>227</v>
      </c>
      <c r="C32" s="189">
        <v>83</v>
      </c>
      <c r="D32" s="186">
        <v>28</v>
      </c>
      <c r="E32" s="250">
        <v>-55</v>
      </c>
      <c r="F32" s="189">
        <v>887</v>
      </c>
      <c r="G32" s="186">
        <v>309</v>
      </c>
      <c r="H32" s="250">
        <v>-578</v>
      </c>
    </row>
    <row r="33" spans="1:8" x14ac:dyDescent="0.2">
      <c r="A33" s="618"/>
      <c r="B33" s="189" t="s">
        <v>233</v>
      </c>
      <c r="C33" s="189">
        <v>23</v>
      </c>
      <c r="D33" s="189">
        <v>0</v>
      </c>
      <c r="E33" s="253">
        <v>-23</v>
      </c>
      <c r="F33" s="627">
        <v>182</v>
      </c>
      <c r="G33" s="189">
        <v>305</v>
      </c>
      <c r="H33" s="250">
        <v>123</v>
      </c>
    </row>
    <row r="34" spans="1:8" x14ac:dyDescent="0.2">
      <c r="A34" s="618"/>
      <c r="B34" s="189" t="s">
        <v>263</v>
      </c>
      <c r="C34" s="189">
        <v>0</v>
      </c>
      <c r="D34" s="189">
        <v>205</v>
      </c>
      <c r="E34" s="250">
        <v>205</v>
      </c>
      <c r="F34" s="189">
        <v>0</v>
      </c>
      <c r="G34" s="189">
        <v>2377</v>
      </c>
      <c r="H34" s="250">
        <v>2377</v>
      </c>
    </row>
    <row r="35" spans="1:8" x14ac:dyDescent="0.2">
      <c r="A35" s="618"/>
      <c r="B35" s="189" t="s">
        <v>235</v>
      </c>
      <c r="C35" s="189">
        <v>0</v>
      </c>
      <c r="D35" s="189">
        <v>26</v>
      </c>
      <c r="E35" s="253">
        <v>26</v>
      </c>
      <c r="F35" s="627">
        <v>0</v>
      </c>
      <c r="G35" s="189">
        <v>509</v>
      </c>
      <c r="H35" s="250">
        <v>509</v>
      </c>
    </row>
    <row r="36" spans="1:8" x14ac:dyDescent="0.2">
      <c r="A36" s="618"/>
      <c r="B36" s="189" t="s">
        <v>236</v>
      </c>
      <c r="C36" s="189">
        <v>27</v>
      </c>
      <c r="D36" s="189">
        <v>0</v>
      </c>
      <c r="E36" s="253">
        <v>-27</v>
      </c>
      <c r="F36" s="627">
        <v>357</v>
      </c>
      <c r="G36" s="189">
        <v>250</v>
      </c>
      <c r="H36" s="250">
        <v>-107</v>
      </c>
    </row>
    <row r="37" spans="1:8" x14ac:dyDescent="0.2">
      <c r="A37" s="834" t="s">
        <v>518</v>
      </c>
      <c r="B37" s="192"/>
      <c r="C37" s="192">
        <v>133</v>
      </c>
      <c r="D37" s="192">
        <v>259</v>
      </c>
      <c r="E37" s="252">
        <v>126</v>
      </c>
      <c r="F37" s="192">
        <v>1426</v>
      </c>
      <c r="G37" s="192">
        <v>3750</v>
      </c>
      <c r="H37" s="252">
        <v>2324</v>
      </c>
    </row>
    <row r="38" spans="1:8" x14ac:dyDescent="0.2">
      <c r="A38" s="618"/>
      <c r="B38" s="189" t="s">
        <v>264</v>
      </c>
      <c r="C38" s="189">
        <v>65</v>
      </c>
      <c r="D38" s="189">
        <v>0</v>
      </c>
      <c r="E38" s="249">
        <v>-65</v>
      </c>
      <c r="F38" s="627">
        <v>337</v>
      </c>
      <c r="G38" s="189">
        <v>73</v>
      </c>
      <c r="H38" s="250">
        <v>-264</v>
      </c>
    </row>
    <row r="39" spans="1:8" x14ac:dyDescent="0.2">
      <c r="A39" s="618"/>
      <c r="B39" s="189" t="s">
        <v>265</v>
      </c>
      <c r="C39" s="189">
        <v>0</v>
      </c>
      <c r="D39" s="189">
        <v>0</v>
      </c>
      <c r="E39" s="253">
        <v>0</v>
      </c>
      <c r="F39" s="627">
        <v>51</v>
      </c>
      <c r="G39" s="189">
        <v>3</v>
      </c>
      <c r="H39" s="250">
        <v>-48</v>
      </c>
    </row>
    <row r="40" spans="1:8" x14ac:dyDescent="0.2">
      <c r="A40" s="618"/>
      <c r="B40" s="189" t="s">
        <v>665</v>
      </c>
      <c r="C40" s="189">
        <v>0</v>
      </c>
      <c r="D40" s="189">
        <v>0</v>
      </c>
      <c r="E40" s="253">
        <v>0</v>
      </c>
      <c r="F40" s="189">
        <v>0</v>
      </c>
      <c r="G40" s="189">
        <v>56</v>
      </c>
      <c r="H40" s="253">
        <v>56</v>
      </c>
    </row>
    <row r="41" spans="1:8" x14ac:dyDescent="0.2">
      <c r="A41" s="618"/>
      <c r="B41" s="189" t="s">
        <v>266</v>
      </c>
      <c r="C41" s="189">
        <v>0</v>
      </c>
      <c r="D41" s="189">
        <v>25</v>
      </c>
      <c r="E41" s="253">
        <v>25</v>
      </c>
      <c r="F41" s="627">
        <v>73</v>
      </c>
      <c r="G41" s="189">
        <v>48</v>
      </c>
      <c r="H41" s="253">
        <v>-25</v>
      </c>
    </row>
    <row r="42" spans="1:8" x14ac:dyDescent="0.2">
      <c r="A42" s="618"/>
      <c r="B42" s="189" t="s">
        <v>267</v>
      </c>
      <c r="C42" s="189">
        <v>0</v>
      </c>
      <c r="D42" s="189">
        <v>0</v>
      </c>
      <c r="E42" s="253">
        <v>0</v>
      </c>
      <c r="F42" s="627">
        <v>482</v>
      </c>
      <c r="G42" s="189">
        <v>52</v>
      </c>
      <c r="H42" s="253">
        <v>-430</v>
      </c>
    </row>
    <row r="43" spans="1:8" x14ac:dyDescent="0.2">
      <c r="A43" s="203" t="s">
        <v>534</v>
      </c>
      <c r="B43" s="203"/>
      <c r="C43" s="192">
        <v>65</v>
      </c>
      <c r="D43" s="192">
        <v>25</v>
      </c>
      <c r="E43" s="797">
        <v>-40</v>
      </c>
      <c r="F43" s="203">
        <v>943</v>
      </c>
      <c r="G43" s="203">
        <v>232</v>
      </c>
      <c r="H43" s="254">
        <v>-711</v>
      </c>
    </row>
    <row r="44" spans="1:8" x14ac:dyDescent="0.2">
      <c r="A44" s="835" t="s">
        <v>602</v>
      </c>
      <c r="B44" s="835"/>
      <c r="C44" s="758">
        <v>0</v>
      </c>
      <c r="D44" s="758">
        <v>0</v>
      </c>
      <c r="E44" s="758">
        <v>0</v>
      </c>
      <c r="F44" s="203">
        <v>11</v>
      </c>
      <c r="G44" s="758">
        <v>29</v>
      </c>
      <c r="H44" s="254">
        <v>18</v>
      </c>
    </row>
    <row r="45" spans="1:8" x14ac:dyDescent="0.2">
      <c r="A45" s="205" t="s">
        <v>119</v>
      </c>
      <c r="B45" s="205"/>
      <c r="C45" s="205">
        <v>1339</v>
      </c>
      <c r="D45" s="255">
        <v>1448</v>
      </c>
      <c r="E45" s="205">
        <v>109</v>
      </c>
      <c r="F45" s="205">
        <v>15871</v>
      </c>
      <c r="G45" s="255">
        <v>21757</v>
      </c>
      <c r="H45" s="205">
        <v>5886</v>
      </c>
    </row>
    <row r="46" spans="1:8" x14ac:dyDescent="0.2">
      <c r="A46" s="358" t="s">
        <v>519</v>
      </c>
      <c r="B46" s="210"/>
      <c r="C46" s="210">
        <v>164</v>
      </c>
      <c r="D46" s="833">
        <v>28</v>
      </c>
      <c r="E46" s="210">
        <v>-136</v>
      </c>
      <c r="F46" s="210">
        <v>2677</v>
      </c>
      <c r="G46" s="210">
        <v>793</v>
      </c>
      <c r="H46" s="210">
        <v>-1884</v>
      </c>
    </row>
    <row r="47" spans="1:8" x14ac:dyDescent="0.2">
      <c r="A47" s="358" t="s">
        <v>520</v>
      </c>
      <c r="B47" s="210"/>
      <c r="C47" s="210">
        <v>1175</v>
      </c>
      <c r="D47" s="210">
        <v>1420</v>
      </c>
      <c r="E47" s="210">
        <v>245</v>
      </c>
      <c r="F47" s="210">
        <v>13194</v>
      </c>
      <c r="G47" s="210">
        <v>20964</v>
      </c>
      <c r="H47" s="210">
        <v>7770</v>
      </c>
    </row>
    <row r="48" spans="1:8" x14ac:dyDescent="0.2">
      <c r="A48" s="817" t="s">
        <v>521</v>
      </c>
      <c r="B48" s="214"/>
      <c r="C48" s="214">
        <v>1000</v>
      </c>
      <c r="D48" s="214">
        <v>798</v>
      </c>
      <c r="E48" s="214">
        <v>-202</v>
      </c>
      <c r="F48" s="214">
        <v>9646</v>
      </c>
      <c r="G48" s="214">
        <v>11080</v>
      </c>
      <c r="H48" s="214">
        <v>1434</v>
      </c>
    </row>
    <row r="49" spans="1:8" x14ac:dyDescent="0.2">
      <c r="A49" s="817" t="s">
        <v>522</v>
      </c>
      <c r="B49" s="214"/>
      <c r="C49" s="214">
        <v>339</v>
      </c>
      <c r="D49" s="214">
        <v>650</v>
      </c>
      <c r="E49" s="214">
        <v>311</v>
      </c>
      <c r="F49" s="214">
        <v>6225</v>
      </c>
      <c r="G49" s="214">
        <v>10677</v>
      </c>
      <c r="H49" s="214">
        <v>4452</v>
      </c>
    </row>
    <row r="50" spans="1:8" x14ac:dyDescent="0.2">
      <c r="A50" s="818" t="s">
        <v>523</v>
      </c>
      <c r="B50" s="813"/>
      <c r="C50" s="813">
        <v>725</v>
      </c>
      <c r="D50" s="775">
        <v>675</v>
      </c>
      <c r="E50" s="815">
        <v>-50</v>
      </c>
      <c r="F50" s="815">
        <v>6453</v>
      </c>
      <c r="G50" s="815">
        <v>10896</v>
      </c>
      <c r="H50" s="815">
        <v>4443</v>
      </c>
    </row>
    <row r="51" spans="1:8" ht="15" x14ac:dyDescent="0.25">
      <c r="A51" s="222" t="s">
        <v>239</v>
      </c>
      <c r="B51" s="218"/>
      <c r="C51" s="257"/>
      <c r="D51" s="219"/>
      <c r="E51" s="219"/>
      <c r="F51" s="220"/>
      <c r="G51" s="219"/>
      <c r="H51" s="248" t="s">
        <v>238</v>
      </c>
    </row>
    <row r="52" spans="1:8" ht="15" x14ac:dyDescent="0.25">
      <c r="B52" s="222"/>
      <c r="C52" s="223"/>
      <c r="D52" s="219"/>
      <c r="E52" s="219"/>
      <c r="F52" s="220"/>
      <c r="G52" s="219"/>
      <c r="H52" s="221"/>
    </row>
    <row r="54" spans="1:8" x14ac:dyDescent="0.2">
      <c r="C54" s="258"/>
      <c r="D54" s="258"/>
      <c r="E54" s="258"/>
      <c r="F54" s="258"/>
      <c r="G54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F11" sqref="F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60">
        <f>INDICE!A3</f>
        <v>42401</v>
      </c>
      <c r="C3" s="861"/>
      <c r="D3" s="861" t="s">
        <v>120</v>
      </c>
      <c r="E3" s="861"/>
      <c r="F3" s="861" t="s">
        <v>121</v>
      </c>
      <c r="G3" s="861"/>
      <c r="H3" s="861"/>
    </row>
    <row r="4" spans="1:8" x14ac:dyDescent="0.2">
      <c r="A4" s="75"/>
      <c r="B4" s="72" t="s">
        <v>48</v>
      </c>
      <c r="C4" s="72" t="s">
        <v>524</v>
      </c>
      <c r="D4" s="72" t="s">
        <v>48</v>
      </c>
      <c r="E4" s="72" t="s">
        <v>524</v>
      </c>
      <c r="F4" s="72" t="s">
        <v>48</v>
      </c>
      <c r="G4" s="72" t="s">
        <v>524</v>
      </c>
      <c r="H4" s="73" t="s">
        <v>128</v>
      </c>
    </row>
    <row r="5" spans="1:8" x14ac:dyDescent="0.2">
      <c r="A5" s="236" t="s">
        <v>269</v>
      </c>
      <c r="B5" s="662">
        <v>0.49099999999999999</v>
      </c>
      <c r="C5" s="378">
        <v>85.283018867924525</v>
      </c>
      <c r="D5" s="535">
        <v>1.194</v>
      </c>
      <c r="E5" s="378">
        <v>109.84182776801406</v>
      </c>
      <c r="F5" s="535">
        <v>6.9640000000000004</v>
      </c>
      <c r="G5" s="378">
        <v>52.719298245614034</v>
      </c>
      <c r="H5" s="663">
        <v>3.2583254097634295</v>
      </c>
    </row>
    <row r="6" spans="1:8" x14ac:dyDescent="0.2">
      <c r="A6" s="236" t="s">
        <v>270</v>
      </c>
      <c r="B6" s="536">
        <v>2.2090000000000001</v>
      </c>
      <c r="C6" s="267">
        <v>-13.202357563850686</v>
      </c>
      <c r="D6" s="266">
        <v>4.6070000000000002</v>
      </c>
      <c r="E6" s="267">
        <v>-12.56405390017081</v>
      </c>
      <c r="F6" s="266">
        <v>28.693000000000001</v>
      </c>
      <c r="G6" s="267">
        <v>17.942288720815522</v>
      </c>
      <c r="H6" s="664">
        <v>13.424918291548259</v>
      </c>
    </row>
    <row r="7" spans="1:8" x14ac:dyDescent="0.2">
      <c r="A7" s="236" t="s">
        <v>271</v>
      </c>
      <c r="B7" s="536">
        <v>2.6640000000000001</v>
      </c>
      <c r="C7" s="267">
        <v>21.201091901728844</v>
      </c>
      <c r="D7" s="266">
        <v>5.3280000000000003</v>
      </c>
      <c r="E7" s="267">
        <v>30.588235294117649</v>
      </c>
      <c r="F7" s="266">
        <v>40.090000000000003</v>
      </c>
      <c r="G7" s="267">
        <v>-10.748474998886861</v>
      </c>
      <c r="H7" s="664">
        <v>18.757361527486484</v>
      </c>
    </row>
    <row r="8" spans="1:8" x14ac:dyDescent="0.2">
      <c r="A8" s="236" t="s">
        <v>272</v>
      </c>
      <c r="B8" s="536">
        <v>5.8529999999999998</v>
      </c>
      <c r="C8" s="267">
        <v>-57.302305223227314</v>
      </c>
      <c r="D8" s="266">
        <v>12.336</v>
      </c>
      <c r="E8" s="267">
        <v>-50.418006430868168</v>
      </c>
      <c r="F8" s="266">
        <v>101.277</v>
      </c>
      <c r="G8" s="267">
        <v>-51.379727511017656</v>
      </c>
      <c r="H8" s="664">
        <v>47.385614951839578</v>
      </c>
    </row>
    <row r="9" spans="1:8" x14ac:dyDescent="0.2">
      <c r="A9" s="236" t="s">
        <v>273</v>
      </c>
      <c r="B9" s="537">
        <v>1.419</v>
      </c>
      <c r="C9" s="268">
        <v>-8.2177844762622451E-2</v>
      </c>
      <c r="D9" s="266">
        <v>3.2490000000000001</v>
      </c>
      <c r="E9" s="267">
        <v>-69.913880914899522</v>
      </c>
      <c r="F9" s="266">
        <v>34.292000000000002</v>
      </c>
      <c r="G9" s="267">
        <v>0.19412471052405866</v>
      </c>
      <c r="H9" s="664">
        <v>16.044585719644964</v>
      </c>
    </row>
    <row r="10" spans="1:8" x14ac:dyDescent="0.2">
      <c r="A10" s="236" t="s">
        <v>630</v>
      </c>
      <c r="B10" s="537">
        <v>0.193</v>
      </c>
      <c r="C10" s="268">
        <v>2289.2483822797412</v>
      </c>
      <c r="D10" s="266">
        <v>0.38400000000000001</v>
      </c>
      <c r="E10" s="267">
        <v>2289.2483822797412</v>
      </c>
      <c r="F10" s="266">
        <v>2.4134199999999999</v>
      </c>
      <c r="G10" s="267">
        <v>2289.2483822797412</v>
      </c>
      <c r="H10" s="800">
        <v>1.1291940997172967</v>
      </c>
    </row>
    <row r="11" spans="1:8" x14ac:dyDescent="0.2">
      <c r="A11" s="244" t="s">
        <v>274</v>
      </c>
      <c r="B11" s="269">
        <v>12.829000000000001</v>
      </c>
      <c r="C11" s="270">
        <v>-51.940640603651623</v>
      </c>
      <c r="D11" s="269">
        <v>27.097999999999999</v>
      </c>
      <c r="E11" s="270">
        <v>-40.591591813855466</v>
      </c>
      <c r="F11" s="269">
        <v>213.72941999999998</v>
      </c>
      <c r="G11" s="270">
        <v>-27.249239193740888</v>
      </c>
      <c r="H11" s="270">
        <v>100</v>
      </c>
    </row>
    <row r="12" spans="1:8" x14ac:dyDescent="0.2">
      <c r="A12" s="271" t="s">
        <v>275</v>
      </c>
      <c r="B12" s="272">
        <f>B11/'Consumo PP'!B11*100</f>
        <v>0.28627360612513142</v>
      </c>
      <c r="C12" s="273"/>
      <c r="D12" s="272">
        <f>D11/'Consumo PP'!D11*100</f>
        <v>0.30109951602902968</v>
      </c>
      <c r="E12" s="273"/>
      <c r="F12" s="272">
        <f>F11/'Consumo PP'!F11*100</f>
        <v>0.38770646364562472</v>
      </c>
      <c r="G12" s="274"/>
      <c r="H12" s="274"/>
    </row>
    <row r="13" spans="1:8" x14ac:dyDescent="0.2">
      <c r="A13" s="275" t="s">
        <v>559</v>
      </c>
      <c r="B13" s="67"/>
      <c r="C13" s="67"/>
      <c r="D13" s="67"/>
      <c r="E13" s="67"/>
      <c r="F13" s="67"/>
      <c r="G13" s="268"/>
      <c r="H13" s="71" t="s">
        <v>238</v>
      </c>
    </row>
    <row r="14" spans="1:8" x14ac:dyDescent="0.2">
      <c r="A14" s="275" t="s">
        <v>631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651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80" priority="3" operator="between">
      <formula>0.00001</formula>
      <formula>0.499</formula>
    </cfRule>
  </conditionalFormatting>
  <conditionalFormatting sqref="F10">
    <cfRule type="cellIs" dxfId="79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276</v>
      </c>
      <c r="B1" s="667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63">
        <f>INDICE!A3</f>
        <v>42401</v>
      </c>
      <c r="C3" s="863"/>
      <c r="D3" s="881" t="s">
        <v>120</v>
      </c>
      <c r="E3" s="881"/>
      <c r="F3" s="881" t="s">
        <v>121</v>
      </c>
      <c r="G3" s="881"/>
    </row>
    <row r="4" spans="1:7" x14ac:dyDescent="0.2">
      <c r="A4" s="75"/>
      <c r="B4" s="261"/>
      <c r="C4" s="72" t="s">
        <v>524</v>
      </c>
      <c r="D4" s="261"/>
      <c r="E4" s="72" t="s">
        <v>524</v>
      </c>
      <c r="F4" s="261"/>
      <c r="G4" s="72" t="s">
        <v>524</v>
      </c>
    </row>
    <row r="5" spans="1:7" ht="15" x14ac:dyDescent="0.25">
      <c r="A5" s="659" t="s">
        <v>119</v>
      </c>
      <c r="B5" s="665">
        <v>5029</v>
      </c>
      <c r="C5" s="660">
        <v>8.6881348606008206</v>
      </c>
      <c r="D5" s="661">
        <v>10267</v>
      </c>
      <c r="E5" s="660">
        <v>2.67</v>
      </c>
      <c r="F5" s="666">
        <v>65930</v>
      </c>
      <c r="G5" s="660">
        <v>6.5122215221570618</v>
      </c>
    </row>
    <row r="6" spans="1:7" x14ac:dyDescent="0.2">
      <c r="A6" s="275"/>
      <c r="B6" s="1"/>
      <c r="C6" s="1"/>
      <c r="D6" s="1"/>
      <c r="E6" s="1"/>
      <c r="F6" s="1"/>
      <c r="G6" s="71" t="s">
        <v>238</v>
      </c>
    </row>
    <row r="7" spans="1:7" x14ac:dyDescent="0.2">
      <c r="A7" s="275" t="s">
        <v>559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277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60">
        <f>INDICE!A3</f>
        <v>42401</v>
      </c>
      <c r="C3" s="861"/>
      <c r="D3" s="861" t="s">
        <v>120</v>
      </c>
      <c r="E3" s="861"/>
      <c r="F3" s="861" t="s">
        <v>121</v>
      </c>
      <c r="G3" s="861"/>
      <c r="H3" s="861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613</v>
      </c>
      <c r="B5" s="474">
        <v>131</v>
      </c>
      <c r="C5" s="84">
        <v>-12.666666666666668</v>
      </c>
      <c r="D5" s="83">
        <v>255</v>
      </c>
      <c r="E5" s="84">
        <v>-14.14141414141414</v>
      </c>
      <c r="F5" s="83">
        <v>1657</v>
      </c>
      <c r="G5" s="84">
        <v>2.1578298397040689</v>
      </c>
      <c r="H5" s="477">
        <v>2.5414110429447851</v>
      </c>
    </row>
    <row r="6" spans="1:8" s="80" customFormat="1" x14ac:dyDescent="0.2">
      <c r="A6" s="82" t="s">
        <v>49</v>
      </c>
      <c r="B6" s="475">
        <v>758</v>
      </c>
      <c r="C6" s="86">
        <v>19.182389937106919</v>
      </c>
      <c r="D6" s="85">
        <v>1560</v>
      </c>
      <c r="E6" s="86">
        <v>9.4736842105263168</v>
      </c>
      <c r="F6" s="85">
        <v>9241</v>
      </c>
      <c r="G6" s="86">
        <v>21.257052880199449</v>
      </c>
      <c r="H6" s="478">
        <v>14.173312883435582</v>
      </c>
    </row>
    <row r="7" spans="1:8" s="80" customFormat="1" x14ac:dyDescent="0.2">
      <c r="A7" s="82" t="s">
        <v>50</v>
      </c>
      <c r="B7" s="475">
        <v>645</v>
      </c>
      <c r="C7" s="86">
        <v>-8.3806818181818183</v>
      </c>
      <c r="D7" s="85">
        <v>1333</v>
      </c>
      <c r="E7" s="86">
        <v>-6.3904494382022472</v>
      </c>
      <c r="F7" s="85">
        <v>9420</v>
      </c>
      <c r="G7" s="86">
        <v>4.4925124792013316</v>
      </c>
      <c r="H7" s="478">
        <v>14.447852760736197</v>
      </c>
    </row>
    <row r="8" spans="1:8" s="80" customFormat="1" x14ac:dyDescent="0.2">
      <c r="A8" s="82" t="s">
        <v>129</v>
      </c>
      <c r="B8" s="475">
        <v>2210</v>
      </c>
      <c r="C8" s="86">
        <v>11.503531786074673</v>
      </c>
      <c r="D8" s="85">
        <v>4423</v>
      </c>
      <c r="E8" s="86">
        <v>2.3132084200786491</v>
      </c>
      <c r="F8" s="85">
        <v>27586</v>
      </c>
      <c r="G8" s="86">
        <v>0.30178525978984111</v>
      </c>
      <c r="H8" s="478">
        <v>42.309815950920246</v>
      </c>
    </row>
    <row r="9" spans="1:8" s="80" customFormat="1" x14ac:dyDescent="0.2">
      <c r="A9" s="82" t="s">
        <v>130</v>
      </c>
      <c r="B9" s="475">
        <v>292</v>
      </c>
      <c r="C9" s="86">
        <v>7.3529411764705888</v>
      </c>
      <c r="D9" s="85">
        <v>614</v>
      </c>
      <c r="E9" s="86">
        <v>11.839708561020036</v>
      </c>
      <c r="F9" s="85">
        <v>4047</v>
      </c>
      <c r="G9" s="87">
        <v>-3.688719657306045</v>
      </c>
      <c r="H9" s="478">
        <v>6.2070552147239262</v>
      </c>
    </row>
    <row r="10" spans="1:8" s="80" customFormat="1" x14ac:dyDescent="0.2">
      <c r="A10" s="81" t="s">
        <v>131</v>
      </c>
      <c r="B10" s="476">
        <v>928</v>
      </c>
      <c r="C10" s="89">
        <v>7.7816492450638792</v>
      </c>
      <c r="D10" s="88">
        <v>1970</v>
      </c>
      <c r="E10" s="89">
        <v>2.497398543184183</v>
      </c>
      <c r="F10" s="88">
        <v>13249</v>
      </c>
      <c r="G10" s="89">
        <v>16.854824484035984</v>
      </c>
      <c r="H10" s="479">
        <v>20.320552147239262</v>
      </c>
    </row>
    <row r="11" spans="1:8" s="80" customFormat="1" x14ac:dyDescent="0.2">
      <c r="A11" s="90" t="s">
        <v>119</v>
      </c>
      <c r="B11" s="91">
        <v>4964</v>
      </c>
      <c r="C11" s="92">
        <v>7.7958740499457111</v>
      </c>
      <c r="D11" s="91">
        <v>10155</v>
      </c>
      <c r="E11" s="92">
        <v>2.1629778672032192</v>
      </c>
      <c r="F11" s="91">
        <v>65200</v>
      </c>
      <c r="G11" s="92">
        <v>6.3604182639761184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238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560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651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4" sqref="B4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278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82">
        <f>INDICE!A3</f>
        <v>42401</v>
      </c>
      <c r="B3" s="882">
        <v>41671</v>
      </c>
      <c r="C3" s="883">
        <v>41671</v>
      </c>
      <c r="D3" s="882">
        <v>41671</v>
      </c>
      <c r="E3" s="882">
        <v>41671</v>
      </c>
      <c r="F3" s="226"/>
    </row>
    <row r="4" spans="1:7" ht="15" x14ac:dyDescent="0.25">
      <c r="A4" s="236" t="s">
        <v>30</v>
      </c>
      <c r="B4" s="237">
        <v>12.829000000000001</v>
      </c>
      <c r="C4" s="668"/>
      <c r="D4" s="366" t="s">
        <v>279</v>
      </c>
      <c r="E4" s="820">
        <v>4964</v>
      </c>
    </row>
    <row r="5" spans="1:7" x14ac:dyDescent="0.2">
      <c r="A5" s="236" t="s">
        <v>280</v>
      </c>
      <c r="B5" s="237">
        <v>5072</v>
      </c>
      <c r="C5" s="373"/>
      <c r="D5" s="236" t="s">
        <v>281</v>
      </c>
      <c r="E5" s="237">
        <v>-350</v>
      </c>
    </row>
    <row r="6" spans="1:7" x14ac:dyDescent="0.2">
      <c r="A6" s="236" t="s">
        <v>553</v>
      </c>
      <c r="B6" s="237">
        <v>186</v>
      </c>
      <c r="C6" s="373"/>
      <c r="D6" s="236" t="s">
        <v>282</v>
      </c>
      <c r="E6" s="237">
        <v>29</v>
      </c>
    </row>
    <row r="7" spans="1:7" x14ac:dyDescent="0.2">
      <c r="A7" s="236" t="s">
        <v>554</v>
      </c>
      <c r="B7" s="237">
        <v>161.17100000000028</v>
      </c>
      <c r="C7" s="373"/>
      <c r="D7" s="236" t="s">
        <v>555</v>
      </c>
      <c r="E7" s="237">
        <v>1339</v>
      </c>
    </row>
    <row r="8" spans="1:7" x14ac:dyDescent="0.2">
      <c r="A8" s="236" t="s">
        <v>556</v>
      </c>
      <c r="B8" s="237">
        <v>-403</v>
      </c>
      <c r="C8" s="373"/>
      <c r="D8" s="236" t="s">
        <v>557</v>
      </c>
      <c r="E8" s="237">
        <v>-1448</v>
      </c>
    </row>
    <row r="9" spans="1:7" ht="15" x14ac:dyDescent="0.25">
      <c r="A9" s="244" t="s">
        <v>59</v>
      </c>
      <c r="B9" s="681">
        <v>5029</v>
      </c>
      <c r="C9" s="373"/>
      <c r="D9" s="236" t="s">
        <v>284</v>
      </c>
      <c r="E9" s="237">
        <v>-53</v>
      </c>
    </row>
    <row r="10" spans="1:7" ht="15" x14ac:dyDescent="0.25">
      <c r="A10" s="236" t="s">
        <v>283</v>
      </c>
      <c r="B10" s="237">
        <v>-65</v>
      </c>
      <c r="C10" s="373"/>
      <c r="D10" s="244" t="s">
        <v>558</v>
      </c>
      <c r="E10" s="681">
        <v>4481</v>
      </c>
    </row>
    <row r="11" spans="1:7" ht="15" x14ac:dyDescent="0.25">
      <c r="A11" s="244" t="s">
        <v>279</v>
      </c>
      <c r="B11" s="681">
        <v>4964</v>
      </c>
      <c r="C11" s="669"/>
      <c r="D11" s="321"/>
      <c r="E11" s="658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8"/>
  <sheetViews>
    <sheetView workbookViewId="0">
      <selection activeCell="G14" sqref="G14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49" t="s">
        <v>562</v>
      </c>
      <c r="B1" s="849"/>
      <c r="C1" s="849"/>
      <c r="D1" s="849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49"/>
      <c r="B2" s="849"/>
      <c r="C2" s="849"/>
      <c r="D2" s="849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285</v>
      </c>
      <c r="F3" s="58"/>
    </row>
    <row r="4" spans="1:12" s="281" customFormat="1" ht="14.25" customHeight="1" x14ac:dyDescent="0.2">
      <c r="A4" s="279"/>
      <c r="B4" s="279"/>
      <c r="C4" s="280" t="s">
        <v>286</v>
      </c>
      <c r="D4" s="280" t="s">
        <v>561</v>
      </c>
      <c r="E4" s="65"/>
      <c r="F4" s="65"/>
    </row>
    <row r="5" spans="1:12" s="281" customFormat="1" ht="14.25" customHeight="1" x14ac:dyDescent="0.2">
      <c r="A5" s="851">
        <v>2010</v>
      </c>
      <c r="B5" s="285" t="s">
        <v>287</v>
      </c>
      <c r="C5" s="671">
        <v>11.06</v>
      </c>
      <c r="D5" s="286">
        <v>3.4611786716557624</v>
      </c>
      <c r="E5" s="65"/>
      <c r="F5" s="65"/>
    </row>
    <row r="6" spans="1:12" ht="14.25" customHeight="1" x14ac:dyDescent="0.2">
      <c r="A6" s="884"/>
      <c r="B6" s="282" t="s">
        <v>288</v>
      </c>
      <c r="C6" s="670">
        <v>11.68</v>
      </c>
      <c r="D6" s="283">
        <v>5.6057866184448395</v>
      </c>
      <c r="F6" s="58"/>
    </row>
    <row r="7" spans="1:12" ht="14.25" customHeight="1" x14ac:dyDescent="0.2">
      <c r="A7" s="884"/>
      <c r="B7" s="282" t="s">
        <v>289</v>
      </c>
      <c r="C7" s="670">
        <v>12.45</v>
      </c>
      <c r="D7" s="283">
        <v>6.5924657534246531</v>
      </c>
      <c r="E7" s="284"/>
      <c r="F7" s="58"/>
    </row>
    <row r="8" spans="1:12" ht="14.25" customHeight="1" x14ac:dyDescent="0.2">
      <c r="A8" s="852"/>
      <c r="B8" s="287" t="s">
        <v>290</v>
      </c>
      <c r="C8" s="672">
        <v>12.79</v>
      </c>
      <c r="D8" s="288">
        <v>2.7309236947791153</v>
      </c>
      <c r="E8" s="284"/>
      <c r="F8" s="58"/>
    </row>
    <row r="9" spans="1:12" s="281" customFormat="1" ht="14.25" customHeight="1" x14ac:dyDescent="0.2">
      <c r="A9" s="884">
        <v>2011</v>
      </c>
      <c r="B9" s="282" t="s">
        <v>287</v>
      </c>
      <c r="C9" s="670">
        <v>13.19</v>
      </c>
      <c r="D9" s="283">
        <v>3.1274433150899172</v>
      </c>
      <c r="E9" s="65"/>
      <c r="F9" s="65"/>
    </row>
    <row r="10" spans="1:12" ht="14.25" customHeight="1" x14ac:dyDescent="0.2">
      <c r="A10" s="884"/>
      <c r="B10" s="282" t="s">
        <v>288</v>
      </c>
      <c r="C10" s="670">
        <v>14</v>
      </c>
      <c r="D10" s="283">
        <v>6.141015921152392</v>
      </c>
      <c r="F10" s="58"/>
    </row>
    <row r="11" spans="1:12" ht="14.25" customHeight="1" x14ac:dyDescent="0.2">
      <c r="A11" s="884"/>
      <c r="B11" s="282" t="s">
        <v>289</v>
      </c>
      <c r="C11" s="670">
        <v>14.8</v>
      </c>
      <c r="D11" s="283">
        <v>5.7142857142857197</v>
      </c>
      <c r="E11" s="284"/>
      <c r="F11" s="58"/>
    </row>
    <row r="12" spans="1:12" ht="14.25" customHeight="1" x14ac:dyDescent="0.2">
      <c r="A12" s="852"/>
      <c r="B12" s="287" t="s">
        <v>290</v>
      </c>
      <c r="C12" s="672">
        <v>15.09</v>
      </c>
      <c r="D12" s="288">
        <v>1.9594594594594537</v>
      </c>
      <c r="E12" s="284"/>
      <c r="F12" s="58"/>
    </row>
    <row r="13" spans="1:12" s="281" customFormat="1" ht="14.25" customHeight="1" x14ac:dyDescent="0.2">
      <c r="A13" s="884">
        <v>2012</v>
      </c>
      <c r="B13" s="282" t="s">
        <v>291</v>
      </c>
      <c r="C13" s="670">
        <v>15.53</v>
      </c>
      <c r="D13" s="283">
        <v>2.9158383035122566</v>
      </c>
      <c r="E13" s="65"/>
      <c r="F13" s="65"/>
    </row>
    <row r="14" spans="1:12" ht="14.25" customHeight="1" x14ac:dyDescent="0.2">
      <c r="A14" s="884"/>
      <c r="B14" s="282" t="s">
        <v>289</v>
      </c>
      <c r="C14" s="670">
        <v>16.45</v>
      </c>
      <c r="D14" s="283">
        <v>5.9240180296200897</v>
      </c>
      <c r="F14" s="58"/>
    </row>
    <row r="15" spans="1:12" ht="14.25" customHeight="1" x14ac:dyDescent="0.2">
      <c r="A15" s="884"/>
      <c r="B15" s="282" t="s">
        <v>292</v>
      </c>
      <c r="C15" s="670">
        <v>16.87</v>
      </c>
      <c r="D15" s="283">
        <v>2.5531914893617129</v>
      </c>
      <c r="E15" s="284"/>
      <c r="F15" s="58"/>
    </row>
    <row r="16" spans="1:12" ht="14.25" customHeight="1" x14ac:dyDescent="0.2">
      <c r="A16" s="852"/>
      <c r="B16" s="287" t="s">
        <v>290</v>
      </c>
      <c r="C16" s="672">
        <v>16.100000000000001</v>
      </c>
      <c r="D16" s="288">
        <v>-4.5643153526970925</v>
      </c>
      <c r="E16" s="284"/>
      <c r="F16" s="58"/>
    </row>
    <row r="17" spans="1:6" ht="14.25" customHeight="1" x14ac:dyDescent="0.2">
      <c r="A17" s="851">
        <v>2013</v>
      </c>
      <c r="B17" s="285" t="s">
        <v>287</v>
      </c>
      <c r="C17" s="671">
        <v>16.32</v>
      </c>
      <c r="D17" s="286">
        <v>1.3664596273291854</v>
      </c>
      <c r="E17" s="284"/>
      <c r="F17" s="58"/>
    </row>
    <row r="18" spans="1:6" ht="14.25" customHeight="1" x14ac:dyDescent="0.2">
      <c r="A18" s="884"/>
      <c r="B18" s="282" t="s">
        <v>293</v>
      </c>
      <c r="C18" s="670">
        <v>17.13</v>
      </c>
      <c r="D18" s="283">
        <v>4.9632352941176388</v>
      </c>
      <c r="E18" s="284"/>
      <c r="F18" s="58"/>
    </row>
    <row r="19" spans="1:6" ht="14.25" customHeight="1" x14ac:dyDescent="0.2">
      <c r="A19" s="852"/>
      <c r="B19" s="287" t="s">
        <v>294</v>
      </c>
      <c r="C19" s="672">
        <v>17.5</v>
      </c>
      <c r="D19" s="288">
        <v>2.1599532983070695</v>
      </c>
      <c r="F19" s="58"/>
    </row>
    <row r="20" spans="1:6" ht="14.25" customHeight="1" x14ac:dyDescent="0.2">
      <c r="A20" s="851">
        <v>2015</v>
      </c>
      <c r="B20" s="285" t="s">
        <v>638</v>
      </c>
      <c r="C20" s="671">
        <v>15.81</v>
      </c>
      <c r="D20" s="286">
        <v>-9.66</v>
      </c>
      <c r="F20" s="58"/>
    </row>
    <row r="21" spans="1:6" ht="14.25" customHeight="1" x14ac:dyDescent="0.2">
      <c r="A21" s="884"/>
      <c r="B21" s="282" t="s">
        <v>642</v>
      </c>
      <c r="C21" s="670">
        <v>14.12</v>
      </c>
      <c r="D21" s="283">
        <v>-10.69</v>
      </c>
      <c r="F21" s="58"/>
    </row>
    <row r="22" spans="1:6" ht="14.25" customHeight="1" x14ac:dyDescent="0.2">
      <c r="A22" s="884"/>
      <c r="B22" s="282" t="s">
        <v>649</v>
      </c>
      <c r="C22" s="670">
        <v>13.42</v>
      </c>
      <c r="D22" s="283">
        <v>-4.96</v>
      </c>
    </row>
    <row r="23" spans="1:6" ht="14.25" customHeight="1" x14ac:dyDescent="0.2">
      <c r="A23" s="884"/>
      <c r="B23" s="282" t="s">
        <v>664</v>
      </c>
      <c r="C23" s="670">
        <v>12.76</v>
      </c>
      <c r="D23" s="283">
        <v>-4.9180327868852469</v>
      </c>
    </row>
    <row r="24" spans="1:6" ht="14.25" customHeight="1" x14ac:dyDescent="0.2">
      <c r="A24" s="852"/>
      <c r="B24" s="287" t="s">
        <v>667</v>
      </c>
      <c r="C24" s="672">
        <v>12.68</v>
      </c>
      <c r="D24" s="288">
        <v>-0.62695924764890343</v>
      </c>
    </row>
    <row r="25" spans="1:6" ht="14.25" customHeight="1" x14ac:dyDescent="0.2">
      <c r="A25" s="838">
        <v>2016</v>
      </c>
      <c r="B25" s="719" t="s">
        <v>670</v>
      </c>
      <c r="C25" s="840">
        <v>13.1</v>
      </c>
      <c r="D25" s="841">
        <v>3.3123028391167186</v>
      </c>
    </row>
    <row r="26" spans="1:6" ht="14.25" customHeight="1" x14ac:dyDescent="0.2">
      <c r="A26" s="275"/>
      <c r="D26" s="71" t="s">
        <v>296</v>
      </c>
    </row>
    <row r="27" spans="1:6" ht="14.25" customHeight="1" x14ac:dyDescent="0.2">
      <c r="A27" s="275" t="s">
        <v>295</v>
      </c>
    </row>
    <row r="28" spans="1:6" ht="14.25" customHeight="1" x14ac:dyDescent="0.2">
      <c r="A28" s="275"/>
    </row>
  </sheetData>
  <mergeCells count="6"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51" t="s">
        <v>644</v>
      </c>
      <c r="C3" s="853" t="s">
        <v>488</v>
      </c>
      <c r="D3" s="851" t="s">
        <v>608</v>
      </c>
      <c r="E3" s="853" t="s">
        <v>488</v>
      </c>
      <c r="F3" s="855" t="s">
        <v>111</v>
      </c>
      <c r="G3" s="855"/>
    </row>
    <row r="4" spans="1:7" ht="14.45" customHeight="1" x14ac:dyDescent="0.25">
      <c r="A4" s="64"/>
      <c r="B4" s="852"/>
      <c r="C4" s="854"/>
      <c r="D4" s="852"/>
      <c r="E4" s="854"/>
      <c r="F4" s="460">
        <v>2014</v>
      </c>
      <c r="G4" s="460">
        <v>2013</v>
      </c>
    </row>
    <row r="5" spans="1:7" x14ac:dyDescent="0.2">
      <c r="A5" s="65" t="s">
        <v>112</v>
      </c>
      <c r="B5" s="266">
        <v>11975.110065789622</v>
      </c>
      <c r="C5" s="267">
        <v>10.113043660139244</v>
      </c>
      <c r="D5" s="266">
        <v>11396.81732916</v>
      </c>
      <c r="E5" s="267">
        <v>9.4621336849910733</v>
      </c>
      <c r="F5" s="769">
        <v>13.166960597027218</v>
      </c>
      <c r="G5" s="769">
        <v>15.464818533595858</v>
      </c>
    </row>
    <row r="6" spans="1:7" x14ac:dyDescent="0.2">
      <c r="A6" s="65" t="s">
        <v>113</v>
      </c>
      <c r="B6" s="266">
        <v>50740.304559999997</v>
      </c>
      <c r="C6" s="267">
        <v>42.850455029217031</v>
      </c>
      <c r="D6" s="266">
        <v>51317.6751678</v>
      </c>
      <c r="E6" s="267">
        <v>42.606167039132451</v>
      </c>
      <c r="F6" s="769">
        <v>0.61252095882177338</v>
      </c>
      <c r="G6" s="769">
        <v>0.73061219623459694</v>
      </c>
    </row>
    <row r="7" spans="1:7" x14ac:dyDescent="0.2">
      <c r="A7" s="65" t="s">
        <v>114</v>
      </c>
      <c r="B7" s="266">
        <v>23663.594664</v>
      </c>
      <c r="C7" s="267">
        <v>19.984030599980144</v>
      </c>
      <c r="D7" s="266">
        <v>26077.468643999997</v>
      </c>
      <c r="E7" s="267">
        <v>21.650649242605471</v>
      </c>
      <c r="F7" s="769">
        <v>8.8007541946628728E-2</v>
      </c>
      <c r="G7" s="769">
        <v>0.19104022970980514</v>
      </c>
    </row>
    <row r="8" spans="1:7" x14ac:dyDescent="0.2">
      <c r="A8" s="65" t="s">
        <v>115</v>
      </c>
      <c r="B8" s="266">
        <v>14932.588630303027</v>
      </c>
      <c r="C8" s="267">
        <v>12.610649918664924</v>
      </c>
      <c r="D8" s="266">
        <v>14784.442424242423</v>
      </c>
      <c r="E8" s="267">
        <v>12.274687453163388</v>
      </c>
      <c r="F8" s="769">
        <v>100</v>
      </c>
      <c r="G8" s="769">
        <v>100</v>
      </c>
    </row>
    <row r="9" spans="1:7" x14ac:dyDescent="0.2">
      <c r="A9" s="65" t="s">
        <v>116</v>
      </c>
      <c r="B9" s="266">
        <v>17274.618443135863</v>
      </c>
      <c r="C9" s="267">
        <v>14.588506457803502</v>
      </c>
      <c r="D9" s="266">
        <v>17304.626457999999</v>
      </c>
      <c r="E9" s="267">
        <v>14.367053905083333</v>
      </c>
      <c r="F9" s="769">
        <v>100</v>
      </c>
      <c r="G9" s="769">
        <v>100</v>
      </c>
    </row>
    <row r="10" spans="1:7" x14ac:dyDescent="0.2">
      <c r="A10" s="65" t="s">
        <v>117</v>
      </c>
      <c r="B10" s="266">
        <v>119.22180346348519</v>
      </c>
      <c r="C10" s="267">
        <v>0.10068344232686298</v>
      </c>
      <c r="D10" s="266">
        <v>146.1456</v>
      </c>
      <c r="E10" s="267">
        <v>0.12133643672036938</v>
      </c>
      <c r="F10" s="769" t="s">
        <v>645</v>
      </c>
      <c r="G10" s="769" t="s">
        <v>646</v>
      </c>
    </row>
    <row r="11" spans="1:7" x14ac:dyDescent="0.2">
      <c r="A11" s="65" t="s">
        <v>118</v>
      </c>
      <c r="B11" s="266">
        <v>-292.916</v>
      </c>
      <c r="C11" s="267">
        <v>-0.24736910813170204</v>
      </c>
      <c r="D11" s="266">
        <v>-580.58600000000001</v>
      </c>
      <c r="E11" s="267">
        <v>-0.48202776169609196</v>
      </c>
      <c r="F11" s="770"/>
      <c r="G11" s="770"/>
    </row>
    <row r="12" spans="1:7" x14ac:dyDescent="0.2">
      <c r="A12" s="68" t="s">
        <v>119</v>
      </c>
      <c r="B12" s="771">
        <v>118412.522166692</v>
      </c>
      <c r="C12" s="772">
        <v>100</v>
      </c>
      <c r="D12" s="771">
        <v>120446.58962320242</v>
      </c>
      <c r="E12" s="772">
        <v>100</v>
      </c>
      <c r="F12" s="772">
        <v>28.395029099457979</v>
      </c>
      <c r="G12" s="772">
        <v>28.579026901539933</v>
      </c>
    </row>
    <row r="13" spans="1:7" x14ac:dyDescent="0.2">
      <c r="A13" s="65"/>
      <c r="B13" s="65"/>
      <c r="C13" s="65"/>
      <c r="D13" s="65"/>
      <c r="E13" s="65"/>
      <c r="F13" s="65"/>
      <c r="G13" s="71" t="s">
        <v>609</v>
      </c>
    </row>
    <row r="14" spans="1:7" x14ac:dyDescent="0.2">
      <c r="A14" s="773" t="s">
        <v>610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563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297</v>
      </c>
    </row>
    <row r="3" spans="1:6" x14ac:dyDescent="0.2">
      <c r="A3" s="63"/>
      <c r="B3" s="863" t="s">
        <v>298</v>
      </c>
      <c r="C3" s="863"/>
      <c r="D3" s="863"/>
      <c r="E3" s="260" t="s">
        <v>299</v>
      </c>
      <c r="F3" s="260"/>
    </row>
    <row r="4" spans="1:6" x14ac:dyDescent="0.2">
      <c r="A4" s="75"/>
      <c r="B4" s="291" t="s">
        <v>673</v>
      </c>
      <c r="C4" s="292" t="s">
        <v>669</v>
      </c>
      <c r="D4" s="291" t="s">
        <v>674</v>
      </c>
      <c r="E4" s="262" t="s">
        <v>300</v>
      </c>
      <c r="F4" s="261" t="s">
        <v>301</v>
      </c>
    </row>
    <row r="5" spans="1:6" x14ac:dyDescent="0.2">
      <c r="A5" s="673" t="s">
        <v>565</v>
      </c>
      <c r="B5" s="293">
        <v>107.68999506206897</v>
      </c>
      <c r="C5" s="293">
        <v>111.30410323125</v>
      </c>
      <c r="D5" s="293">
        <v>120.522778521429</v>
      </c>
      <c r="E5" s="293">
        <v>-3.2470574437603643</v>
      </c>
      <c r="F5" s="293">
        <v>-10.647600077588947</v>
      </c>
    </row>
    <row r="6" spans="1:6" x14ac:dyDescent="0.2">
      <c r="A6" s="75" t="s">
        <v>564</v>
      </c>
      <c r="B6" s="272">
        <v>92.704751365517239</v>
      </c>
      <c r="C6" s="288">
        <v>93.382248740625002</v>
      </c>
      <c r="D6" s="272">
        <v>113.84729331428601</v>
      </c>
      <c r="E6" s="272">
        <v>-0.72550980967437773</v>
      </c>
      <c r="F6" s="272">
        <v>-18.570965837899035</v>
      </c>
    </row>
    <row r="7" spans="1:6" x14ac:dyDescent="0.2">
      <c r="A7" s="1"/>
      <c r="B7" s="1"/>
      <c r="C7" s="1"/>
      <c r="D7" s="1"/>
      <c r="E7" s="1"/>
      <c r="F7" s="71" t="s">
        <v>296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B4" sqref="B4:E3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49" t="s">
        <v>302</v>
      </c>
      <c r="B1" s="849"/>
      <c r="C1" s="849"/>
      <c r="D1" s="58"/>
      <c r="E1" s="58"/>
    </row>
    <row r="2" spans="1:38" x14ac:dyDescent="0.2">
      <c r="A2" s="850"/>
      <c r="B2" s="849"/>
      <c r="C2" s="849"/>
      <c r="D2" s="8"/>
      <c r="E2" s="62" t="s">
        <v>297</v>
      </c>
    </row>
    <row r="3" spans="1:38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</row>
    <row r="4" spans="1:38" x14ac:dyDescent="0.2">
      <c r="A4" s="296" t="s">
        <v>307</v>
      </c>
      <c r="B4" s="297">
        <v>107.68999506206897</v>
      </c>
      <c r="C4" s="298">
        <v>18.689999143003707</v>
      </c>
      <c r="D4" s="298">
        <v>46.190686383271597</v>
      </c>
      <c r="E4" s="298">
        <v>42.809309535793673</v>
      </c>
      <c r="F4" s="434"/>
      <c r="G4" s="434"/>
      <c r="H4" s="434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</row>
    <row r="5" spans="1:38" x14ac:dyDescent="0.2">
      <c r="A5" s="299" t="s">
        <v>308</v>
      </c>
      <c r="B5" s="300">
        <v>122.06896551724137</v>
      </c>
      <c r="C5" s="294">
        <v>19.490002897710806</v>
      </c>
      <c r="D5" s="294">
        <v>65.450031585047796</v>
      </c>
      <c r="E5" s="294">
        <v>37.128931034482761</v>
      </c>
      <c r="F5" s="434"/>
      <c r="G5" s="434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</row>
    <row r="6" spans="1:38" x14ac:dyDescent="0.2">
      <c r="A6" s="299" t="s">
        <v>309</v>
      </c>
      <c r="B6" s="300">
        <v>104.64137931034483</v>
      </c>
      <c r="C6" s="294">
        <v>17.440229885057473</v>
      </c>
      <c r="D6" s="294">
        <v>49.336149425287346</v>
      </c>
      <c r="E6" s="294">
        <v>37.865000000000002</v>
      </c>
      <c r="F6" s="434"/>
      <c r="G6" s="434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  <c r="AL6" s="435"/>
    </row>
    <row r="7" spans="1:38" x14ac:dyDescent="0.2">
      <c r="A7" s="299" t="s">
        <v>252</v>
      </c>
      <c r="B7" s="300">
        <v>117.94310344827586</v>
      </c>
      <c r="C7" s="294">
        <v>20.469464234824738</v>
      </c>
      <c r="D7" s="294">
        <v>61.909846110002846</v>
      </c>
      <c r="E7" s="294">
        <v>35.563793103448276</v>
      </c>
      <c r="F7" s="434"/>
      <c r="G7" s="434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  <c r="AL7" s="435"/>
    </row>
    <row r="8" spans="1:38" x14ac:dyDescent="0.2">
      <c r="A8" s="299" t="s">
        <v>310</v>
      </c>
      <c r="B8" s="300">
        <v>101.36656311378007</v>
      </c>
      <c r="C8" s="294">
        <v>16.894427185630015</v>
      </c>
      <c r="D8" s="294">
        <v>36.302306843306042</v>
      </c>
      <c r="E8" s="294">
        <v>48.169829084844018</v>
      </c>
      <c r="F8" s="434"/>
      <c r="G8" s="434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</row>
    <row r="9" spans="1:38" x14ac:dyDescent="0.2">
      <c r="A9" s="299" t="s">
        <v>311</v>
      </c>
      <c r="B9" s="300">
        <v>99.536377007631103</v>
      </c>
      <c r="C9" s="294">
        <v>17.274908406283082</v>
      </c>
      <c r="D9" s="294">
        <v>47.491822592497265</v>
      </c>
      <c r="E9" s="294">
        <v>34.769646008850756</v>
      </c>
      <c r="F9" s="434"/>
      <c r="G9" s="434"/>
    </row>
    <row r="10" spans="1:38" x14ac:dyDescent="0.2">
      <c r="A10" s="299" t="s">
        <v>312</v>
      </c>
      <c r="B10" s="300">
        <v>110.47955172413792</v>
      </c>
      <c r="C10" s="294">
        <v>17.639592292089247</v>
      </c>
      <c r="D10" s="294">
        <v>48.970097363083141</v>
      </c>
      <c r="E10" s="294">
        <v>43.869862068965524</v>
      </c>
      <c r="F10" s="434"/>
      <c r="G10" s="434"/>
    </row>
    <row r="11" spans="1:38" x14ac:dyDescent="0.2">
      <c r="A11" s="299" t="s">
        <v>313</v>
      </c>
      <c r="B11" s="300">
        <v>111.04659188006561</v>
      </c>
      <c r="C11" s="294">
        <v>22.209318376013123</v>
      </c>
      <c r="D11" s="294">
        <v>50.533273502863743</v>
      </c>
      <c r="E11" s="294">
        <v>38.30400000118874</v>
      </c>
      <c r="F11" s="434"/>
      <c r="G11" s="434"/>
    </row>
    <row r="12" spans="1:38" x14ac:dyDescent="0.2">
      <c r="A12" s="299" t="s">
        <v>314</v>
      </c>
      <c r="B12" s="300">
        <v>134.82123448432259</v>
      </c>
      <c r="C12" s="294">
        <v>26.964246896864516</v>
      </c>
      <c r="D12" s="294">
        <v>61.693005086428194</v>
      </c>
      <c r="E12" s="294">
        <v>46.163982501029878</v>
      </c>
      <c r="F12" s="434"/>
      <c r="G12" s="434"/>
    </row>
    <row r="13" spans="1:38" x14ac:dyDescent="0.2">
      <c r="A13" s="299" t="s">
        <v>315</v>
      </c>
      <c r="B13" s="300">
        <v>113.72758620689656</v>
      </c>
      <c r="C13" s="294">
        <v>18.954597701149428</v>
      </c>
      <c r="D13" s="294">
        <v>57.017091954022987</v>
      </c>
      <c r="E13" s="294">
        <v>37.755896551724142</v>
      </c>
      <c r="F13" s="434"/>
      <c r="G13" s="434"/>
    </row>
    <row r="14" spans="1:38" x14ac:dyDescent="0.2">
      <c r="A14" s="299" t="s">
        <v>316</v>
      </c>
      <c r="B14" s="300">
        <v>114.60344827586206</v>
      </c>
      <c r="C14" s="294">
        <v>20.666195590729227</v>
      </c>
      <c r="D14" s="294">
        <v>56.441114754098351</v>
      </c>
      <c r="E14" s="294">
        <v>37.496137931034482</v>
      </c>
      <c r="F14" s="434"/>
      <c r="G14" s="434"/>
    </row>
    <row r="15" spans="1:38" x14ac:dyDescent="0.2">
      <c r="A15" s="299" t="s">
        <v>217</v>
      </c>
      <c r="B15" s="300">
        <v>98.462068965517247</v>
      </c>
      <c r="C15" s="294">
        <v>16.410344827586211</v>
      </c>
      <c r="D15" s="294">
        <v>42.277068965517245</v>
      </c>
      <c r="E15" s="294">
        <v>39.774655172413794</v>
      </c>
      <c r="F15" s="434"/>
      <c r="G15" s="434"/>
    </row>
    <row r="16" spans="1:38" x14ac:dyDescent="0.2">
      <c r="A16" s="299" t="s">
        <v>317</v>
      </c>
      <c r="B16" s="301">
        <v>132.83793103448278</v>
      </c>
      <c r="C16" s="283">
        <v>25.710567296996665</v>
      </c>
      <c r="D16" s="283">
        <v>65.277984427141291</v>
      </c>
      <c r="E16" s="283">
        <v>41.849379310344837</v>
      </c>
      <c r="F16" s="434"/>
      <c r="G16" s="434"/>
    </row>
    <row r="17" spans="1:13" x14ac:dyDescent="0.2">
      <c r="A17" s="299" t="s">
        <v>253</v>
      </c>
      <c r="B17" s="300">
        <v>124.81203448275862</v>
      </c>
      <c r="C17" s="294">
        <v>20.80200574712644</v>
      </c>
      <c r="D17" s="294">
        <v>64.760166666666649</v>
      </c>
      <c r="E17" s="294">
        <v>39.24986206896552</v>
      </c>
      <c r="F17" s="434"/>
      <c r="G17" s="434"/>
    </row>
    <row r="18" spans="1:13" x14ac:dyDescent="0.2">
      <c r="A18" s="299" t="s">
        <v>254</v>
      </c>
      <c r="B18" s="300">
        <v>132.30344827586208</v>
      </c>
      <c r="C18" s="294">
        <v>24.73966918979535</v>
      </c>
      <c r="D18" s="294">
        <v>67.83957218951501</v>
      </c>
      <c r="E18" s="294">
        <v>39.724206896551721</v>
      </c>
      <c r="F18" s="434"/>
      <c r="G18" s="434"/>
    </row>
    <row r="19" spans="1:13" x14ac:dyDescent="0.2">
      <c r="A19" s="58" t="s">
        <v>255</v>
      </c>
      <c r="B19" s="300">
        <v>140.26551724137931</v>
      </c>
      <c r="C19" s="294">
        <v>24.34360216585922</v>
      </c>
      <c r="D19" s="294">
        <v>77.789984041037329</v>
      </c>
      <c r="E19" s="294">
        <v>38.131931034482761</v>
      </c>
      <c r="F19" s="434"/>
      <c r="G19" s="434"/>
    </row>
    <row r="20" spans="1:13" x14ac:dyDescent="0.2">
      <c r="A20" s="58" t="s">
        <v>318</v>
      </c>
      <c r="B20" s="300">
        <v>99.661613476141028</v>
      </c>
      <c r="C20" s="294">
        <v>21.187902077604786</v>
      </c>
      <c r="D20" s="294">
        <v>39.200273922325536</v>
      </c>
      <c r="E20" s="294">
        <v>39.273437476210702</v>
      </c>
      <c r="F20" s="434"/>
      <c r="G20" s="434"/>
    </row>
    <row r="21" spans="1:13" x14ac:dyDescent="0.2">
      <c r="A21" s="58" t="s">
        <v>319</v>
      </c>
      <c r="B21" s="300">
        <v>121.58965517241379</v>
      </c>
      <c r="C21" s="294">
        <v>22.73627698345949</v>
      </c>
      <c r="D21" s="294">
        <v>60.771688533781884</v>
      </c>
      <c r="E21" s="294">
        <v>38.081689655172411</v>
      </c>
      <c r="F21" s="434"/>
      <c r="G21" s="434"/>
    </row>
    <row r="22" spans="1:13" x14ac:dyDescent="0.2">
      <c r="A22" s="58" t="s">
        <v>218</v>
      </c>
      <c r="B22" s="300">
        <v>137.81841379310347</v>
      </c>
      <c r="C22" s="294">
        <v>24.852500847936692</v>
      </c>
      <c r="D22" s="294">
        <v>72.840085358959882</v>
      </c>
      <c r="E22" s="294">
        <v>40.125827586206896</v>
      </c>
      <c r="F22" s="434"/>
      <c r="G22" s="434"/>
    </row>
    <row r="23" spans="1:13" x14ac:dyDescent="0.2">
      <c r="A23" s="302" t="s">
        <v>320</v>
      </c>
      <c r="B23" s="303">
        <v>101.52972413793103</v>
      </c>
      <c r="C23" s="304">
        <v>17.620861214021087</v>
      </c>
      <c r="D23" s="304">
        <v>44.468793958392695</v>
      </c>
      <c r="E23" s="304">
        <v>39.440068965517241</v>
      </c>
      <c r="F23" s="434"/>
      <c r="G23" s="434"/>
    </row>
    <row r="24" spans="1:13" x14ac:dyDescent="0.2">
      <c r="A24" s="302" t="s">
        <v>321</v>
      </c>
      <c r="B24" s="303">
        <v>101.63720689655173</v>
      </c>
      <c r="C24" s="304">
        <v>17.639515246508978</v>
      </c>
      <c r="D24" s="304">
        <v>43.443139925904823</v>
      </c>
      <c r="E24" s="304">
        <v>40.55455172413793</v>
      </c>
      <c r="F24" s="434"/>
      <c r="G24" s="434"/>
    </row>
    <row r="25" spans="1:13" x14ac:dyDescent="0.2">
      <c r="A25" s="282" t="s">
        <v>322</v>
      </c>
      <c r="B25" s="303">
        <v>102.19058620689654</v>
      </c>
      <c r="C25" s="304">
        <v>14.848204833480695</v>
      </c>
      <c r="D25" s="304">
        <v>46.209208959622742</v>
      </c>
      <c r="E25" s="304">
        <v>41.133172413793105</v>
      </c>
      <c r="F25" s="434"/>
      <c r="G25" s="434"/>
    </row>
    <row r="26" spans="1:13" x14ac:dyDescent="0.2">
      <c r="A26" s="282" t="s">
        <v>323</v>
      </c>
      <c r="B26" s="303">
        <v>132</v>
      </c>
      <c r="C26" s="304">
        <v>20.135593220338983</v>
      </c>
      <c r="D26" s="304">
        <v>54.93840677966103</v>
      </c>
      <c r="E26" s="304">
        <v>56.925999999999988</v>
      </c>
      <c r="F26" s="434"/>
      <c r="G26" s="434"/>
    </row>
    <row r="27" spans="1:13" x14ac:dyDescent="0.2">
      <c r="A27" s="282" t="s">
        <v>324</v>
      </c>
      <c r="B27" s="303">
        <v>90.222543070550429</v>
      </c>
      <c r="C27" s="304">
        <v>16.8708820375826</v>
      </c>
      <c r="D27" s="304">
        <v>37.97791285848966</v>
      </c>
      <c r="E27" s="304">
        <v>35.373748174478173</v>
      </c>
      <c r="F27" s="434"/>
      <c r="G27" s="434"/>
    </row>
    <row r="28" spans="1:13" x14ac:dyDescent="0.2">
      <c r="A28" s="58" t="s">
        <v>256</v>
      </c>
      <c r="B28" s="300">
        <v>129.76551724137931</v>
      </c>
      <c r="C28" s="294">
        <v>24.265096719932718</v>
      </c>
      <c r="D28" s="294">
        <v>63.765006728343153</v>
      </c>
      <c r="E28" s="294">
        <v>41.735413793103447</v>
      </c>
      <c r="F28" s="434"/>
      <c r="G28" s="434"/>
    </row>
    <row r="29" spans="1:13" x14ac:dyDescent="0.2">
      <c r="A29" s="282" t="s">
        <v>221</v>
      </c>
      <c r="B29" s="303">
        <v>131.32271096026625</v>
      </c>
      <c r="C29" s="304">
        <v>21.887118493377709</v>
      </c>
      <c r="D29" s="304">
        <v>75.030723594757703</v>
      </c>
      <c r="E29" s="304">
        <v>34.404868872130827</v>
      </c>
      <c r="F29" s="434"/>
      <c r="G29" s="434"/>
    </row>
    <row r="30" spans="1:13" x14ac:dyDescent="0.2">
      <c r="A30" s="58" t="s">
        <v>325</v>
      </c>
      <c r="B30" s="300">
        <v>104.2700036731687</v>
      </c>
      <c r="C30" s="294">
        <v>20.181291033516523</v>
      </c>
      <c r="D30" s="294">
        <v>42.559285861459848</v>
      </c>
      <c r="E30" s="294">
        <v>41.529426778192331</v>
      </c>
      <c r="F30" s="434"/>
      <c r="G30" s="434"/>
    </row>
    <row r="31" spans="1:13" x14ac:dyDescent="0.2">
      <c r="A31" s="305" t="s">
        <v>257</v>
      </c>
      <c r="B31" s="306">
        <v>131.5299103217979</v>
      </c>
      <c r="C31" s="272">
        <v>26.305982064359579</v>
      </c>
      <c r="D31" s="272">
        <v>67.228781156788003</v>
      </c>
      <c r="E31" s="272">
        <v>37.995147100650314</v>
      </c>
      <c r="F31" s="434"/>
      <c r="G31" s="434"/>
    </row>
    <row r="32" spans="1:13" x14ac:dyDescent="0.2">
      <c r="A32" s="307" t="s">
        <v>326</v>
      </c>
      <c r="B32" s="308">
        <v>122.90616199748089</v>
      </c>
      <c r="C32" s="308">
        <v>21.413279099660333</v>
      </c>
      <c r="D32" s="308">
        <v>63.350108285898955</v>
      </c>
      <c r="E32" s="308">
        <v>38.14277461192161</v>
      </c>
      <c r="F32" s="434"/>
      <c r="G32" s="434"/>
      <c r="M32" s="435"/>
    </row>
    <row r="33" spans="1:13" x14ac:dyDescent="0.2">
      <c r="A33" s="309" t="s">
        <v>327</v>
      </c>
      <c r="B33" s="310">
        <v>124.85624717155437</v>
      </c>
      <c r="C33" s="310">
        <v>21.349436895964544</v>
      </c>
      <c r="D33" s="310">
        <v>64.470218913019707</v>
      </c>
      <c r="E33" s="310">
        <v>39.036591362570121</v>
      </c>
      <c r="F33" s="434"/>
      <c r="G33" s="434"/>
      <c r="M33" s="435"/>
    </row>
    <row r="34" spans="1:13" x14ac:dyDescent="0.2">
      <c r="A34" s="309" t="s">
        <v>328</v>
      </c>
      <c r="B34" s="311">
        <v>17.166252109485399</v>
      </c>
      <c r="C34" s="311">
        <v>2.6594377529608373</v>
      </c>
      <c r="D34" s="311">
        <v>18.27953252974811</v>
      </c>
      <c r="E34" s="311">
        <v>-3.7727181732235522</v>
      </c>
      <c r="F34" s="434"/>
      <c r="G34" s="434"/>
    </row>
    <row r="35" spans="1:13" x14ac:dyDescent="0.2">
      <c r="A35" s="94"/>
      <c r="B35" s="65"/>
      <c r="C35" s="58"/>
      <c r="D35" s="8"/>
      <c r="E35" s="71" t="s">
        <v>296</v>
      </c>
    </row>
    <row r="36" spans="1:13" x14ac:dyDescent="0.2">
      <c r="B36" s="434"/>
      <c r="C36" s="434"/>
      <c r="D36" s="434"/>
      <c r="E36" s="434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B4" sqref="B4:E3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49" t="s">
        <v>329</v>
      </c>
      <c r="B1" s="849"/>
      <c r="C1" s="849"/>
      <c r="D1" s="58"/>
      <c r="E1" s="58"/>
    </row>
    <row r="2" spans="1:36" x14ac:dyDescent="0.2">
      <c r="A2" s="850"/>
      <c r="B2" s="849"/>
      <c r="C2" s="849"/>
      <c r="D2" s="8"/>
      <c r="E2" s="62" t="s">
        <v>297</v>
      </c>
    </row>
    <row r="3" spans="1:36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</row>
    <row r="4" spans="1:36" x14ac:dyDescent="0.2">
      <c r="A4" s="296" t="s">
        <v>307</v>
      </c>
      <c r="B4" s="297">
        <v>92.704751365517239</v>
      </c>
      <c r="C4" s="298">
        <v>16.089254369222001</v>
      </c>
      <c r="D4" s="298">
        <v>36.795570077742937</v>
      </c>
      <c r="E4" s="298">
        <v>39.819926918552298</v>
      </c>
      <c r="F4" s="434"/>
      <c r="G4" s="434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</row>
    <row r="5" spans="1:36" x14ac:dyDescent="0.2">
      <c r="A5" s="299" t="s">
        <v>308</v>
      </c>
      <c r="B5" s="300">
        <v>98.413793103448285</v>
      </c>
      <c r="C5" s="294">
        <v>15.713126629962334</v>
      </c>
      <c r="D5" s="294">
        <v>47.040045783830777</v>
      </c>
      <c r="E5" s="294">
        <v>35.660620689655175</v>
      </c>
      <c r="G5" s="434"/>
      <c r="H5" s="439"/>
      <c r="I5" s="439"/>
      <c r="J5" s="439"/>
      <c r="K5" s="439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</row>
    <row r="6" spans="1:36" x14ac:dyDescent="0.2">
      <c r="A6" s="299" t="s">
        <v>309</v>
      </c>
      <c r="B6" s="300">
        <v>94.565517241379311</v>
      </c>
      <c r="C6" s="294">
        <v>15.760919540229885</v>
      </c>
      <c r="D6" s="294">
        <v>40.963908045977007</v>
      </c>
      <c r="E6" s="294">
        <v>37.840689655172419</v>
      </c>
      <c r="G6" s="434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</row>
    <row r="7" spans="1:36" x14ac:dyDescent="0.2">
      <c r="A7" s="299" t="s">
        <v>252</v>
      </c>
      <c r="B7" s="300">
        <v>99.386896551724135</v>
      </c>
      <c r="C7" s="294">
        <v>17.24896551724138</v>
      </c>
      <c r="D7" s="294">
        <v>46.48293103448276</v>
      </c>
      <c r="E7" s="294">
        <v>35.654999999999994</v>
      </c>
      <c r="G7" s="434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</row>
    <row r="8" spans="1:36" x14ac:dyDescent="0.2">
      <c r="A8" s="299" t="s">
        <v>310</v>
      </c>
      <c r="B8" s="300">
        <v>101.25455321219646</v>
      </c>
      <c r="C8" s="294">
        <v>16.875758868699414</v>
      </c>
      <c r="D8" s="294">
        <v>32.97874991331414</v>
      </c>
      <c r="E8" s="294">
        <v>51.400044430182902</v>
      </c>
      <c r="G8" s="434"/>
    </row>
    <row r="9" spans="1:36" x14ac:dyDescent="0.2">
      <c r="A9" s="299" t="s">
        <v>311</v>
      </c>
      <c r="B9" s="300">
        <v>94.534782474645709</v>
      </c>
      <c r="C9" s="294">
        <v>16.406863074112067</v>
      </c>
      <c r="D9" s="294">
        <v>40.501201020600703</v>
      </c>
      <c r="E9" s="294">
        <v>37.626718379932939</v>
      </c>
      <c r="G9" s="434"/>
    </row>
    <row r="10" spans="1:36" x14ac:dyDescent="0.2">
      <c r="A10" s="299" t="s">
        <v>312</v>
      </c>
      <c r="B10" s="300">
        <v>105.93351724137931</v>
      </c>
      <c r="C10" s="294">
        <v>16.913754853665605</v>
      </c>
      <c r="D10" s="294">
        <v>46.070141698058521</v>
      </c>
      <c r="E10" s="294">
        <v>42.949620689655177</v>
      </c>
      <c r="G10" s="434"/>
    </row>
    <row r="11" spans="1:36" x14ac:dyDescent="0.2">
      <c r="A11" s="299" t="s">
        <v>313</v>
      </c>
      <c r="B11" s="300">
        <v>96.788336459243084</v>
      </c>
      <c r="C11" s="294">
        <v>19.357667291848617</v>
      </c>
      <c r="D11" s="294">
        <v>40.060056196570727</v>
      </c>
      <c r="E11" s="294">
        <v>37.370612970823736</v>
      </c>
      <c r="G11" s="434"/>
    </row>
    <row r="12" spans="1:36" x14ac:dyDescent="0.2">
      <c r="A12" s="299" t="s">
        <v>314</v>
      </c>
      <c r="B12" s="300">
        <v>108.56679896407471</v>
      </c>
      <c r="C12" s="294">
        <v>21.713359792814941</v>
      </c>
      <c r="D12" s="294">
        <v>42.222992838256999</v>
      </c>
      <c r="E12" s="294">
        <v>44.630446333002766</v>
      </c>
      <c r="G12" s="434"/>
    </row>
    <row r="13" spans="1:36" x14ac:dyDescent="0.2">
      <c r="A13" s="299" t="s">
        <v>315</v>
      </c>
      <c r="B13" s="300">
        <v>94.182758620689654</v>
      </c>
      <c r="C13" s="294">
        <v>15.697126436781609</v>
      </c>
      <c r="D13" s="294">
        <v>40.605080459770114</v>
      </c>
      <c r="E13" s="294">
        <v>37.880551724137931</v>
      </c>
      <c r="G13" s="434"/>
    </row>
    <row r="14" spans="1:36" x14ac:dyDescent="0.2">
      <c r="A14" s="299" t="s">
        <v>316</v>
      </c>
      <c r="B14" s="300">
        <v>98.427586206896549</v>
      </c>
      <c r="C14" s="294">
        <v>17.749236856981344</v>
      </c>
      <c r="D14" s="294">
        <v>48.480659694742798</v>
      </c>
      <c r="E14" s="294">
        <v>32.197689655172411</v>
      </c>
      <c r="G14" s="434"/>
    </row>
    <row r="15" spans="1:36" x14ac:dyDescent="0.2">
      <c r="A15" s="299" t="s">
        <v>217</v>
      </c>
      <c r="B15" s="300">
        <v>94.33448275862068</v>
      </c>
      <c r="C15" s="294">
        <v>15.722413793103447</v>
      </c>
      <c r="D15" s="294">
        <v>39.291758620689649</v>
      </c>
      <c r="E15" s="294">
        <v>39.320310344827583</v>
      </c>
      <c r="G15" s="434"/>
    </row>
    <row r="16" spans="1:36" x14ac:dyDescent="0.2">
      <c r="A16" s="299" t="s">
        <v>317</v>
      </c>
      <c r="B16" s="301">
        <v>113.6103448275862</v>
      </c>
      <c r="C16" s="283">
        <v>21.989098998887652</v>
      </c>
      <c r="D16" s="283">
        <v>49.337901001112343</v>
      </c>
      <c r="E16" s="283">
        <v>42.283344827586198</v>
      </c>
      <c r="G16" s="434"/>
    </row>
    <row r="17" spans="1:11" x14ac:dyDescent="0.2">
      <c r="A17" s="299" t="s">
        <v>253</v>
      </c>
      <c r="B17" s="300">
        <v>101.17868965517241</v>
      </c>
      <c r="C17" s="294">
        <v>16.863114942528735</v>
      </c>
      <c r="D17" s="294">
        <v>51.060057471264358</v>
      </c>
      <c r="E17" s="294">
        <v>33.255517241379309</v>
      </c>
      <c r="G17" s="434"/>
    </row>
    <row r="18" spans="1:11" x14ac:dyDescent="0.2">
      <c r="A18" s="299" t="s">
        <v>254</v>
      </c>
      <c r="B18" s="300">
        <v>97.424137931034494</v>
      </c>
      <c r="C18" s="294">
        <v>18.21752172694141</v>
      </c>
      <c r="D18" s="294">
        <v>33.738512755817226</v>
      </c>
      <c r="E18" s="294">
        <v>45.468103448275862</v>
      </c>
      <c r="G18" s="434"/>
    </row>
    <row r="19" spans="1:11" x14ac:dyDescent="0.2">
      <c r="A19" s="58" t="s">
        <v>255</v>
      </c>
      <c r="B19" s="300">
        <v>104.06896551724137</v>
      </c>
      <c r="C19" s="294">
        <v>18.061555998860072</v>
      </c>
      <c r="D19" s="294">
        <v>49.246823311484732</v>
      </c>
      <c r="E19" s="294">
        <v>36.760586206896555</v>
      </c>
      <c r="G19" s="434"/>
    </row>
    <row r="20" spans="1:11" x14ac:dyDescent="0.2">
      <c r="A20" s="58" t="s">
        <v>318</v>
      </c>
      <c r="B20" s="300">
        <v>96.463760149599722</v>
      </c>
      <c r="C20" s="294">
        <v>20.508043496371595</v>
      </c>
      <c r="D20" s="294">
        <v>36.056185659143978</v>
      </c>
      <c r="E20" s="294">
        <v>39.899530994084145</v>
      </c>
      <c r="G20" s="434"/>
    </row>
    <row r="21" spans="1:11" x14ac:dyDescent="0.2">
      <c r="A21" s="58" t="s">
        <v>319</v>
      </c>
      <c r="B21" s="300">
        <v>104.38275862068966</v>
      </c>
      <c r="C21" s="294">
        <v>19.518727221754975</v>
      </c>
      <c r="D21" s="294">
        <v>49.899548640313995</v>
      </c>
      <c r="E21" s="294">
        <v>34.96448275862069</v>
      </c>
      <c r="G21" s="434"/>
    </row>
    <row r="22" spans="1:11" x14ac:dyDescent="0.2">
      <c r="A22" s="58" t="s">
        <v>218</v>
      </c>
      <c r="B22" s="300">
        <v>119.24175862068967</v>
      </c>
      <c r="C22" s="294">
        <v>21.502612210288301</v>
      </c>
      <c r="D22" s="294">
        <v>61.740146410401366</v>
      </c>
      <c r="E22" s="294">
        <v>35.999000000000002</v>
      </c>
      <c r="G22" s="434"/>
    </row>
    <row r="23" spans="1:11" x14ac:dyDescent="0.2">
      <c r="A23" s="302" t="s">
        <v>320</v>
      </c>
      <c r="B23" s="303">
        <v>87.940965517241381</v>
      </c>
      <c r="C23" s="304">
        <v>15.262481618694785</v>
      </c>
      <c r="D23" s="304">
        <v>35.049035622684535</v>
      </c>
      <c r="E23" s="304">
        <v>37.62944827586206</v>
      </c>
      <c r="G23" s="434"/>
    </row>
    <row r="24" spans="1:11" x14ac:dyDescent="0.2">
      <c r="A24" s="302" t="s">
        <v>321</v>
      </c>
      <c r="B24" s="303">
        <v>87.075965517241372</v>
      </c>
      <c r="C24" s="304">
        <v>15.112357651752635</v>
      </c>
      <c r="D24" s="304">
        <v>33.016607865488737</v>
      </c>
      <c r="E24" s="304">
        <v>38.947000000000003</v>
      </c>
      <c r="G24" s="434"/>
    </row>
    <row r="25" spans="1:11" x14ac:dyDescent="0.2">
      <c r="A25" s="282" t="s">
        <v>322</v>
      </c>
      <c r="B25" s="303">
        <v>86.367275862068965</v>
      </c>
      <c r="C25" s="304">
        <v>12.549091364574124</v>
      </c>
      <c r="D25" s="304">
        <v>33.49980518715001</v>
      </c>
      <c r="E25" s="304">
        <v>40.318379310344831</v>
      </c>
      <c r="G25" s="434"/>
    </row>
    <row r="26" spans="1:11" x14ac:dyDescent="0.2">
      <c r="A26" s="282" t="s">
        <v>323</v>
      </c>
      <c r="B26" s="303">
        <v>122</v>
      </c>
      <c r="C26" s="304">
        <v>18.610169491525426</v>
      </c>
      <c r="D26" s="304">
        <v>47.239830508474569</v>
      </c>
      <c r="E26" s="304">
        <v>56.15</v>
      </c>
      <c r="G26" s="434"/>
    </row>
    <row r="27" spans="1:11" x14ac:dyDescent="0.2">
      <c r="A27" s="282" t="s">
        <v>324</v>
      </c>
      <c r="B27" s="303">
        <v>84.056018597700913</v>
      </c>
      <c r="C27" s="304">
        <v>15.71779209550505</v>
      </c>
      <c r="D27" s="304">
        <v>33.192344748442665</v>
      </c>
      <c r="E27" s="304">
        <v>35.145881753753201</v>
      </c>
      <c r="G27" s="434"/>
    </row>
    <row r="28" spans="1:11" x14ac:dyDescent="0.2">
      <c r="A28" s="58" t="s">
        <v>256</v>
      </c>
      <c r="B28" s="300">
        <v>105.35344827586206</v>
      </c>
      <c r="C28" s="294">
        <v>19.700238295486404</v>
      </c>
      <c r="D28" s="294">
        <v>42.247347911410145</v>
      </c>
      <c r="E28" s="294">
        <v>43.405862068965519</v>
      </c>
      <c r="G28" s="434"/>
    </row>
    <row r="29" spans="1:11" x14ac:dyDescent="0.2">
      <c r="A29" s="282" t="s">
        <v>221</v>
      </c>
      <c r="B29" s="303">
        <v>130.88281518980634</v>
      </c>
      <c r="C29" s="304">
        <v>21.813802531634391</v>
      </c>
      <c r="D29" s="304">
        <v>75.030363896968566</v>
      </c>
      <c r="E29" s="304">
        <v>34.038648761203376</v>
      </c>
      <c r="G29" s="434"/>
    </row>
    <row r="30" spans="1:11" x14ac:dyDescent="0.2">
      <c r="A30" s="58" t="s">
        <v>325</v>
      </c>
      <c r="B30" s="300">
        <v>99.731580312418942</v>
      </c>
      <c r="C30" s="294">
        <v>19.302886512081084</v>
      </c>
      <c r="D30" s="294">
        <v>39.598608548908985</v>
      </c>
      <c r="E30" s="294">
        <v>40.830085251428876</v>
      </c>
      <c r="G30" s="434"/>
    </row>
    <row r="31" spans="1:11" x14ac:dyDescent="0.2">
      <c r="A31" s="305" t="s">
        <v>257</v>
      </c>
      <c r="B31" s="306">
        <v>125.07986879272644</v>
      </c>
      <c r="C31" s="272">
        <v>25.015973758545289</v>
      </c>
      <c r="D31" s="272">
        <v>59.458010211085508</v>
      </c>
      <c r="E31" s="272">
        <v>40.60588482309565</v>
      </c>
      <c r="G31" s="434"/>
    </row>
    <row r="32" spans="1:11" x14ac:dyDescent="0.2">
      <c r="A32" s="307" t="s">
        <v>326</v>
      </c>
      <c r="B32" s="308">
        <v>103.99844753144203</v>
      </c>
      <c r="C32" s="308">
        <v>18.003070375827793</v>
      </c>
      <c r="D32" s="308">
        <v>49.343096319047447</v>
      </c>
      <c r="E32" s="308">
        <v>36.652280836566788</v>
      </c>
      <c r="G32" s="434"/>
      <c r="H32" s="440"/>
      <c r="I32" s="440"/>
      <c r="J32" s="440"/>
      <c r="K32" s="440"/>
    </row>
    <row r="33" spans="1:11" x14ac:dyDescent="0.2">
      <c r="A33" s="309" t="s">
        <v>327</v>
      </c>
      <c r="B33" s="310">
        <v>101.4404868207564</v>
      </c>
      <c r="C33" s="310">
        <v>17.266634694652488</v>
      </c>
      <c r="D33" s="310">
        <v>47.662273817829437</v>
      </c>
      <c r="E33" s="310">
        <v>36.51157830827448</v>
      </c>
      <c r="G33" s="434"/>
      <c r="H33" s="437"/>
      <c r="I33" s="437"/>
      <c r="J33" s="437"/>
      <c r="K33" s="437"/>
    </row>
    <row r="34" spans="1:11" x14ac:dyDescent="0.2">
      <c r="A34" s="309" t="s">
        <v>328</v>
      </c>
      <c r="B34" s="311">
        <v>8.7357354552391655</v>
      </c>
      <c r="C34" s="311">
        <v>1.1773803254304873</v>
      </c>
      <c r="D34" s="311">
        <v>10.8667037400865</v>
      </c>
      <c r="E34" s="311">
        <v>-3.3083486102778181</v>
      </c>
      <c r="G34" s="434"/>
    </row>
    <row r="35" spans="1:11" x14ac:dyDescent="0.2">
      <c r="A35" s="94"/>
      <c r="B35" s="65"/>
      <c r="C35" s="58"/>
      <c r="D35" s="8"/>
      <c r="E35" s="71" t="s">
        <v>296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topLeftCell="A5" workbookViewId="0">
      <selection activeCell="B5" sqref="B5:C3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49" t="s">
        <v>35</v>
      </c>
      <c r="B1" s="849"/>
      <c r="C1" s="849"/>
    </row>
    <row r="2" spans="1:4" x14ac:dyDescent="0.2">
      <c r="A2" s="849"/>
      <c r="B2" s="849"/>
      <c r="C2" s="849"/>
    </row>
    <row r="3" spans="1:4" x14ac:dyDescent="0.2">
      <c r="A3" s="61"/>
      <c r="B3" s="8"/>
      <c r="C3" s="62" t="s">
        <v>297</v>
      </c>
    </row>
    <row r="4" spans="1:4" x14ac:dyDescent="0.2">
      <c r="A4" s="64"/>
      <c r="B4" s="295" t="s">
        <v>303</v>
      </c>
      <c r="C4" s="295" t="s">
        <v>306</v>
      </c>
    </row>
    <row r="5" spans="1:4" x14ac:dyDescent="0.2">
      <c r="A5" s="296" t="s">
        <v>307</v>
      </c>
      <c r="B5" s="759">
        <v>46.532366666666661</v>
      </c>
      <c r="C5" s="760">
        <v>21.636766666666666</v>
      </c>
    </row>
    <row r="6" spans="1:4" x14ac:dyDescent="0.2">
      <c r="A6" s="299" t="s">
        <v>308</v>
      </c>
      <c r="B6" s="761">
        <v>42.028366666666663</v>
      </c>
      <c r="C6" s="762">
        <v>21.165200000000006</v>
      </c>
    </row>
    <row r="7" spans="1:4" x14ac:dyDescent="0.2">
      <c r="A7" s="299" t="s">
        <v>309</v>
      </c>
      <c r="B7" s="761">
        <v>51.691733333333332</v>
      </c>
      <c r="C7" s="762">
        <v>23.453499999999998</v>
      </c>
    </row>
    <row r="8" spans="1:4" x14ac:dyDescent="0.2">
      <c r="A8" s="299" t="s">
        <v>252</v>
      </c>
      <c r="B8" s="761">
        <v>37.667000000000002</v>
      </c>
      <c r="C8" s="762">
        <v>21.266000000000002</v>
      </c>
    </row>
    <row r="9" spans="1:4" x14ac:dyDescent="0.2">
      <c r="A9" s="299" t="s">
        <v>310</v>
      </c>
      <c r="B9" s="761">
        <v>63.671132017588704</v>
      </c>
      <c r="C9" s="762">
        <v>27.332378907182061</v>
      </c>
    </row>
    <row r="10" spans="1:4" x14ac:dyDescent="0.2">
      <c r="A10" s="299" t="s">
        <v>311</v>
      </c>
      <c r="B10" s="761">
        <v>44.758455227386399</v>
      </c>
      <c r="C10" s="762">
        <v>20.491811062446594</v>
      </c>
    </row>
    <row r="11" spans="1:4" x14ac:dyDescent="0.2">
      <c r="A11" s="299" t="s">
        <v>313</v>
      </c>
      <c r="B11" s="761">
        <v>59.561933333333329</v>
      </c>
      <c r="C11" s="762">
        <v>26.768000000000001</v>
      </c>
      <c r="D11" s="294"/>
    </row>
    <row r="12" spans="1:4" x14ac:dyDescent="0.2">
      <c r="A12" s="299" t="s">
        <v>312</v>
      </c>
      <c r="B12" s="761">
        <v>42.897481259230005</v>
      </c>
      <c r="C12" s="762">
        <v>21.674785613813139</v>
      </c>
    </row>
    <row r="13" spans="1:4" x14ac:dyDescent="0.2">
      <c r="A13" s="299" t="s">
        <v>314</v>
      </c>
      <c r="B13" s="761">
        <v>104.00813299379794</v>
      </c>
      <c r="C13" s="762">
        <v>36.642995880318466</v>
      </c>
    </row>
    <row r="14" spans="1:4" x14ac:dyDescent="0.2">
      <c r="A14" s="299" t="s">
        <v>315</v>
      </c>
      <c r="B14" s="763">
        <v>0</v>
      </c>
      <c r="C14" s="764">
        <v>0</v>
      </c>
    </row>
    <row r="15" spans="1:4" x14ac:dyDescent="0.2">
      <c r="A15" s="299" t="s">
        <v>316</v>
      </c>
      <c r="B15" s="761">
        <v>62.61333333333333</v>
      </c>
      <c r="C15" s="762">
        <v>20.0641</v>
      </c>
    </row>
    <row r="16" spans="1:4" x14ac:dyDescent="0.2">
      <c r="A16" s="299" t="s">
        <v>217</v>
      </c>
      <c r="B16" s="761">
        <v>57.216666666666661</v>
      </c>
      <c r="C16" s="762">
        <v>26.728100000000001</v>
      </c>
    </row>
    <row r="17" spans="1:3" x14ac:dyDescent="0.2">
      <c r="A17" s="299" t="s">
        <v>317</v>
      </c>
      <c r="B17" s="761">
        <v>67.88</v>
      </c>
      <c r="C17" s="762">
        <v>24.328966666666666</v>
      </c>
    </row>
    <row r="18" spans="1:3" x14ac:dyDescent="0.2">
      <c r="A18" s="299" t="s">
        <v>253</v>
      </c>
      <c r="B18" s="761">
        <v>53.741400000000013</v>
      </c>
      <c r="C18" s="762">
        <v>25.581733333333336</v>
      </c>
    </row>
    <row r="19" spans="1:3" x14ac:dyDescent="0.2">
      <c r="A19" s="299" t="s">
        <v>254</v>
      </c>
      <c r="B19" s="763">
        <v>68.016666666666666</v>
      </c>
      <c r="C19" s="764">
        <v>23.51486666666667</v>
      </c>
    </row>
    <row r="20" spans="1:3" x14ac:dyDescent="0.2">
      <c r="A20" s="299" t="s">
        <v>255</v>
      </c>
      <c r="B20" s="761">
        <v>79.936666666666667</v>
      </c>
      <c r="C20" s="762">
        <v>13.562733333333336</v>
      </c>
    </row>
    <row r="21" spans="1:3" x14ac:dyDescent="0.2">
      <c r="A21" s="299" t="s">
        <v>318</v>
      </c>
      <c r="B21" s="761">
        <v>93.248301477946399</v>
      </c>
      <c r="C21" s="762">
        <v>27.93193238989112</v>
      </c>
    </row>
    <row r="22" spans="1:3" x14ac:dyDescent="0.2">
      <c r="A22" s="299" t="s">
        <v>319</v>
      </c>
      <c r="B22" s="761">
        <v>47.565933333333334</v>
      </c>
      <c r="C22" s="762">
        <v>21.713766666666665</v>
      </c>
    </row>
    <row r="23" spans="1:3" x14ac:dyDescent="0.2">
      <c r="A23" s="299" t="s">
        <v>218</v>
      </c>
      <c r="B23" s="761">
        <v>98.557433333333336</v>
      </c>
      <c r="C23" s="762">
        <v>30.175600000000003</v>
      </c>
    </row>
    <row r="24" spans="1:3" x14ac:dyDescent="0.2">
      <c r="A24" s="299" t="s">
        <v>320</v>
      </c>
      <c r="B24" s="761">
        <v>51.780433333333328</v>
      </c>
      <c r="C24" s="762">
        <v>26.477033333333331</v>
      </c>
    </row>
    <row r="25" spans="1:3" x14ac:dyDescent="0.2">
      <c r="A25" s="299" t="s">
        <v>321</v>
      </c>
      <c r="B25" s="761">
        <v>37.511966666666666</v>
      </c>
      <c r="C25" s="762">
        <v>21.385699999999996</v>
      </c>
    </row>
    <row r="26" spans="1:3" x14ac:dyDescent="0.2">
      <c r="A26" s="299" t="s">
        <v>322</v>
      </c>
      <c r="B26" s="761">
        <v>35.988866666666667</v>
      </c>
      <c r="C26" s="762">
        <v>22.030400000000004</v>
      </c>
    </row>
    <row r="27" spans="1:3" x14ac:dyDescent="0.2">
      <c r="A27" s="299" t="s">
        <v>323</v>
      </c>
      <c r="B27" s="761">
        <v>96.666666666666657</v>
      </c>
      <c r="C27" s="762">
        <v>43.075900000000004</v>
      </c>
    </row>
    <row r="28" spans="1:3" x14ac:dyDescent="0.2">
      <c r="A28" s="299" t="s">
        <v>324</v>
      </c>
      <c r="B28" s="761">
        <v>50.249742392803633</v>
      </c>
      <c r="C28" s="762">
        <v>25.882689113509247</v>
      </c>
    </row>
    <row r="29" spans="1:3" x14ac:dyDescent="0.2">
      <c r="A29" s="299" t="s">
        <v>256</v>
      </c>
      <c r="B29" s="761">
        <v>84.683333333333337</v>
      </c>
      <c r="C29" s="762">
        <v>25.522233333333332</v>
      </c>
    </row>
    <row r="30" spans="1:3" x14ac:dyDescent="0.2">
      <c r="A30" s="299" t="s">
        <v>221</v>
      </c>
      <c r="B30" s="761">
        <v>43.134049628942407</v>
      </c>
      <c r="C30" s="762">
        <v>19.483258712133647</v>
      </c>
    </row>
    <row r="31" spans="1:3" x14ac:dyDescent="0.2">
      <c r="A31" s="299" t="s">
        <v>325</v>
      </c>
      <c r="B31" s="761">
        <v>75.415281051203891</v>
      </c>
      <c r="C31" s="762">
        <v>16.827490482934312</v>
      </c>
    </row>
    <row r="32" spans="1:3" x14ac:dyDescent="0.2">
      <c r="A32" s="299" t="s">
        <v>257</v>
      </c>
      <c r="B32" s="761">
        <v>87.49532042623315</v>
      </c>
      <c r="C32" s="762">
        <v>20.318369290304915</v>
      </c>
    </row>
    <row r="33" spans="1:3" x14ac:dyDescent="0.2">
      <c r="A33" s="307" t="s">
        <v>326</v>
      </c>
      <c r="B33" s="765">
        <v>49.666067725570677</v>
      </c>
      <c r="C33" s="765">
        <v>22.750655158020411</v>
      </c>
    </row>
    <row r="34" spans="1:3" x14ac:dyDescent="0.2">
      <c r="A34" s="309" t="s">
        <v>327</v>
      </c>
      <c r="B34" s="766">
        <v>48.383576005559277</v>
      </c>
      <c r="C34" s="766">
        <v>22.63303546301368</v>
      </c>
    </row>
    <row r="35" spans="1:3" x14ac:dyDescent="0.2">
      <c r="A35" s="309" t="s">
        <v>328</v>
      </c>
      <c r="B35" s="823">
        <v>1.8512093388926161</v>
      </c>
      <c r="C35" s="767">
        <v>0.99626879634701382</v>
      </c>
    </row>
    <row r="36" spans="1:3" x14ac:dyDescent="0.2">
      <c r="A36" s="94"/>
      <c r="B36" s="8"/>
      <c r="C36" s="71" t="s">
        <v>614</v>
      </c>
    </row>
    <row r="37" spans="1:3" x14ac:dyDescent="0.2">
      <c r="A37" s="94" t="s">
        <v>566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B3" sqref="B3:M7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330</v>
      </c>
    </row>
    <row r="3" spans="1:13" x14ac:dyDescent="0.2">
      <c r="A3" s="227"/>
      <c r="B3" s="741">
        <v>2015</v>
      </c>
      <c r="C3" s="741" t="s">
        <v>605</v>
      </c>
      <c r="D3" s="741" t="s">
        <v>605</v>
      </c>
      <c r="E3" s="741" t="s">
        <v>605</v>
      </c>
      <c r="F3" s="741" t="s">
        <v>605</v>
      </c>
      <c r="G3" s="741" t="s">
        <v>605</v>
      </c>
      <c r="H3" s="741" t="s">
        <v>605</v>
      </c>
      <c r="I3" s="741" t="s">
        <v>605</v>
      </c>
      <c r="J3" s="741" t="s">
        <v>605</v>
      </c>
      <c r="K3" s="741" t="s">
        <v>605</v>
      </c>
      <c r="L3" s="741">
        <v>2016</v>
      </c>
      <c r="M3" s="741" t="s">
        <v>605</v>
      </c>
    </row>
    <row r="4" spans="1:13" x14ac:dyDescent="0.2">
      <c r="A4" s="312"/>
      <c r="B4" s="674">
        <v>42064</v>
      </c>
      <c r="C4" s="674">
        <v>42095</v>
      </c>
      <c r="D4" s="674">
        <v>42125</v>
      </c>
      <c r="E4" s="674">
        <v>42156</v>
      </c>
      <c r="F4" s="674">
        <v>42186</v>
      </c>
      <c r="G4" s="674">
        <v>42217</v>
      </c>
      <c r="H4" s="674">
        <v>42248</v>
      </c>
      <c r="I4" s="674">
        <v>42278</v>
      </c>
      <c r="J4" s="674">
        <v>42309</v>
      </c>
      <c r="K4" s="674">
        <v>42339</v>
      </c>
      <c r="L4" s="674">
        <v>42370</v>
      </c>
      <c r="M4" s="674">
        <v>42401</v>
      </c>
    </row>
    <row r="5" spans="1:13" x14ac:dyDescent="0.2">
      <c r="A5" s="313" t="s">
        <v>331</v>
      </c>
      <c r="B5" s="314">
        <v>55.924999999999997</v>
      </c>
      <c r="C5" s="315">
        <v>59.638999999999989</v>
      </c>
      <c r="D5" s="315">
        <v>63.966315789473668</v>
      </c>
      <c r="E5" s="315">
        <v>61.639545454545448</v>
      </c>
      <c r="F5" s="315">
        <v>56.350869565217387</v>
      </c>
      <c r="G5" s="315">
        <v>46.628999999999998</v>
      </c>
      <c r="H5" s="315">
        <v>47.480454545454542</v>
      </c>
      <c r="I5" s="315">
        <v>48.440681818181822</v>
      </c>
      <c r="J5" s="315">
        <v>44.260000000000005</v>
      </c>
      <c r="K5" s="315">
        <v>38.006666666666668</v>
      </c>
      <c r="L5" s="315">
        <v>30.835999999999995</v>
      </c>
      <c r="M5" s="315">
        <v>32.281904761904762</v>
      </c>
    </row>
    <row r="6" spans="1:13" x14ac:dyDescent="0.2">
      <c r="A6" s="316" t="s">
        <v>332</v>
      </c>
      <c r="B6" s="314">
        <v>47.823636363636361</v>
      </c>
      <c r="C6" s="315">
        <v>54.452857142857134</v>
      </c>
      <c r="D6" s="315">
        <v>59.265000000000001</v>
      </c>
      <c r="E6" s="315">
        <v>59.819545454545441</v>
      </c>
      <c r="F6" s="315">
        <v>50.900909090909089</v>
      </c>
      <c r="G6" s="315">
        <v>42.867619047619051</v>
      </c>
      <c r="H6" s="315">
        <v>45.479523809523805</v>
      </c>
      <c r="I6" s="315">
        <v>46.223636363636359</v>
      </c>
      <c r="J6" s="315">
        <v>42.443499999999993</v>
      </c>
      <c r="K6" s="315">
        <v>37.188636363636363</v>
      </c>
      <c r="L6" s="315">
        <v>31.683157894736844</v>
      </c>
      <c r="M6" s="315">
        <v>30.323</v>
      </c>
    </row>
    <row r="7" spans="1:13" x14ac:dyDescent="0.2">
      <c r="A7" s="317" t="s">
        <v>333</v>
      </c>
      <c r="B7" s="318">
        <v>1.0837681818181819</v>
      </c>
      <c r="C7" s="319">
        <v>1.0779300000000001</v>
      </c>
      <c r="D7" s="319">
        <v>1.1149550000000001</v>
      </c>
      <c r="E7" s="319">
        <v>1.1213227272727273</v>
      </c>
      <c r="F7" s="319">
        <v>1.0995782608695652</v>
      </c>
      <c r="G7" s="319">
        <v>1.113904761904762</v>
      </c>
      <c r="H7" s="319">
        <v>1.1221181818181818</v>
      </c>
      <c r="I7" s="319">
        <v>1.1235090909090908</v>
      </c>
      <c r="J7" s="319">
        <v>1.0735999999999999</v>
      </c>
      <c r="K7" s="319">
        <v>1.0877181818181816</v>
      </c>
      <c r="L7" s="319">
        <v>1.0859649999999998</v>
      </c>
      <c r="M7" s="319">
        <v>1.1092952380952379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334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330</v>
      </c>
    </row>
    <row r="3" spans="1:13" x14ac:dyDescent="0.2">
      <c r="A3" s="320"/>
      <c r="B3" s="741">
        <v>2015</v>
      </c>
      <c r="C3" s="741" t="s">
        <v>605</v>
      </c>
      <c r="D3" s="741" t="s">
        <v>605</v>
      </c>
      <c r="E3" s="741" t="s">
        <v>605</v>
      </c>
      <c r="F3" s="741" t="s">
        <v>605</v>
      </c>
      <c r="G3" s="741" t="s">
        <v>605</v>
      </c>
      <c r="H3" s="741" t="s">
        <v>605</v>
      </c>
      <c r="I3" s="741" t="s">
        <v>605</v>
      </c>
      <c r="J3" s="741" t="s">
        <v>605</v>
      </c>
      <c r="K3" s="741" t="s">
        <v>605</v>
      </c>
      <c r="L3" s="741">
        <v>2016</v>
      </c>
      <c r="M3" s="741" t="s">
        <v>605</v>
      </c>
    </row>
    <row r="4" spans="1:13" x14ac:dyDescent="0.2">
      <c r="A4" s="321"/>
      <c r="B4" s="674">
        <v>42064</v>
      </c>
      <c r="C4" s="674">
        <v>42095</v>
      </c>
      <c r="D4" s="674">
        <v>42125</v>
      </c>
      <c r="E4" s="674">
        <v>42156</v>
      </c>
      <c r="F4" s="674">
        <v>42186</v>
      </c>
      <c r="G4" s="674">
        <v>42217</v>
      </c>
      <c r="H4" s="674">
        <v>42248</v>
      </c>
      <c r="I4" s="674">
        <v>42278</v>
      </c>
      <c r="J4" s="674">
        <v>42309</v>
      </c>
      <c r="K4" s="674">
        <v>42339</v>
      </c>
      <c r="L4" s="674">
        <v>42370</v>
      </c>
      <c r="M4" s="674">
        <v>42401</v>
      </c>
    </row>
    <row r="5" spans="1:13" x14ac:dyDescent="0.2">
      <c r="A5" s="825" t="s">
        <v>335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</row>
    <row r="6" spans="1:13" x14ac:dyDescent="0.2">
      <c r="A6" s="322" t="s">
        <v>336</v>
      </c>
      <c r="B6" s="238">
        <v>53.267727272727264</v>
      </c>
      <c r="C6" s="238">
        <v>56.695454545454531</v>
      </c>
      <c r="D6" s="238">
        <v>61.786666666666669</v>
      </c>
      <c r="E6" s="238">
        <v>61.071818181818188</v>
      </c>
      <c r="F6" s="238">
        <v>54.290434782608706</v>
      </c>
      <c r="G6" s="238">
        <v>45.379999999999995</v>
      </c>
      <c r="H6" s="238">
        <v>45.685454545454547</v>
      </c>
      <c r="I6" s="238">
        <v>45.870909090909095</v>
      </c>
      <c r="J6" s="238">
        <v>42.905238095238097</v>
      </c>
      <c r="K6" s="238">
        <v>34.506521739130442</v>
      </c>
      <c r="L6" s="238">
        <v>28.038571428571426</v>
      </c>
      <c r="M6" s="238">
        <v>28.888571428571431</v>
      </c>
    </row>
    <row r="7" spans="1:13" x14ac:dyDescent="0.2">
      <c r="A7" s="322" t="s">
        <v>337</v>
      </c>
      <c r="B7" s="238">
        <v>54.386818181818178</v>
      </c>
      <c r="C7" s="238">
        <v>58.307272727272725</v>
      </c>
      <c r="D7" s="238">
        <v>63.27</v>
      </c>
      <c r="E7" s="238">
        <v>61.695909090909097</v>
      </c>
      <c r="F7" s="238">
        <v>56.039565217391299</v>
      </c>
      <c r="G7" s="238">
        <v>47.965238095238092</v>
      </c>
      <c r="H7" s="238">
        <v>45.090454545454548</v>
      </c>
      <c r="I7" s="238">
        <v>45.959545454545449</v>
      </c>
      <c r="J7" s="238">
        <v>41.719047619047629</v>
      </c>
      <c r="K7" s="238">
        <v>34.265000000000001</v>
      </c>
      <c r="L7" s="238">
        <v>27.479999999999997</v>
      </c>
      <c r="M7" s="238">
        <v>29.901428571428568</v>
      </c>
    </row>
    <row r="8" spans="1:13" x14ac:dyDescent="0.2">
      <c r="A8" s="322" t="s">
        <v>338</v>
      </c>
      <c r="B8" s="238">
        <v>53.220454545454544</v>
      </c>
      <c r="C8" s="238">
        <v>56.693181818181806</v>
      </c>
      <c r="D8" s="238">
        <v>61.833333333333336</v>
      </c>
      <c r="E8" s="238">
        <v>61.121363636363633</v>
      </c>
      <c r="F8" s="238">
        <v>54.340869565217396</v>
      </c>
      <c r="G8" s="238">
        <v>45.382857142857141</v>
      </c>
      <c r="H8" s="238">
        <v>45.732727272727267</v>
      </c>
      <c r="I8" s="238">
        <v>45.87227272727273</v>
      </c>
      <c r="J8" s="238">
        <v>42.861904761904768</v>
      </c>
      <c r="K8" s="238">
        <v>34.497391304347822</v>
      </c>
      <c r="L8" s="238">
        <v>27.95809523809524</v>
      </c>
      <c r="M8" s="238">
        <v>28.980952380952381</v>
      </c>
    </row>
    <row r="9" spans="1:13" x14ac:dyDescent="0.2">
      <c r="A9" s="322" t="s">
        <v>339</v>
      </c>
      <c r="B9" s="238">
        <v>51.81136363636363</v>
      </c>
      <c r="C9" s="238">
        <v>55.006818181818183</v>
      </c>
      <c r="D9" s="238">
        <v>60.323809523809523</v>
      </c>
      <c r="E9" s="238">
        <v>59.573636363636368</v>
      </c>
      <c r="F9" s="238">
        <v>52.69521739130434</v>
      </c>
      <c r="G9" s="238">
        <v>43.82809523809523</v>
      </c>
      <c r="H9" s="238">
        <v>44.325909090909086</v>
      </c>
      <c r="I9" s="238">
        <v>44.281363636363643</v>
      </c>
      <c r="J9" s="238">
        <v>41.261904761904766</v>
      </c>
      <c r="K9" s="238">
        <v>32.849565217391316</v>
      </c>
      <c r="L9" s="238">
        <v>26.267619047619046</v>
      </c>
      <c r="M9" s="238">
        <v>27.280952380952385</v>
      </c>
    </row>
    <row r="10" spans="1:13" x14ac:dyDescent="0.2">
      <c r="A10" s="325" t="s">
        <v>341</v>
      </c>
      <c r="B10" s="323">
        <v>51.885454545454543</v>
      </c>
      <c r="C10" s="323">
        <v>55.205500000000008</v>
      </c>
      <c r="D10" s="323">
        <v>59.75210526315788</v>
      </c>
      <c r="E10" s="323">
        <v>57.209545454545449</v>
      </c>
      <c r="F10" s="323">
        <v>52.311304347826088</v>
      </c>
      <c r="G10" s="323">
        <v>41.635000000000005</v>
      </c>
      <c r="H10" s="323">
        <v>42.609545454545461</v>
      </c>
      <c r="I10" s="323">
        <v>43.879999999999995</v>
      </c>
      <c r="J10" s="323">
        <v>39.336666666666673</v>
      </c>
      <c r="K10" s="323">
        <v>32.949523809523811</v>
      </c>
      <c r="L10" s="323">
        <v>25.5975</v>
      </c>
      <c r="M10" s="323">
        <v>27.100476190476197</v>
      </c>
    </row>
    <row r="11" spans="1:13" x14ac:dyDescent="0.2">
      <c r="A11" s="825" t="s">
        <v>340</v>
      </c>
      <c r="B11" s="824"/>
      <c r="C11" s="824"/>
      <c r="D11" s="824"/>
      <c r="E11" s="824"/>
      <c r="F11" s="824"/>
      <c r="G11" s="824"/>
      <c r="H11" s="824"/>
      <c r="I11" s="824"/>
      <c r="J11" s="824"/>
      <c r="K11" s="824"/>
      <c r="L11" s="824"/>
      <c r="M11" s="824"/>
    </row>
    <row r="12" spans="1:13" x14ac:dyDescent="0.2">
      <c r="A12" s="322" t="s">
        <v>342</v>
      </c>
      <c r="B12" s="238">
        <v>56.060454545454554</v>
      </c>
      <c r="C12" s="238">
        <v>59.525500000000001</v>
      </c>
      <c r="D12" s="238">
        <v>63.886315789473677</v>
      </c>
      <c r="E12" s="238">
        <v>61.377727272727277</v>
      </c>
      <c r="F12" s="238">
        <v>56.461304347826101</v>
      </c>
      <c r="G12" s="238">
        <v>46.364999999999988</v>
      </c>
      <c r="H12" s="238">
        <v>48.282272727272726</v>
      </c>
      <c r="I12" s="238">
        <v>49.136818181818192</v>
      </c>
      <c r="J12" s="238">
        <v>44.50809523809523</v>
      </c>
      <c r="K12" s="238">
        <v>38.299523809523805</v>
      </c>
      <c r="L12" s="238">
        <v>31.532499999999999</v>
      </c>
      <c r="M12" s="238">
        <v>32.917142857142856</v>
      </c>
    </row>
    <row r="13" spans="1:13" x14ac:dyDescent="0.2">
      <c r="A13" s="322" t="s">
        <v>343</v>
      </c>
      <c r="B13" s="238">
        <v>54.679545454545469</v>
      </c>
      <c r="C13" s="238">
        <v>58.094999999999999</v>
      </c>
      <c r="D13" s="238">
        <v>62.794761904761899</v>
      </c>
      <c r="E13" s="238">
        <v>60.599545454545449</v>
      </c>
      <c r="F13" s="238">
        <v>55.305217391304346</v>
      </c>
      <c r="G13" s="238">
        <v>45.589523809523804</v>
      </c>
      <c r="H13" s="238">
        <v>46.617272727272727</v>
      </c>
      <c r="I13" s="238">
        <v>47.407727272727271</v>
      </c>
      <c r="J13" s="238">
        <v>43.2</v>
      </c>
      <c r="K13" s="238">
        <v>36.878695652173917</v>
      </c>
      <c r="L13" s="238">
        <v>30.047619047619047</v>
      </c>
      <c r="M13" s="238">
        <v>31.071904761904761</v>
      </c>
    </row>
    <row r="14" spans="1:13" x14ac:dyDescent="0.2">
      <c r="A14" s="322" t="s">
        <v>344</v>
      </c>
      <c r="B14" s="238">
        <v>57.451363636363631</v>
      </c>
      <c r="C14" s="238">
        <v>60.757000000000005</v>
      </c>
      <c r="D14" s="238">
        <v>64.736315789473693</v>
      </c>
      <c r="E14" s="238">
        <v>62.010909090909081</v>
      </c>
      <c r="F14" s="238">
        <v>57.352608695652187</v>
      </c>
      <c r="G14" s="238">
        <v>47.371499999999997</v>
      </c>
      <c r="H14" s="238">
        <v>48.622727272727268</v>
      </c>
      <c r="I14" s="238">
        <v>49.234090909090902</v>
      </c>
      <c r="J14" s="238">
        <v>44.529523809523802</v>
      </c>
      <c r="K14" s="238">
        <v>38.215714285714284</v>
      </c>
      <c r="L14" s="238">
        <v>31.209999999999997</v>
      </c>
      <c r="M14" s="238">
        <v>32.89</v>
      </c>
    </row>
    <row r="15" spans="1:13" x14ac:dyDescent="0.2">
      <c r="A15" s="825" t="s">
        <v>222</v>
      </c>
      <c r="B15" s="824"/>
      <c r="C15" s="824"/>
      <c r="D15" s="824"/>
      <c r="E15" s="824"/>
      <c r="F15" s="824"/>
      <c r="G15" s="824"/>
      <c r="H15" s="824"/>
      <c r="I15" s="824"/>
      <c r="J15" s="824"/>
      <c r="K15" s="824"/>
      <c r="L15" s="824"/>
      <c r="M15" s="824"/>
    </row>
    <row r="16" spans="1:13" x14ac:dyDescent="0.2">
      <c r="A16" s="322" t="s">
        <v>345</v>
      </c>
      <c r="B16" s="238">
        <v>54.642272727272719</v>
      </c>
      <c r="C16" s="238">
        <v>59.129499999999993</v>
      </c>
      <c r="D16" s="238">
        <v>63.373684210526314</v>
      </c>
      <c r="E16" s="238">
        <v>61.410454545454542</v>
      </c>
      <c r="F16" s="238">
        <v>55.896086956521728</v>
      </c>
      <c r="G16" s="238">
        <v>45.582499999999996</v>
      </c>
      <c r="H16" s="238">
        <v>47.011818181818178</v>
      </c>
      <c r="I16" s="238">
        <v>47.343636363636371</v>
      </c>
      <c r="J16" s="238">
        <v>42.396190476190469</v>
      </c>
      <c r="K16" s="238">
        <v>36.780476190476193</v>
      </c>
      <c r="L16" s="238">
        <v>29.112500000000001</v>
      </c>
      <c r="M16" s="238">
        <v>30.571904761904761</v>
      </c>
    </row>
    <row r="17" spans="1:13" x14ac:dyDescent="0.2">
      <c r="A17" s="825" t="s">
        <v>346</v>
      </c>
      <c r="B17" s="827"/>
      <c r="C17" s="827"/>
      <c r="D17" s="827"/>
      <c r="E17" s="827"/>
      <c r="F17" s="827"/>
      <c r="G17" s="827"/>
      <c r="H17" s="827"/>
      <c r="I17" s="827"/>
      <c r="J17" s="827"/>
      <c r="K17" s="827"/>
      <c r="L17" s="827"/>
      <c r="M17" s="827"/>
    </row>
    <row r="18" spans="1:13" x14ac:dyDescent="0.2">
      <c r="A18" s="322" t="s">
        <v>347</v>
      </c>
      <c r="B18" s="238">
        <v>47.823636363636361</v>
      </c>
      <c r="C18" s="238">
        <v>54.452857142857134</v>
      </c>
      <c r="D18" s="238">
        <v>59.265000000000001</v>
      </c>
      <c r="E18" s="238">
        <v>59.819545454545441</v>
      </c>
      <c r="F18" s="238">
        <v>50.900909090909089</v>
      </c>
      <c r="G18" s="238">
        <v>42.867619047619051</v>
      </c>
      <c r="H18" s="238">
        <v>45.479523809523805</v>
      </c>
      <c r="I18" s="238">
        <v>46.223636363636359</v>
      </c>
      <c r="J18" s="238">
        <v>42.443499999999993</v>
      </c>
      <c r="K18" s="238">
        <v>37.188636363636363</v>
      </c>
      <c r="L18" s="238">
        <v>31.683157894736844</v>
      </c>
      <c r="M18" s="238">
        <v>30.323</v>
      </c>
    </row>
    <row r="19" spans="1:13" x14ac:dyDescent="0.2">
      <c r="A19" s="325" t="s">
        <v>348</v>
      </c>
      <c r="B19" s="323">
        <v>43.201818181818183</v>
      </c>
      <c r="C19" s="323">
        <v>47.036363636363632</v>
      </c>
      <c r="D19" s="323">
        <v>51.764285714285712</v>
      </c>
      <c r="E19" s="323">
        <v>51.044545454545464</v>
      </c>
      <c r="F19" s="323">
        <v>45.123478260869568</v>
      </c>
      <c r="G19" s="323">
        <v>34.859047619047622</v>
      </c>
      <c r="H19" s="323">
        <v>34.787727272727267</v>
      </c>
      <c r="I19" s="323">
        <v>35.280909090909091</v>
      </c>
      <c r="J19" s="323">
        <v>31.323333333333331</v>
      </c>
      <c r="K19" s="323">
        <v>24.633043478260866</v>
      </c>
      <c r="L19" s="323">
        <v>19.709523809523809</v>
      </c>
      <c r="M19" s="323">
        <v>22.95428571428571</v>
      </c>
    </row>
    <row r="20" spans="1:13" x14ac:dyDescent="0.2">
      <c r="A20" s="825" t="s">
        <v>349</v>
      </c>
      <c r="B20" s="827"/>
      <c r="C20" s="827"/>
      <c r="D20" s="827"/>
      <c r="E20" s="827"/>
      <c r="F20" s="827"/>
      <c r="G20" s="827"/>
      <c r="H20" s="827"/>
      <c r="I20" s="827"/>
      <c r="J20" s="827"/>
      <c r="K20" s="827"/>
      <c r="L20" s="827"/>
      <c r="M20" s="827"/>
    </row>
    <row r="21" spans="1:13" x14ac:dyDescent="0.2">
      <c r="A21" s="322" t="s">
        <v>350</v>
      </c>
      <c r="B21" s="238">
        <v>56.805909090909104</v>
      </c>
      <c r="C21" s="238">
        <v>59.599499999999999</v>
      </c>
      <c r="D21" s="238">
        <v>63.69263157894737</v>
      </c>
      <c r="E21" s="238">
        <v>61.043181818181822</v>
      </c>
      <c r="F21" s="238">
        <v>56.834347826086969</v>
      </c>
      <c r="G21" s="238">
        <v>46.807500000000012</v>
      </c>
      <c r="H21" s="238">
        <v>47.912727272727267</v>
      </c>
      <c r="I21" s="238">
        <v>48.87318181818182</v>
      </c>
      <c r="J21" s="238">
        <v>44.170476190476187</v>
      </c>
      <c r="K21" s="238">
        <v>38.417619047619056</v>
      </c>
      <c r="L21" s="238">
        <v>31.312000000000001</v>
      </c>
      <c r="M21" s="238">
        <v>32.605714285714285</v>
      </c>
    </row>
    <row r="22" spans="1:13" x14ac:dyDescent="0.2">
      <c r="A22" s="322" t="s">
        <v>351</v>
      </c>
      <c r="B22" s="247">
        <v>55.563181818181803</v>
      </c>
      <c r="C22" s="247">
        <v>59.227999999999987</v>
      </c>
      <c r="D22" s="247">
        <v>63.244736842105269</v>
      </c>
      <c r="E22" s="247">
        <v>60.485000000000014</v>
      </c>
      <c r="F22" s="247">
        <v>56.636956521739123</v>
      </c>
      <c r="G22" s="247">
        <v>46.010000000000005</v>
      </c>
      <c r="H22" s="247">
        <v>47.496818181818192</v>
      </c>
      <c r="I22" s="247">
        <v>48.384999999999998</v>
      </c>
      <c r="J22" s="247">
        <v>43.430952380952377</v>
      </c>
      <c r="K22" s="247">
        <v>38.072857142857139</v>
      </c>
      <c r="L22" s="247">
        <v>30.310499999999998</v>
      </c>
      <c r="M22" s="247">
        <v>31.858095238095231</v>
      </c>
    </row>
    <row r="23" spans="1:13" x14ac:dyDescent="0.2">
      <c r="A23" s="325" t="s">
        <v>352</v>
      </c>
      <c r="B23" s="323">
        <v>56.299090909090914</v>
      </c>
      <c r="C23" s="323">
        <v>59.452999999999996</v>
      </c>
      <c r="D23" s="323">
        <v>63.715263157894718</v>
      </c>
      <c r="E23" s="323">
        <v>60.534545454545452</v>
      </c>
      <c r="F23" s="323">
        <v>56.480000000000011</v>
      </c>
      <c r="G23" s="323">
        <v>46.330000000000005</v>
      </c>
      <c r="H23" s="323">
        <v>47.424999999999997</v>
      </c>
      <c r="I23" s="323">
        <v>48.363181818181822</v>
      </c>
      <c r="J23" s="323">
        <v>43.6752380952381</v>
      </c>
      <c r="K23" s="323">
        <v>38.076190476190483</v>
      </c>
      <c r="L23" s="323">
        <v>30.758500000000005</v>
      </c>
      <c r="M23" s="323">
        <v>31.929523809523808</v>
      </c>
    </row>
    <row r="24" spans="1:13" s="259" customFormat="1" ht="15" x14ac:dyDescent="0.25">
      <c r="A24" s="675" t="s">
        <v>353</v>
      </c>
      <c r="B24" s="676">
        <v>52.474090909090904</v>
      </c>
      <c r="C24" s="676">
        <v>57.083181818181835</v>
      </c>
      <c r="D24" s="676">
        <v>62.084285714285727</v>
      </c>
      <c r="E24" s="676">
        <v>60.135909090909102</v>
      </c>
      <c r="F24" s="676">
        <v>54.141739130434779</v>
      </c>
      <c r="G24" s="676">
        <v>45.460952380952385</v>
      </c>
      <c r="H24" s="676">
        <v>44.82</v>
      </c>
      <c r="I24" s="676">
        <v>45.022272727272728</v>
      </c>
      <c r="J24" s="676">
        <v>40.493333333333325</v>
      </c>
      <c r="K24" s="676">
        <v>33.637727272727268</v>
      </c>
      <c r="L24" s="676">
        <v>26.503499999999995</v>
      </c>
      <c r="M24" s="676">
        <v>28.719047619047625</v>
      </c>
    </row>
    <row r="25" spans="1:13" x14ac:dyDescent="0.2">
      <c r="A25" s="3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C3" sqref="C3:N12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354</v>
      </c>
    </row>
    <row r="3" spans="1:15" ht="13.7" customHeight="1" x14ac:dyDescent="0.2">
      <c r="B3" s="236"/>
      <c r="C3" s="741">
        <v>2015</v>
      </c>
      <c r="D3" s="741" t="s">
        <v>605</v>
      </c>
      <c r="E3" s="741" t="s">
        <v>605</v>
      </c>
      <c r="F3" s="741" t="s">
        <v>605</v>
      </c>
      <c r="G3" s="741" t="s">
        <v>605</v>
      </c>
      <c r="H3" s="741" t="s">
        <v>605</v>
      </c>
      <c r="I3" s="741" t="s">
        <v>605</v>
      </c>
      <c r="J3" s="741" t="s">
        <v>605</v>
      </c>
      <c r="K3" s="741" t="s">
        <v>605</v>
      </c>
      <c r="L3" s="741" t="s">
        <v>605</v>
      </c>
      <c r="M3" s="741">
        <v>2016</v>
      </c>
      <c r="N3" s="741" t="s">
        <v>605</v>
      </c>
    </row>
    <row r="4" spans="1:15" ht="13.7" customHeight="1" x14ac:dyDescent="0.2">
      <c r="B4" s="236"/>
      <c r="C4" s="674">
        <v>42064</v>
      </c>
      <c r="D4" s="674">
        <v>42095</v>
      </c>
      <c r="E4" s="674">
        <v>42125</v>
      </c>
      <c r="F4" s="674">
        <v>42156</v>
      </c>
      <c r="G4" s="674">
        <v>42186</v>
      </c>
      <c r="H4" s="674">
        <v>42217</v>
      </c>
      <c r="I4" s="674">
        <v>42248</v>
      </c>
      <c r="J4" s="674">
        <v>42278</v>
      </c>
      <c r="K4" s="674">
        <v>42309</v>
      </c>
      <c r="L4" s="674">
        <v>42339</v>
      </c>
      <c r="M4" s="674">
        <v>42370</v>
      </c>
      <c r="N4" s="674">
        <v>42401</v>
      </c>
    </row>
    <row r="5" spans="1:15" ht="13.7" customHeight="1" x14ac:dyDescent="0.2">
      <c r="A5" s="885" t="s">
        <v>567</v>
      </c>
      <c r="B5" s="327" t="s">
        <v>355</v>
      </c>
      <c r="C5" s="747">
        <v>595.5</v>
      </c>
      <c r="D5" s="748">
        <v>614.32500000000005</v>
      </c>
      <c r="E5" s="748">
        <v>659.03947368421052</v>
      </c>
      <c r="F5" s="748">
        <v>681.01136363636363</v>
      </c>
      <c r="G5" s="748">
        <v>661.72826086956525</v>
      </c>
      <c r="H5" s="748">
        <v>523.70238095238096</v>
      </c>
      <c r="I5" s="748">
        <v>503.76136363636363</v>
      </c>
      <c r="J5" s="748">
        <v>473.29545454545456</v>
      </c>
      <c r="K5" s="748">
        <v>469.8095238095238</v>
      </c>
      <c r="L5" s="748">
        <v>427.48809523809524</v>
      </c>
      <c r="M5" s="748">
        <v>391.45</v>
      </c>
      <c r="N5" s="748">
        <v>351.54761904761904</v>
      </c>
    </row>
    <row r="6" spans="1:15" ht="13.7" customHeight="1" x14ac:dyDescent="0.2">
      <c r="A6" s="886"/>
      <c r="B6" s="328" t="s">
        <v>356</v>
      </c>
      <c r="C6" s="749">
        <v>588.86363636363637</v>
      </c>
      <c r="D6" s="750">
        <v>613.83749999999998</v>
      </c>
      <c r="E6" s="750">
        <v>653.42105263157896</v>
      </c>
      <c r="F6" s="750">
        <v>681.4545454545455</v>
      </c>
      <c r="G6" s="750">
        <v>676.53260869565213</v>
      </c>
      <c r="H6" s="750">
        <v>572.79999999999995</v>
      </c>
      <c r="I6" s="750">
        <v>514.5</v>
      </c>
      <c r="J6" s="750">
        <v>465.45454545454544</v>
      </c>
      <c r="K6" s="750">
        <v>467.86904761904759</v>
      </c>
      <c r="L6" s="750">
        <v>417.67857142857144</v>
      </c>
      <c r="M6" s="750">
        <v>378.13749999999999</v>
      </c>
      <c r="N6" s="750">
        <v>341.60714285714283</v>
      </c>
    </row>
    <row r="7" spans="1:15" ht="13.7" customHeight="1" x14ac:dyDescent="0.2">
      <c r="A7" s="887" t="s">
        <v>621</v>
      </c>
      <c r="B7" s="327" t="s">
        <v>355</v>
      </c>
      <c r="C7" s="751">
        <v>542.5</v>
      </c>
      <c r="D7" s="752">
        <v>553.9375</v>
      </c>
      <c r="E7" s="752">
        <v>596.77631578947364</v>
      </c>
      <c r="F7" s="752">
        <v>578.15909090909088</v>
      </c>
      <c r="G7" s="752">
        <v>507.98913043478262</v>
      </c>
      <c r="H7" s="752">
        <v>456.57499999999999</v>
      </c>
      <c r="I7" s="752">
        <v>463.44318181818181</v>
      </c>
      <c r="J7" s="752">
        <v>454.11363636363637</v>
      </c>
      <c r="K7" s="752">
        <v>432.71428571428572</v>
      </c>
      <c r="L7" s="752">
        <v>360.39285714285717</v>
      </c>
      <c r="M7" s="752">
        <v>290.22500000000002</v>
      </c>
      <c r="N7" s="752">
        <v>312.28571428571428</v>
      </c>
    </row>
    <row r="8" spans="1:15" ht="13.7" customHeight="1" x14ac:dyDescent="0.2">
      <c r="A8" s="888"/>
      <c r="B8" s="328" t="s">
        <v>356</v>
      </c>
      <c r="C8" s="749">
        <v>554.72727272727275</v>
      </c>
      <c r="D8" s="750">
        <v>574.76250000000005</v>
      </c>
      <c r="E8" s="750">
        <v>608.51315789473688</v>
      </c>
      <c r="F8" s="750">
        <v>593.9545454545455</v>
      </c>
      <c r="G8" s="750">
        <v>524.21739130434787</v>
      </c>
      <c r="H8" s="750">
        <v>465.78750000000002</v>
      </c>
      <c r="I8" s="750">
        <v>474.70454545454544</v>
      </c>
      <c r="J8" s="750">
        <v>462.28409090909093</v>
      </c>
      <c r="K8" s="750">
        <v>441.76190476190476</v>
      </c>
      <c r="L8" s="750">
        <v>368.08333333333331</v>
      </c>
      <c r="M8" s="750">
        <v>302.45</v>
      </c>
      <c r="N8" s="750">
        <v>322.41666666666669</v>
      </c>
    </row>
    <row r="9" spans="1:15" ht="13.7" customHeight="1" x14ac:dyDescent="0.2">
      <c r="A9" s="887" t="s">
        <v>568</v>
      </c>
      <c r="B9" s="327" t="s">
        <v>355</v>
      </c>
      <c r="C9" s="747">
        <v>533.5</v>
      </c>
      <c r="D9" s="748">
        <v>554.42499999999995</v>
      </c>
      <c r="E9" s="748">
        <v>598.84210526315792</v>
      </c>
      <c r="F9" s="748">
        <v>573.39772727272725</v>
      </c>
      <c r="G9" s="748">
        <v>512.195652173913</v>
      </c>
      <c r="H9" s="748">
        <v>463.65476190476193</v>
      </c>
      <c r="I9" s="748">
        <v>466.89772727272725</v>
      </c>
      <c r="J9" s="748">
        <v>448.40909090909093</v>
      </c>
      <c r="K9" s="748">
        <v>427.9404761904762</v>
      </c>
      <c r="L9" s="748">
        <v>341.47619047619048</v>
      </c>
      <c r="M9" s="748">
        <v>280.07499999999999</v>
      </c>
      <c r="N9" s="748">
        <v>298.63095238095241</v>
      </c>
    </row>
    <row r="10" spans="1:15" ht="13.7" customHeight="1" x14ac:dyDescent="0.2">
      <c r="A10" s="888"/>
      <c r="B10" s="328" t="s">
        <v>356</v>
      </c>
      <c r="C10" s="749">
        <v>555.60818181818183</v>
      </c>
      <c r="D10" s="750">
        <v>571.65699999999993</v>
      </c>
      <c r="E10" s="750">
        <v>608.50789473684199</v>
      </c>
      <c r="F10" s="750">
        <v>590.11545454545444</v>
      </c>
      <c r="G10" s="750">
        <v>526.88043478260875</v>
      </c>
      <c r="H10" s="750">
        <v>467.35</v>
      </c>
      <c r="I10" s="750">
        <v>475.34090909090907</v>
      </c>
      <c r="J10" s="750">
        <v>462.45454545454544</v>
      </c>
      <c r="K10" s="750">
        <v>440.64333333333332</v>
      </c>
      <c r="L10" s="750">
        <v>352.90476190476193</v>
      </c>
      <c r="M10" s="750">
        <v>292.75650000000002</v>
      </c>
      <c r="N10" s="750">
        <v>307.19095238095241</v>
      </c>
    </row>
    <row r="11" spans="1:15" ht="13.7" customHeight="1" x14ac:dyDescent="0.2">
      <c r="A11" s="885" t="s">
        <v>357</v>
      </c>
      <c r="B11" s="327" t="s">
        <v>355</v>
      </c>
      <c r="C11" s="747">
        <v>312.65909090909093</v>
      </c>
      <c r="D11" s="748">
        <v>327.125</v>
      </c>
      <c r="E11" s="748">
        <v>349.63157894736844</v>
      </c>
      <c r="F11" s="748">
        <v>334.47727272727275</v>
      </c>
      <c r="G11" s="748">
        <v>291.39695652173913</v>
      </c>
      <c r="H11" s="748">
        <v>234.0952380952381</v>
      </c>
      <c r="I11" s="748">
        <v>219.47772727272729</v>
      </c>
      <c r="J11" s="748">
        <v>233.22727272727272</v>
      </c>
      <c r="K11" s="748">
        <v>212.45238095238096</v>
      </c>
      <c r="L11" s="748">
        <v>169.26190476190476</v>
      </c>
      <c r="M11" s="748">
        <v>132.78749999999999</v>
      </c>
      <c r="N11" s="748">
        <v>144.3452380952381</v>
      </c>
    </row>
    <row r="12" spans="1:15" ht="13.7" customHeight="1" x14ac:dyDescent="0.2">
      <c r="A12" s="886"/>
      <c r="B12" s="328" t="s">
        <v>356</v>
      </c>
      <c r="C12" s="749">
        <v>304.84090909090907</v>
      </c>
      <c r="D12" s="750">
        <v>320.83749999999998</v>
      </c>
      <c r="E12" s="750">
        <v>343.11842105263156</v>
      </c>
      <c r="F12" s="750">
        <v>326.92045454545456</v>
      </c>
      <c r="G12" s="750">
        <v>283.3478260869565</v>
      </c>
      <c r="H12" s="750">
        <v>225.1875</v>
      </c>
      <c r="I12" s="750">
        <v>211.95454545454547</v>
      </c>
      <c r="J12" s="750">
        <v>225.35227272727272</v>
      </c>
      <c r="K12" s="750">
        <v>206.22619047619048</v>
      </c>
      <c r="L12" s="750">
        <v>158.35714285714286</v>
      </c>
      <c r="M12" s="750">
        <v>125.1</v>
      </c>
      <c r="N12" s="750">
        <v>138.27380952380952</v>
      </c>
    </row>
    <row r="13" spans="1:15" ht="13.7" customHeight="1" x14ac:dyDescent="0.2">
      <c r="B13" s="3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334</v>
      </c>
    </row>
    <row r="14" spans="1:15" ht="13.7" customHeight="1" x14ac:dyDescent="0.2">
      <c r="A14" s="326"/>
      <c r="N14" s="227"/>
      <c r="O14" s="13"/>
    </row>
    <row r="15" spans="1:15" ht="13.7" customHeight="1" x14ac:dyDescent="0.2">
      <c r="A15" s="326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B5" sqref="B5:H9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545</v>
      </c>
    </row>
    <row r="3" spans="1:8" x14ac:dyDescent="0.2">
      <c r="A3" s="63"/>
      <c r="B3" s="863">
        <f>INDICE!A3</f>
        <v>42401</v>
      </c>
      <c r="C3" s="881">
        <v>41671</v>
      </c>
      <c r="D3" s="881" t="s">
        <v>120</v>
      </c>
      <c r="E3" s="881"/>
      <c r="F3" s="881" t="s">
        <v>121</v>
      </c>
      <c r="G3" s="881"/>
      <c r="H3" s="881"/>
    </row>
    <row r="4" spans="1:8" ht="25.5" x14ac:dyDescent="0.2">
      <c r="A4" s="75"/>
      <c r="B4" s="261" t="s">
        <v>55</v>
      </c>
      <c r="C4" s="262" t="s">
        <v>524</v>
      </c>
      <c r="D4" s="261" t="s">
        <v>55</v>
      </c>
      <c r="E4" s="262" t="s">
        <v>524</v>
      </c>
      <c r="F4" s="261" t="s">
        <v>55</v>
      </c>
      <c r="G4" s="263" t="s">
        <v>524</v>
      </c>
      <c r="H4" s="262" t="s">
        <v>110</v>
      </c>
    </row>
    <row r="5" spans="1:8" x14ac:dyDescent="0.2">
      <c r="A5" s="65" t="s">
        <v>359</v>
      </c>
      <c r="B5" s="265">
        <v>25168.258999999998</v>
      </c>
      <c r="C5" s="264">
        <v>-3.7016221181568323</v>
      </c>
      <c r="D5" s="265">
        <v>50465.853999999999</v>
      </c>
      <c r="E5" s="264">
        <v>-8.2835283366570192</v>
      </c>
      <c r="F5" s="265">
        <v>241428.32</v>
      </c>
      <c r="G5" s="264">
        <v>-0.65890763843842082</v>
      </c>
      <c r="H5" s="264">
        <v>77.836042501902199</v>
      </c>
    </row>
    <row r="6" spans="1:8" x14ac:dyDescent="0.2">
      <c r="A6" s="65" t="s">
        <v>360</v>
      </c>
      <c r="B6" s="66">
        <v>3219.11</v>
      </c>
      <c r="C6" s="267">
        <v>-24.207067973271133</v>
      </c>
      <c r="D6" s="66">
        <v>7814.46</v>
      </c>
      <c r="E6" s="67">
        <v>-18.217835646363927</v>
      </c>
      <c r="F6" s="66">
        <v>59343.159</v>
      </c>
      <c r="G6" s="67">
        <v>9.8190369660736092</v>
      </c>
      <c r="H6" s="67">
        <v>19.132124375968569</v>
      </c>
    </row>
    <row r="7" spans="1:8" x14ac:dyDescent="0.2">
      <c r="A7" s="65" t="s">
        <v>361</v>
      </c>
      <c r="B7" s="266">
        <v>776.79700000000003</v>
      </c>
      <c r="C7" s="267">
        <v>4.6770670364336357</v>
      </c>
      <c r="D7" s="266">
        <v>1545.4190000000001</v>
      </c>
      <c r="E7" s="267">
        <v>-2.4698416905692766</v>
      </c>
      <c r="F7" s="266">
        <v>9404.0030000000006</v>
      </c>
      <c r="G7" s="267">
        <v>-10.046038736436124</v>
      </c>
      <c r="H7" s="267">
        <v>3.0318331221292341</v>
      </c>
    </row>
    <row r="8" spans="1:8" x14ac:dyDescent="0.2">
      <c r="A8" s="332" t="s">
        <v>196</v>
      </c>
      <c r="B8" s="333">
        <v>29164.166000000001</v>
      </c>
      <c r="C8" s="334">
        <v>-6.2999766490229927</v>
      </c>
      <c r="D8" s="333">
        <v>59825.733</v>
      </c>
      <c r="E8" s="334">
        <v>-9.5789899725877685</v>
      </c>
      <c r="F8" s="333">
        <v>310175.48200000002</v>
      </c>
      <c r="G8" s="334">
        <v>0.863146231010959</v>
      </c>
      <c r="H8" s="335">
        <v>100</v>
      </c>
    </row>
    <row r="9" spans="1:8" x14ac:dyDescent="0.2">
      <c r="A9" s="336" t="s">
        <v>595</v>
      </c>
      <c r="B9" s="620">
        <v>7276.4870000000001</v>
      </c>
      <c r="C9" s="273">
        <v>-3.9070094458264482</v>
      </c>
      <c r="D9" s="620">
        <v>14718.705</v>
      </c>
      <c r="E9" s="273">
        <v>-7.2123643846443892</v>
      </c>
      <c r="F9" s="620">
        <v>92123.736000000004</v>
      </c>
      <c r="G9" s="274">
        <v>-6.0884769087178787</v>
      </c>
      <c r="H9" s="274">
        <v>29.700521590549183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559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596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4" t="s">
        <v>651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B8" sqref="B8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545</v>
      </c>
    </row>
    <row r="3" spans="1:8" ht="14.1" customHeight="1" x14ac:dyDescent="0.2">
      <c r="A3" s="63"/>
      <c r="B3" s="863">
        <f>INDICE!A3</f>
        <v>42401</v>
      </c>
      <c r="C3" s="863">
        <v>41671</v>
      </c>
      <c r="D3" s="881" t="s">
        <v>120</v>
      </c>
      <c r="E3" s="881"/>
      <c r="F3" s="881" t="s">
        <v>121</v>
      </c>
      <c r="G3" s="881"/>
      <c r="H3" s="260"/>
    </row>
    <row r="4" spans="1:8" ht="25.5" x14ac:dyDescent="0.2">
      <c r="A4" s="75"/>
      <c r="B4" s="261" t="s">
        <v>55</v>
      </c>
      <c r="C4" s="262" t="s">
        <v>524</v>
      </c>
      <c r="D4" s="261" t="s">
        <v>55</v>
      </c>
      <c r="E4" s="262" t="s">
        <v>524</v>
      </c>
      <c r="F4" s="261" t="s">
        <v>55</v>
      </c>
      <c r="G4" s="263" t="s">
        <v>524</v>
      </c>
      <c r="H4" s="262" t="s">
        <v>110</v>
      </c>
    </row>
    <row r="5" spans="1:8" x14ac:dyDescent="0.2">
      <c r="A5" s="65" t="s">
        <v>572</v>
      </c>
      <c r="B5" s="265">
        <v>8635.518</v>
      </c>
      <c r="C5" s="264">
        <v>-3.1265312606010349</v>
      </c>
      <c r="D5" s="265">
        <v>18175.441999999999</v>
      </c>
      <c r="E5" s="264">
        <v>-2.9413632169475052</v>
      </c>
      <c r="F5" s="265">
        <v>121633.92200000001</v>
      </c>
      <c r="G5" s="264">
        <v>8.8348714617772597</v>
      </c>
      <c r="H5" s="264">
        <v>39.214550813529485</v>
      </c>
    </row>
    <row r="6" spans="1:8" x14ac:dyDescent="0.2">
      <c r="A6" s="65" t="s">
        <v>571</v>
      </c>
      <c r="B6" s="66">
        <v>9862.3520000000008</v>
      </c>
      <c r="C6" s="267">
        <v>-3.356758014233546</v>
      </c>
      <c r="D6" s="66">
        <v>19893.947</v>
      </c>
      <c r="E6" s="67">
        <v>-2.323076099727551</v>
      </c>
      <c r="F6" s="66">
        <v>116779.667</v>
      </c>
      <c r="G6" s="67">
        <v>-1.2824768305643715</v>
      </c>
      <c r="H6" s="67">
        <v>37.649548006505555</v>
      </c>
    </row>
    <row r="7" spans="1:8" x14ac:dyDescent="0.2">
      <c r="A7" s="65" t="s">
        <v>570</v>
      </c>
      <c r="B7" s="266">
        <v>9889.4989999999998</v>
      </c>
      <c r="C7" s="267">
        <v>-12.201174788262275</v>
      </c>
      <c r="D7" s="266">
        <v>20210.924999999999</v>
      </c>
      <c r="E7" s="267">
        <v>-20.696802673600036</v>
      </c>
      <c r="F7" s="266">
        <v>62357.89</v>
      </c>
      <c r="G7" s="267">
        <v>-6.9424462981471802</v>
      </c>
      <c r="H7" s="267">
        <v>20.104068057835725</v>
      </c>
    </row>
    <row r="8" spans="1:8" x14ac:dyDescent="0.2">
      <c r="A8" s="677" t="s">
        <v>363</v>
      </c>
      <c r="B8" s="266">
        <v>776.79700000000003</v>
      </c>
      <c r="C8" s="267">
        <v>4.6770670364336357</v>
      </c>
      <c r="D8" s="266">
        <v>1545.4190000000001</v>
      </c>
      <c r="E8" s="267">
        <v>-2.4698416905692766</v>
      </c>
      <c r="F8" s="266">
        <v>9404.0030000000006</v>
      </c>
      <c r="G8" s="267">
        <v>-10.046038736436124</v>
      </c>
      <c r="H8" s="267">
        <v>3.0318331221292341</v>
      </c>
    </row>
    <row r="9" spans="1:8" x14ac:dyDescent="0.2">
      <c r="A9" s="332" t="s">
        <v>196</v>
      </c>
      <c r="B9" s="333">
        <v>29164.166000000001</v>
      </c>
      <c r="C9" s="334">
        <v>-6.2999766490229927</v>
      </c>
      <c r="D9" s="333">
        <v>59825.733</v>
      </c>
      <c r="E9" s="334">
        <v>-9.5789899725877685</v>
      </c>
      <c r="F9" s="333">
        <v>310175.48200000002</v>
      </c>
      <c r="G9" s="334">
        <v>0.863146231010959</v>
      </c>
      <c r="H9" s="335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559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569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4" t="s">
        <v>651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B5" sqref="B5:D16"/>
    </sheetView>
  </sheetViews>
  <sheetFormatPr baseColWidth="10" defaultRowHeight="14.25" x14ac:dyDescent="0.2"/>
  <sheetData>
    <row r="1" spans="1:4" x14ac:dyDescent="0.2">
      <c r="A1" s="225" t="s">
        <v>573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89">
        <v>2014</v>
      </c>
      <c r="C3" s="889">
        <v>2015</v>
      </c>
      <c r="D3" s="889">
        <v>2016</v>
      </c>
    </row>
    <row r="4" spans="1:4" x14ac:dyDescent="0.2">
      <c r="A4" s="236"/>
      <c r="B4" s="890"/>
      <c r="C4" s="890"/>
      <c r="D4" s="890"/>
    </row>
    <row r="5" spans="1:4" x14ac:dyDescent="0.2">
      <c r="A5" s="276" t="s">
        <v>364</v>
      </c>
      <c r="B5" s="324">
        <v>-8.2394935801996159</v>
      </c>
      <c r="C5" s="324">
        <v>-8.1034307507556047</v>
      </c>
      <c r="D5" s="324">
        <v>2.3903492382617122</v>
      </c>
    </row>
    <row r="6" spans="1:4" x14ac:dyDescent="0.2">
      <c r="A6" s="236" t="s">
        <v>135</v>
      </c>
      <c r="B6" s="238">
        <v>-7.4942658642633511</v>
      </c>
      <c r="C6" s="238">
        <v>-6.1201589797027713</v>
      </c>
      <c r="D6" s="238">
        <v>0.863146231010959</v>
      </c>
    </row>
    <row r="7" spans="1:4" x14ac:dyDescent="0.2">
      <c r="A7" s="236" t="s">
        <v>136</v>
      </c>
      <c r="B7" s="238">
        <v>-8.2500247118808669</v>
      </c>
      <c r="C7" s="238">
        <v>-4.3862792715821151</v>
      </c>
      <c r="D7" s="238" t="s">
        <v>605</v>
      </c>
    </row>
    <row r="8" spans="1:4" x14ac:dyDescent="0.2">
      <c r="A8" s="236" t="s">
        <v>137</v>
      </c>
      <c r="B8" s="238">
        <v>-9.0307175485983393</v>
      </c>
      <c r="C8" s="238">
        <v>-2.6383199391948664</v>
      </c>
      <c r="D8" s="238" t="s">
        <v>605</v>
      </c>
    </row>
    <row r="9" spans="1:4" x14ac:dyDescent="0.2">
      <c r="A9" s="236" t="s">
        <v>138</v>
      </c>
      <c r="B9" s="238">
        <v>-9.8574438251813863</v>
      </c>
      <c r="C9" s="238">
        <v>-1.2894486803556264</v>
      </c>
      <c r="D9" s="238" t="s">
        <v>605</v>
      </c>
    </row>
    <row r="10" spans="1:4" x14ac:dyDescent="0.2">
      <c r="A10" s="236" t="s">
        <v>139</v>
      </c>
      <c r="B10" s="238">
        <v>-9.1764300709172826</v>
      </c>
      <c r="C10" s="238">
        <v>-1.1478875470417977</v>
      </c>
      <c r="D10" s="238" t="s">
        <v>605</v>
      </c>
    </row>
    <row r="11" spans="1:4" x14ac:dyDescent="0.2">
      <c r="A11" s="236" t="s">
        <v>140</v>
      </c>
      <c r="B11" s="238">
        <v>-9.1767303244743808</v>
      </c>
      <c r="C11" s="238">
        <v>0.41914545549099624</v>
      </c>
      <c r="D11" s="238" t="s">
        <v>605</v>
      </c>
    </row>
    <row r="12" spans="1:4" x14ac:dyDescent="0.2">
      <c r="A12" s="236" t="s">
        <v>141</v>
      </c>
      <c r="B12" s="238">
        <v>-8.3602371983943442</v>
      </c>
      <c r="C12" s="238">
        <v>0.52395254331373231</v>
      </c>
      <c r="D12" s="238" t="s">
        <v>605</v>
      </c>
    </row>
    <row r="13" spans="1:4" x14ac:dyDescent="0.2">
      <c r="A13" s="236" t="s">
        <v>142</v>
      </c>
      <c r="B13" s="238">
        <v>-7.9763426192536206</v>
      </c>
      <c r="C13" s="238">
        <v>2.6996968315193281E-2</v>
      </c>
      <c r="D13" s="238" t="s">
        <v>605</v>
      </c>
    </row>
    <row r="14" spans="1:4" x14ac:dyDescent="0.2">
      <c r="A14" s="236" t="s">
        <v>143</v>
      </c>
      <c r="B14" s="238">
        <v>-7.9787077817949967</v>
      </c>
      <c r="C14" s="238">
        <v>1.1909345346991271</v>
      </c>
      <c r="D14" s="238" t="s">
        <v>605</v>
      </c>
    </row>
    <row r="15" spans="1:4" x14ac:dyDescent="0.2">
      <c r="A15" s="236" t="s">
        <v>144</v>
      </c>
      <c r="B15" s="238">
        <v>-8.3718978827383701</v>
      </c>
      <c r="C15" s="238">
        <v>3.0384473352014583</v>
      </c>
      <c r="D15" s="238" t="s">
        <v>605</v>
      </c>
    </row>
    <row r="16" spans="1:4" x14ac:dyDescent="0.2">
      <c r="A16" s="321" t="s">
        <v>145</v>
      </c>
      <c r="B16" s="323">
        <v>-10.090744468096512</v>
      </c>
      <c r="C16" s="323">
        <v>4.9049567328628276</v>
      </c>
      <c r="D16" s="323" t="s">
        <v>605</v>
      </c>
    </row>
    <row r="17" spans="4:4" x14ac:dyDescent="0.2">
      <c r="D17" s="71" t="s">
        <v>238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56" t="s">
        <v>644</v>
      </c>
      <c r="C3" s="853" t="s">
        <v>488</v>
      </c>
      <c r="D3" s="856" t="s">
        <v>608</v>
      </c>
      <c r="E3" s="853" t="s">
        <v>488</v>
      </c>
      <c r="F3" s="858" t="s">
        <v>647</v>
      </c>
    </row>
    <row r="4" spans="1:6" x14ac:dyDescent="0.2">
      <c r="A4" s="75"/>
      <c r="B4" s="857"/>
      <c r="C4" s="854"/>
      <c r="D4" s="857"/>
      <c r="E4" s="854"/>
      <c r="F4" s="859"/>
    </row>
    <row r="5" spans="1:6" x14ac:dyDescent="0.2">
      <c r="A5" s="65" t="s">
        <v>112</v>
      </c>
      <c r="B5" s="66">
        <v>1546.4727156385634</v>
      </c>
      <c r="C5" s="67">
        <v>1.8515080101634531</v>
      </c>
      <c r="D5" s="66">
        <v>1752.4124273999998</v>
      </c>
      <c r="E5" s="67">
        <v>2.041126078787062</v>
      </c>
      <c r="F5" s="67">
        <v>-11.751783344003265</v>
      </c>
    </row>
    <row r="6" spans="1:6" x14ac:dyDescent="0.2">
      <c r="A6" s="65" t="s">
        <v>124</v>
      </c>
      <c r="B6" s="66">
        <v>42413.3226488199</v>
      </c>
      <c r="C6" s="67">
        <v>50.779173682033786</v>
      </c>
      <c r="D6" s="66">
        <v>43602.659159999996</v>
      </c>
      <c r="E6" s="67">
        <v>50.786289417031774</v>
      </c>
      <c r="F6" s="67">
        <v>-2.7276696744935314</v>
      </c>
    </row>
    <row r="7" spans="1:6" x14ac:dyDescent="0.2">
      <c r="A7" s="65" t="s">
        <v>125</v>
      </c>
      <c r="B7" s="66">
        <v>14695.020641340096</v>
      </c>
      <c r="C7" s="67">
        <v>17.593552186094584</v>
      </c>
      <c r="D7" s="66">
        <v>15254.333855999999</v>
      </c>
      <c r="E7" s="67">
        <v>17.767517600980241</v>
      </c>
      <c r="F7" s="67">
        <v>-3.6665856401189787</v>
      </c>
    </row>
    <row r="8" spans="1:6" x14ac:dyDescent="0.2">
      <c r="A8" s="65" t="s">
        <v>126</v>
      </c>
      <c r="B8" s="66">
        <v>19576.005946571258</v>
      </c>
      <c r="C8" s="67">
        <v>23.437291489567521</v>
      </c>
      <c r="D8" s="66">
        <v>19952.774000000001</v>
      </c>
      <c r="E8" s="67">
        <v>23.240035689525747</v>
      </c>
      <c r="F8" s="67">
        <v>-1.8882991078270259</v>
      </c>
    </row>
    <row r="9" spans="1:6" x14ac:dyDescent="0.2">
      <c r="A9" s="65" t="s">
        <v>127</v>
      </c>
      <c r="B9" s="66">
        <v>5294.2131622251727</v>
      </c>
      <c r="C9" s="67">
        <v>6.3384746321406489</v>
      </c>
      <c r="D9" s="66">
        <v>5292.9985200000001</v>
      </c>
      <c r="E9" s="67">
        <v>6.1650312136751992</v>
      </c>
      <c r="F9" s="67">
        <v>2.2948093043725446E-2</v>
      </c>
    </row>
    <row r="10" spans="1:6" x14ac:dyDescent="0.2">
      <c r="A10" s="68" t="s">
        <v>119</v>
      </c>
      <c r="B10" s="69">
        <v>83525.035114594997</v>
      </c>
      <c r="C10" s="70">
        <v>100</v>
      </c>
      <c r="D10" s="69">
        <v>85855.177963399983</v>
      </c>
      <c r="E10" s="70">
        <v>100</v>
      </c>
      <c r="F10" s="70">
        <v>-2.7140388082339362</v>
      </c>
    </row>
    <row r="11" spans="1:6" x14ac:dyDescent="0.2">
      <c r="A11" s="58"/>
      <c r="B11" s="65"/>
      <c r="C11" s="65"/>
      <c r="D11" s="65"/>
      <c r="E11" s="65"/>
      <c r="F11" s="71" t="s">
        <v>609</v>
      </c>
    </row>
    <row r="12" spans="1:6" x14ac:dyDescent="0.2">
      <c r="A12" s="395"/>
      <c r="B12" s="395"/>
      <c r="C12" s="395"/>
      <c r="D12" s="395"/>
      <c r="E12" s="395"/>
      <c r="F12" s="395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B5" sqref="B5:L21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91" t="s">
        <v>575</v>
      </c>
      <c r="B1" s="891"/>
      <c r="C1" s="891"/>
      <c r="D1" s="891"/>
      <c r="E1" s="891"/>
      <c r="F1" s="891"/>
      <c r="G1" s="227"/>
      <c r="H1" s="227"/>
      <c r="I1" s="227"/>
      <c r="J1" s="227"/>
      <c r="K1" s="227"/>
      <c r="L1" s="1"/>
    </row>
    <row r="2" spans="1:12" x14ac:dyDescent="0.2">
      <c r="A2" s="892"/>
      <c r="B2" s="892"/>
      <c r="C2" s="892"/>
      <c r="D2" s="892"/>
      <c r="E2" s="892"/>
      <c r="F2" s="892"/>
      <c r="G2" s="227"/>
      <c r="H2" s="227"/>
      <c r="I2" s="227"/>
      <c r="J2" s="227"/>
      <c r="K2" s="62"/>
      <c r="L2" s="62" t="s">
        <v>545</v>
      </c>
    </row>
    <row r="3" spans="1:12" x14ac:dyDescent="0.2">
      <c r="A3" s="337"/>
      <c r="B3" s="893">
        <f>INDICE!A3</f>
        <v>42401</v>
      </c>
      <c r="C3" s="894">
        <v>41671</v>
      </c>
      <c r="D3" s="894">
        <v>41671</v>
      </c>
      <c r="E3" s="894">
        <v>41671</v>
      </c>
      <c r="F3" s="895">
        <v>41671</v>
      </c>
      <c r="G3" s="896" t="s">
        <v>121</v>
      </c>
      <c r="H3" s="894"/>
      <c r="I3" s="894"/>
      <c r="J3" s="894"/>
      <c r="K3" s="894"/>
      <c r="L3" s="897" t="s">
        <v>110</v>
      </c>
    </row>
    <row r="4" spans="1:12" x14ac:dyDescent="0.2">
      <c r="A4" s="338"/>
      <c r="B4" s="339" t="s">
        <v>365</v>
      </c>
      <c r="C4" s="339" t="s">
        <v>366</v>
      </c>
      <c r="D4" s="340" t="s">
        <v>367</v>
      </c>
      <c r="E4" s="340" t="s">
        <v>368</v>
      </c>
      <c r="F4" s="341" t="s">
        <v>196</v>
      </c>
      <c r="G4" s="342" t="s">
        <v>365</v>
      </c>
      <c r="H4" s="233" t="s">
        <v>366</v>
      </c>
      <c r="I4" s="343" t="s">
        <v>367</v>
      </c>
      <c r="J4" s="343" t="s">
        <v>368</v>
      </c>
      <c r="K4" s="343" t="s">
        <v>196</v>
      </c>
      <c r="L4" s="898"/>
    </row>
    <row r="5" spans="1:12" x14ac:dyDescent="0.2">
      <c r="A5" s="344" t="s">
        <v>161</v>
      </c>
      <c r="B5" s="445">
        <v>2503.8119999999999</v>
      </c>
      <c r="C5" s="445">
        <v>413.19799999999998</v>
      </c>
      <c r="D5" s="445">
        <v>308.70999999999998</v>
      </c>
      <c r="E5" s="445">
        <v>238.20500000000001</v>
      </c>
      <c r="F5" s="345">
        <v>3463.9249999999997</v>
      </c>
      <c r="G5" s="445">
        <v>33530.218999999997</v>
      </c>
      <c r="H5" s="445">
        <v>6255.6419999999998</v>
      </c>
      <c r="I5" s="445">
        <v>2219.7919999999999</v>
      </c>
      <c r="J5" s="445">
        <v>3004.4409999999998</v>
      </c>
      <c r="K5" s="346">
        <v>45010.093999999997</v>
      </c>
      <c r="L5" s="678">
        <v>14.510996593544229</v>
      </c>
    </row>
    <row r="6" spans="1:12" x14ac:dyDescent="0.2">
      <c r="A6" s="347" t="s">
        <v>162</v>
      </c>
      <c r="B6" s="445">
        <v>398.26499999999999</v>
      </c>
      <c r="C6" s="445">
        <v>657.13099999999997</v>
      </c>
      <c r="D6" s="445">
        <v>508.46300000000002</v>
      </c>
      <c r="E6" s="445">
        <v>39.292999999999999</v>
      </c>
      <c r="F6" s="348">
        <v>1603.1519999999998</v>
      </c>
      <c r="G6" s="445">
        <v>4736.3130000000001</v>
      </c>
      <c r="H6" s="445">
        <v>6789.8040000000001</v>
      </c>
      <c r="I6" s="445">
        <v>2933.1019999999999</v>
      </c>
      <c r="J6" s="445">
        <v>479.74200000000002</v>
      </c>
      <c r="K6" s="277">
        <v>14938.961000000001</v>
      </c>
      <c r="L6" s="679">
        <v>4.8162354911342806</v>
      </c>
    </row>
    <row r="7" spans="1:12" x14ac:dyDescent="0.2">
      <c r="A7" s="347" t="s">
        <v>163</v>
      </c>
      <c r="B7" s="445">
        <v>71.677000000000007</v>
      </c>
      <c r="C7" s="445">
        <v>195.43299999999999</v>
      </c>
      <c r="D7" s="445">
        <v>256.34399999999999</v>
      </c>
      <c r="E7" s="445">
        <v>82.563000000000002</v>
      </c>
      <c r="F7" s="348">
        <v>606.01699999999994</v>
      </c>
      <c r="G7" s="445">
        <v>769.25099999999998</v>
      </c>
      <c r="H7" s="445">
        <v>3467.6889999999999</v>
      </c>
      <c r="I7" s="445">
        <v>1814.424</v>
      </c>
      <c r="J7" s="445">
        <v>1180.0730000000001</v>
      </c>
      <c r="K7" s="277">
        <v>7231.4369999999999</v>
      </c>
      <c r="L7" s="679">
        <v>2.3313738841209641</v>
      </c>
    </row>
    <row r="8" spans="1:12" x14ac:dyDescent="0.2">
      <c r="A8" s="347" t="s">
        <v>164</v>
      </c>
      <c r="B8" s="445">
        <v>339.11399999999998</v>
      </c>
      <c r="C8" s="445">
        <v>0.54</v>
      </c>
      <c r="D8" s="445">
        <v>103.604</v>
      </c>
      <c r="E8" s="445">
        <v>1.8080000000000001</v>
      </c>
      <c r="F8" s="348">
        <v>445.06599999999997</v>
      </c>
      <c r="G8" s="445">
        <v>4659.8649999999998</v>
      </c>
      <c r="H8" s="445">
        <v>6.875</v>
      </c>
      <c r="I8" s="445">
        <v>777.62300000000005</v>
      </c>
      <c r="J8" s="445">
        <v>57.48</v>
      </c>
      <c r="K8" s="277">
        <v>5501.8429999999989</v>
      </c>
      <c r="L8" s="679">
        <v>1.7737626815712753</v>
      </c>
    </row>
    <row r="9" spans="1:12" x14ac:dyDescent="0.2">
      <c r="A9" s="347" t="s">
        <v>166</v>
      </c>
      <c r="B9" s="445">
        <v>240.91499999999999</v>
      </c>
      <c r="C9" s="445">
        <v>110.809</v>
      </c>
      <c r="D9" s="445">
        <v>141.49600000000001</v>
      </c>
      <c r="E9" s="445">
        <v>2.198</v>
      </c>
      <c r="F9" s="348">
        <v>495.41800000000001</v>
      </c>
      <c r="G9" s="445">
        <v>1841.778</v>
      </c>
      <c r="H9" s="445">
        <v>1648.316</v>
      </c>
      <c r="I9" s="445">
        <v>926.85799999999995</v>
      </c>
      <c r="J9" s="445">
        <v>20.116</v>
      </c>
      <c r="K9" s="277">
        <v>4437.0680000000002</v>
      </c>
      <c r="L9" s="679">
        <v>1.4304853181005159</v>
      </c>
    </row>
    <row r="10" spans="1:12" x14ac:dyDescent="0.2">
      <c r="A10" s="347" t="s">
        <v>167</v>
      </c>
      <c r="B10" s="445">
        <v>240.40299999999999</v>
      </c>
      <c r="C10" s="445">
        <v>735.48900000000003</v>
      </c>
      <c r="D10" s="445">
        <v>976.27099999999996</v>
      </c>
      <c r="E10" s="445">
        <v>46.116</v>
      </c>
      <c r="F10" s="348">
        <v>1998.279</v>
      </c>
      <c r="G10" s="445">
        <v>2537.9250000000002</v>
      </c>
      <c r="H10" s="445">
        <v>8715.5049999999992</v>
      </c>
      <c r="I10" s="445">
        <v>5830.9669999999996</v>
      </c>
      <c r="J10" s="445">
        <v>528.89800000000002</v>
      </c>
      <c r="K10" s="277">
        <v>17613.295000000002</v>
      </c>
      <c r="L10" s="679">
        <v>5.6784254604331572</v>
      </c>
    </row>
    <row r="11" spans="1:12" x14ac:dyDescent="0.2">
      <c r="A11" s="347" t="s">
        <v>612</v>
      </c>
      <c r="B11" s="445">
        <v>819.86</v>
      </c>
      <c r="C11" s="445">
        <v>314.21300000000002</v>
      </c>
      <c r="D11" s="445">
        <v>378.23899999999998</v>
      </c>
      <c r="E11" s="445">
        <v>32.192</v>
      </c>
      <c r="F11" s="348">
        <v>1544.5040000000001</v>
      </c>
      <c r="G11" s="445">
        <v>10360.531000000001</v>
      </c>
      <c r="H11" s="445">
        <v>3710.9079999999999</v>
      </c>
      <c r="I11" s="445">
        <v>2267.4899999999998</v>
      </c>
      <c r="J11" s="445">
        <v>366.18799999999999</v>
      </c>
      <c r="K11" s="277">
        <v>16705.116999999998</v>
      </c>
      <c r="L11" s="679">
        <v>5.3856340731427439</v>
      </c>
    </row>
    <row r="12" spans="1:12" x14ac:dyDescent="0.2">
      <c r="A12" s="347" t="s">
        <v>168</v>
      </c>
      <c r="B12" s="445">
        <v>1170.7719999999999</v>
      </c>
      <c r="C12" s="445">
        <v>2845.3960000000002</v>
      </c>
      <c r="D12" s="445">
        <v>2174.944</v>
      </c>
      <c r="E12" s="445">
        <v>103.496</v>
      </c>
      <c r="F12" s="348">
        <v>6294.6080000000002</v>
      </c>
      <c r="G12" s="445">
        <v>15945.573</v>
      </c>
      <c r="H12" s="445">
        <v>33453.108999999997</v>
      </c>
      <c r="I12" s="445">
        <v>15105.965</v>
      </c>
      <c r="J12" s="445">
        <v>1109.2360000000001</v>
      </c>
      <c r="K12" s="277">
        <v>65613.883000000002</v>
      </c>
      <c r="L12" s="679">
        <v>21.153540197054681</v>
      </c>
    </row>
    <row r="13" spans="1:12" x14ac:dyDescent="0.2">
      <c r="A13" s="347" t="s">
        <v>369</v>
      </c>
      <c r="B13" s="445">
        <v>927.09199999999998</v>
      </c>
      <c r="C13" s="445">
        <v>1879.904</v>
      </c>
      <c r="D13" s="445">
        <v>431.46199999999999</v>
      </c>
      <c r="E13" s="445">
        <v>56.021000000000001</v>
      </c>
      <c r="F13" s="348">
        <v>3294.4790000000003</v>
      </c>
      <c r="G13" s="445">
        <v>13877.111000000001</v>
      </c>
      <c r="H13" s="445">
        <v>19645.323</v>
      </c>
      <c r="I13" s="445">
        <v>3110.357</v>
      </c>
      <c r="J13" s="445">
        <v>645.12900000000002</v>
      </c>
      <c r="K13" s="277">
        <v>37277.919999999998</v>
      </c>
      <c r="L13" s="679">
        <v>12.018187967668194</v>
      </c>
    </row>
    <row r="14" spans="1:12" x14ac:dyDescent="0.2">
      <c r="A14" s="347" t="s">
        <v>171</v>
      </c>
      <c r="B14" s="445">
        <v>0</v>
      </c>
      <c r="C14" s="445">
        <v>93.165000000000006</v>
      </c>
      <c r="D14" s="445">
        <v>80.697999999999993</v>
      </c>
      <c r="E14" s="445">
        <v>31.594999999999999</v>
      </c>
      <c r="F14" s="348">
        <v>205.458</v>
      </c>
      <c r="G14" s="445">
        <v>0</v>
      </c>
      <c r="H14" s="445">
        <v>1567.3019999999999</v>
      </c>
      <c r="I14" s="445">
        <v>546.58199999999999</v>
      </c>
      <c r="J14" s="445">
        <v>440.30399999999997</v>
      </c>
      <c r="K14" s="277">
        <v>2554.1880000000001</v>
      </c>
      <c r="L14" s="679">
        <v>0.82345558681285036</v>
      </c>
    </row>
    <row r="15" spans="1:12" x14ac:dyDescent="0.2">
      <c r="A15" s="347" t="s">
        <v>172</v>
      </c>
      <c r="B15" s="445">
        <v>219.22399999999999</v>
      </c>
      <c r="C15" s="445">
        <v>611.58000000000004</v>
      </c>
      <c r="D15" s="445">
        <v>265.36</v>
      </c>
      <c r="E15" s="445">
        <v>51.457000000000001</v>
      </c>
      <c r="F15" s="348">
        <v>1147.6210000000003</v>
      </c>
      <c r="G15" s="445">
        <v>3978.6948859999998</v>
      </c>
      <c r="H15" s="445">
        <v>7144.7510000000002</v>
      </c>
      <c r="I15" s="445">
        <v>1785.107</v>
      </c>
      <c r="J15" s="445">
        <v>555.60799999999995</v>
      </c>
      <c r="K15" s="277">
        <v>13464.160886</v>
      </c>
      <c r="L15" s="679">
        <v>4.3407683785703153</v>
      </c>
    </row>
    <row r="16" spans="1:12" x14ac:dyDescent="0.2">
      <c r="A16" s="347" t="s">
        <v>173</v>
      </c>
      <c r="B16" s="445">
        <v>21.029</v>
      </c>
      <c r="C16" s="445">
        <v>51.323</v>
      </c>
      <c r="D16" s="445">
        <v>165.18700000000001</v>
      </c>
      <c r="E16" s="445">
        <v>3.1640000000000001</v>
      </c>
      <c r="F16" s="348">
        <v>240.703</v>
      </c>
      <c r="G16" s="445">
        <v>1271.847</v>
      </c>
      <c r="H16" s="445">
        <v>627.79</v>
      </c>
      <c r="I16" s="445">
        <v>996.13800000000003</v>
      </c>
      <c r="J16" s="445">
        <v>42.892000000000003</v>
      </c>
      <c r="K16" s="277">
        <v>2938.6669999999999</v>
      </c>
      <c r="L16" s="679">
        <v>0.94740941502056952</v>
      </c>
    </row>
    <row r="17" spans="1:12" x14ac:dyDescent="0.2">
      <c r="A17" s="347" t="s">
        <v>174</v>
      </c>
      <c r="B17" s="445">
        <v>118.804</v>
      </c>
      <c r="C17" s="445">
        <v>285.36200000000002</v>
      </c>
      <c r="D17" s="445">
        <v>2943.5430000000001</v>
      </c>
      <c r="E17" s="445">
        <v>12.419</v>
      </c>
      <c r="F17" s="348">
        <v>3360.1280000000002</v>
      </c>
      <c r="G17" s="445">
        <v>1767.5139999999999</v>
      </c>
      <c r="H17" s="445">
        <v>2882.9749999999999</v>
      </c>
      <c r="I17" s="445">
        <v>16883.674999999999</v>
      </c>
      <c r="J17" s="445">
        <v>140.613</v>
      </c>
      <c r="K17" s="277">
        <v>21674.776999999998</v>
      </c>
      <c r="L17" s="679">
        <v>6.9878240026077441</v>
      </c>
    </row>
    <row r="18" spans="1:12" x14ac:dyDescent="0.2">
      <c r="A18" s="347" t="s">
        <v>176</v>
      </c>
      <c r="B18" s="445">
        <v>987.97299999999996</v>
      </c>
      <c r="C18" s="445">
        <v>93.236000000000004</v>
      </c>
      <c r="D18" s="445">
        <v>92.108000000000004</v>
      </c>
      <c r="E18" s="445">
        <v>61.999000000000002</v>
      </c>
      <c r="F18" s="348">
        <v>1235.316</v>
      </c>
      <c r="G18" s="445">
        <v>17594.878000000001</v>
      </c>
      <c r="H18" s="445">
        <v>1077.028</v>
      </c>
      <c r="I18" s="445">
        <v>564.96100000000001</v>
      </c>
      <c r="J18" s="445">
        <v>641.29399999999998</v>
      </c>
      <c r="K18" s="277">
        <v>19878.161</v>
      </c>
      <c r="L18" s="679">
        <v>6.408605291002587</v>
      </c>
    </row>
    <row r="19" spans="1:12" x14ac:dyDescent="0.2">
      <c r="A19" s="347" t="s">
        <v>177</v>
      </c>
      <c r="B19" s="445">
        <v>85.349000000000004</v>
      </c>
      <c r="C19" s="445">
        <v>385.88099999999997</v>
      </c>
      <c r="D19" s="445">
        <v>343.76100000000002</v>
      </c>
      <c r="E19" s="445">
        <v>9.3719999999999999</v>
      </c>
      <c r="F19" s="348">
        <v>824.36299999999994</v>
      </c>
      <c r="G19" s="445">
        <v>1575.7360000000001</v>
      </c>
      <c r="H19" s="445">
        <v>4538.4989999999998</v>
      </c>
      <c r="I19" s="445">
        <v>2096.0940000000001</v>
      </c>
      <c r="J19" s="445">
        <v>123.126</v>
      </c>
      <c r="K19" s="277">
        <v>8333.4549999999999</v>
      </c>
      <c r="L19" s="679">
        <v>2.6866581775513318</v>
      </c>
    </row>
    <row r="20" spans="1:12" x14ac:dyDescent="0.2">
      <c r="A20" s="347" t="s">
        <v>178</v>
      </c>
      <c r="B20" s="445">
        <v>491.233</v>
      </c>
      <c r="C20" s="445">
        <v>1189.5550000000001</v>
      </c>
      <c r="D20" s="445">
        <v>719.45299999999997</v>
      </c>
      <c r="E20" s="445">
        <v>4.8959999999999999</v>
      </c>
      <c r="F20" s="348">
        <v>2405.1370000000002</v>
      </c>
      <c r="G20" s="445">
        <v>7186.692</v>
      </c>
      <c r="H20" s="445">
        <v>15251.401</v>
      </c>
      <c r="I20" s="445">
        <v>4499.2020000000002</v>
      </c>
      <c r="J20" s="445">
        <v>68.884</v>
      </c>
      <c r="K20" s="277">
        <v>27006.179</v>
      </c>
      <c r="L20" s="679">
        <v>8.7066374816645737</v>
      </c>
    </row>
    <row r="21" spans="1:12" ht="15" x14ac:dyDescent="0.25">
      <c r="A21" s="349" t="s">
        <v>119</v>
      </c>
      <c r="B21" s="681">
        <v>8635.521999999999</v>
      </c>
      <c r="C21" s="681">
        <v>9862.215000000002</v>
      </c>
      <c r="D21" s="681">
        <v>9889.643</v>
      </c>
      <c r="E21" s="681">
        <v>776.79399999999987</v>
      </c>
      <c r="F21" s="682">
        <v>29164.173999999999</v>
      </c>
      <c r="G21" s="683">
        <v>121633.92788599999</v>
      </c>
      <c r="H21" s="681">
        <v>116782.917</v>
      </c>
      <c r="I21" s="681">
        <v>62358.337</v>
      </c>
      <c r="J21" s="681">
        <v>9404.0239999999994</v>
      </c>
      <c r="K21" s="681">
        <v>310179.20588599995</v>
      </c>
      <c r="L21" s="680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238</v>
      </c>
    </row>
    <row r="23" spans="1:12" x14ac:dyDescent="0.2">
      <c r="A23" s="326" t="s">
        <v>574</v>
      </c>
      <c r="B23" s="326"/>
      <c r="C23" s="350"/>
      <c r="D23" s="350"/>
      <c r="E23" s="350"/>
      <c r="F23" s="350"/>
      <c r="G23" s="227"/>
      <c r="H23" s="227"/>
      <c r="I23" s="227"/>
      <c r="J23" s="227"/>
      <c r="K23" s="227"/>
      <c r="L23" s="1"/>
    </row>
    <row r="24" spans="1:12" x14ac:dyDescent="0.2">
      <c r="A24" s="326" t="s">
        <v>239</v>
      </c>
      <c r="B24" s="326"/>
      <c r="C24" s="326"/>
      <c r="D24" s="326"/>
      <c r="E24" s="326"/>
      <c r="F24" s="351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K68"/>
  <sheetViews>
    <sheetView workbookViewId="0">
      <selection activeCell="I12" sqref="I12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1" x14ac:dyDescent="0.2">
      <c r="A1" s="225" t="s">
        <v>576</v>
      </c>
      <c r="B1" s="225"/>
      <c r="C1" s="225"/>
      <c r="D1" s="225"/>
      <c r="E1" s="225"/>
      <c r="F1" s="225"/>
      <c r="G1" s="225"/>
      <c r="H1" s="1"/>
      <c r="I1" s="1"/>
    </row>
    <row r="2" spans="1:11" x14ac:dyDescent="0.2">
      <c r="A2" s="228"/>
      <c r="B2" s="228"/>
      <c r="C2" s="228"/>
      <c r="D2" s="228"/>
      <c r="E2" s="228"/>
      <c r="F2" s="228"/>
      <c r="G2" s="228"/>
      <c r="H2" s="1"/>
      <c r="I2" s="62" t="s">
        <v>545</v>
      </c>
      <c r="J2" s="62"/>
    </row>
    <row r="3" spans="1:11" x14ac:dyDescent="0.2">
      <c r="A3" s="877" t="s">
        <v>526</v>
      </c>
      <c r="B3" s="877" t="s">
        <v>527</v>
      </c>
      <c r="C3" s="863">
        <f>INDICE!A3</f>
        <v>42401</v>
      </c>
      <c r="D3" s="863">
        <v>41671</v>
      </c>
      <c r="E3" s="881" t="s">
        <v>120</v>
      </c>
      <c r="F3" s="881"/>
      <c r="G3" s="881" t="s">
        <v>121</v>
      </c>
      <c r="H3" s="881"/>
      <c r="I3" s="881"/>
      <c r="J3" s="248"/>
    </row>
    <row r="4" spans="1:11" x14ac:dyDescent="0.2">
      <c r="A4" s="878"/>
      <c r="B4" s="878"/>
      <c r="C4" s="261" t="s">
        <v>55</v>
      </c>
      <c r="D4" s="262" t="s">
        <v>489</v>
      </c>
      <c r="E4" s="261" t="s">
        <v>55</v>
      </c>
      <c r="F4" s="262" t="s">
        <v>489</v>
      </c>
      <c r="G4" s="261" t="s">
        <v>55</v>
      </c>
      <c r="H4" s="263" t="s">
        <v>489</v>
      </c>
      <c r="I4" s="262" t="s">
        <v>549</v>
      </c>
      <c r="J4" s="11"/>
    </row>
    <row r="5" spans="1:11" x14ac:dyDescent="0.2">
      <c r="A5" s="1"/>
      <c r="B5" s="200" t="s">
        <v>370</v>
      </c>
      <c r="C5" s="735">
        <v>857.19308999999998</v>
      </c>
      <c r="D5" s="187">
        <v>-0.30135704647996098</v>
      </c>
      <c r="E5" s="738">
        <v>1734.8085000000001</v>
      </c>
      <c r="F5" s="187">
        <v>-33.2010419077005</v>
      </c>
      <c r="G5" s="738">
        <v>9931.8607499999998</v>
      </c>
      <c r="H5" s="187">
        <v>-31.206340401258288</v>
      </c>
      <c r="I5" s="629">
        <v>2.7222414532450356</v>
      </c>
      <c r="J5" s="1"/>
    </row>
    <row r="6" spans="1:11" x14ac:dyDescent="0.2">
      <c r="A6" s="1"/>
      <c r="B6" s="200" t="s">
        <v>548</v>
      </c>
      <c r="C6" s="735">
        <v>841.20303000000001</v>
      </c>
      <c r="D6" s="187">
        <v>-50.661144152215286</v>
      </c>
      <c r="E6" s="738">
        <v>2119.1529999999998</v>
      </c>
      <c r="F6" s="187">
        <v>-16.9327644559677</v>
      </c>
      <c r="G6" s="738">
        <v>12323.01541</v>
      </c>
      <c r="H6" s="187">
        <v>-38.990668435629757</v>
      </c>
      <c r="I6" s="626">
        <v>3.3776373050819672</v>
      </c>
      <c r="J6" s="1"/>
    </row>
    <row r="7" spans="1:11" x14ac:dyDescent="0.2">
      <c r="A7" s="191" t="s">
        <v>533</v>
      </c>
      <c r="B7" s="191"/>
      <c r="C7" s="736">
        <v>1698.3961200000001</v>
      </c>
      <c r="D7" s="196">
        <v>-33.778872622734944</v>
      </c>
      <c r="E7" s="736">
        <v>3853.9614999999999</v>
      </c>
      <c r="F7" s="196">
        <v>-25.139471666096668</v>
      </c>
      <c r="G7" s="736">
        <v>22254.87616</v>
      </c>
      <c r="H7" s="356">
        <v>-35.745937045456088</v>
      </c>
      <c r="I7" s="196">
        <v>6.0998787583270024</v>
      </c>
      <c r="J7" s="1"/>
    </row>
    <row r="8" spans="1:11" x14ac:dyDescent="0.2">
      <c r="A8" s="1"/>
      <c r="B8" s="200" t="s">
        <v>252</v>
      </c>
      <c r="C8" s="735">
        <v>0</v>
      </c>
      <c r="D8" s="187" t="s">
        <v>150</v>
      </c>
      <c r="E8" s="738">
        <v>0</v>
      </c>
      <c r="F8" s="187" t="s">
        <v>150</v>
      </c>
      <c r="G8" s="738">
        <v>0</v>
      </c>
      <c r="H8" s="187">
        <v>-100</v>
      </c>
      <c r="I8" s="798">
        <v>0</v>
      </c>
      <c r="J8" s="1"/>
    </row>
    <row r="9" spans="1:11" x14ac:dyDescent="0.2">
      <c r="A9" s="1"/>
      <c r="B9" s="200" t="s">
        <v>253</v>
      </c>
      <c r="C9" s="735">
        <v>845.62379999999996</v>
      </c>
      <c r="D9" s="187">
        <v>-35.846066574796225</v>
      </c>
      <c r="E9" s="738">
        <v>1795.8515699999998</v>
      </c>
      <c r="F9" s="187">
        <v>-34.892828399746271</v>
      </c>
      <c r="G9" s="738">
        <v>11789.082890000001</v>
      </c>
      <c r="H9" s="187">
        <v>-28.771467298200037</v>
      </c>
      <c r="I9" s="629">
        <v>3.2312907869655532</v>
      </c>
      <c r="J9" s="1"/>
    </row>
    <row r="10" spans="1:11" s="691" customFormat="1" x14ac:dyDescent="0.2">
      <c r="A10" s="687"/>
      <c r="B10" s="688" t="s">
        <v>371</v>
      </c>
      <c r="C10" s="737">
        <v>845.62379999999996</v>
      </c>
      <c r="D10" s="648">
        <v>-35.846066574796225</v>
      </c>
      <c r="E10" s="739">
        <v>1795.8515699999998</v>
      </c>
      <c r="F10" s="648">
        <v>-34.892828399746271</v>
      </c>
      <c r="G10" s="739">
        <v>11789.082890000001</v>
      </c>
      <c r="H10" s="648">
        <v>-28.76586108131071</v>
      </c>
      <c r="I10" s="690">
        <v>3.2312907869655532</v>
      </c>
      <c r="J10" s="687"/>
    </row>
    <row r="11" spans="1:11" s="691" customFormat="1" x14ac:dyDescent="0.2">
      <c r="A11" s="687"/>
      <c r="B11" s="688" t="s">
        <v>368</v>
      </c>
      <c r="C11" s="737">
        <v>0</v>
      </c>
      <c r="D11" s="648" t="s">
        <v>150</v>
      </c>
      <c r="E11" s="739">
        <v>0</v>
      </c>
      <c r="F11" s="774" t="s">
        <v>150</v>
      </c>
      <c r="G11" s="739">
        <v>0</v>
      </c>
      <c r="H11" s="774">
        <v>-100</v>
      </c>
      <c r="I11" s="821">
        <v>0</v>
      </c>
      <c r="J11" s="687"/>
    </row>
    <row r="12" spans="1:11" x14ac:dyDescent="0.2">
      <c r="A12" s="1"/>
      <c r="B12" s="637" t="s">
        <v>255</v>
      </c>
      <c r="C12" s="735">
        <v>0</v>
      </c>
      <c r="D12" s="187" t="s">
        <v>150</v>
      </c>
      <c r="E12" s="738">
        <v>0</v>
      </c>
      <c r="F12" s="201" t="s">
        <v>150</v>
      </c>
      <c r="G12" s="738">
        <v>0</v>
      </c>
      <c r="H12" s="201">
        <v>-100</v>
      </c>
      <c r="I12" s="798">
        <v>0</v>
      </c>
      <c r="J12" s="1"/>
    </row>
    <row r="13" spans="1:11" x14ac:dyDescent="0.2">
      <c r="A13" s="1"/>
      <c r="B13" s="200" t="s">
        <v>220</v>
      </c>
      <c r="C13" s="735">
        <v>3342.7527</v>
      </c>
      <c r="D13" s="187">
        <v>-14.057777371502391</v>
      </c>
      <c r="E13" s="738">
        <v>7689.3382000000001</v>
      </c>
      <c r="F13" s="187">
        <v>16.551531707078649</v>
      </c>
      <c r="G13" s="738">
        <v>33235.55272</v>
      </c>
      <c r="H13" s="187">
        <v>-25.339802319927834</v>
      </c>
      <c r="I13" s="629">
        <v>9.1095920103284556</v>
      </c>
      <c r="J13" s="1"/>
      <c r="K13" s="842"/>
    </row>
    <row r="14" spans="1:11" s="691" customFormat="1" x14ac:dyDescent="0.2">
      <c r="A14" s="687"/>
      <c r="B14" s="688" t="s">
        <v>371</v>
      </c>
      <c r="C14" s="737">
        <v>2395.4530199999999</v>
      </c>
      <c r="D14" s="648">
        <v>-1.1314861746273788</v>
      </c>
      <c r="E14" s="739">
        <v>5827.2649299999994</v>
      </c>
      <c r="F14" s="648">
        <v>13.576308275706348</v>
      </c>
      <c r="G14" s="739">
        <v>24838.034220000001</v>
      </c>
      <c r="H14" s="648">
        <v>-24.226302359213538</v>
      </c>
      <c r="I14" s="690">
        <v>6.8079011650261725</v>
      </c>
      <c r="J14" s="687"/>
    </row>
    <row r="15" spans="1:11" s="691" customFormat="1" x14ac:dyDescent="0.2">
      <c r="A15" s="687"/>
      <c r="B15" s="688" t="s">
        <v>368</v>
      </c>
      <c r="C15" s="737">
        <v>947.29968000000008</v>
      </c>
      <c r="D15" s="187">
        <v>-35.411418629589512</v>
      </c>
      <c r="E15" s="739">
        <v>1862.0732700000001</v>
      </c>
      <c r="F15" s="648">
        <v>26.959475925360099</v>
      </c>
      <c r="G15" s="739">
        <v>8397.5185000000001</v>
      </c>
      <c r="H15" s="648">
        <v>-28.449722892372847</v>
      </c>
      <c r="I15" s="690">
        <v>2.3016908453022835</v>
      </c>
      <c r="J15" s="687"/>
    </row>
    <row r="16" spans="1:11" x14ac:dyDescent="0.2">
      <c r="A16" s="1"/>
      <c r="B16" s="200" t="s">
        <v>619</v>
      </c>
      <c r="C16" s="735">
        <v>0</v>
      </c>
      <c r="D16" s="187" t="s">
        <v>150</v>
      </c>
      <c r="E16" s="738">
        <v>0</v>
      </c>
      <c r="F16" s="187" t="s">
        <v>150</v>
      </c>
      <c r="G16" s="738">
        <v>4.8509700000000002</v>
      </c>
      <c r="H16" s="187" t="s">
        <v>150</v>
      </c>
      <c r="I16" s="821">
        <v>1.3296110320966865E-3</v>
      </c>
      <c r="J16" s="1"/>
    </row>
    <row r="17" spans="1:11" x14ac:dyDescent="0.2">
      <c r="A17" s="191" t="s">
        <v>517</v>
      </c>
      <c r="B17" s="191"/>
      <c r="C17" s="736">
        <v>4188.3765000000003</v>
      </c>
      <c r="D17" s="196">
        <v>-19.572645228121999</v>
      </c>
      <c r="E17" s="736">
        <v>9485.189769999999</v>
      </c>
      <c r="F17" s="196">
        <v>1.384368641187522</v>
      </c>
      <c r="G17" s="736">
        <v>45029.486579999997</v>
      </c>
      <c r="H17" s="356">
        <v>-27.805620690326588</v>
      </c>
      <c r="I17" s="196">
        <v>12.342212408326105</v>
      </c>
      <c r="J17" s="1"/>
    </row>
    <row r="18" spans="1:11" x14ac:dyDescent="0.2">
      <c r="A18" s="1"/>
      <c r="B18" s="200" t="s">
        <v>225</v>
      </c>
      <c r="C18" s="735">
        <v>0</v>
      </c>
      <c r="D18" s="201">
        <v>-100</v>
      </c>
      <c r="E18" s="738">
        <v>0</v>
      </c>
      <c r="F18" s="201">
        <v>-100</v>
      </c>
      <c r="G18" s="738">
        <v>0</v>
      </c>
      <c r="H18" s="201">
        <v>-100</v>
      </c>
      <c r="I18" s="630">
        <v>0</v>
      </c>
      <c r="J18" s="1"/>
    </row>
    <row r="19" spans="1:11" x14ac:dyDescent="0.2">
      <c r="A19" s="1"/>
      <c r="B19" s="200" t="s">
        <v>372</v>
      </c>
      <c r="C19" s="735">
        <v>2679.89176</v>
      </c>
      <c r="D19" s="187">
        <v>-24.518513938330607</v>
      </c>
      <c r="E19" s="738">
        <v>6301.4030499999999</v>
      </c>
      <c r="F19" s="187">
        <v>1.4439999206530274</v>
      </c>
      <c r="G19" s="738">
        <v>34264.67499</v>
      </c>
      <c r="H19" s="187">
        <v>-2.2155475120745871</v>
      </c>
      <c r="I19" s="630">
        <v>9.3916659715296973</v>
      </c>
      <c r="J19" s="1"/>
      <c r="K19" s="842"/>
    </row>
    <row r="20" spans="1:11" x14ac:dyDescent="0.2">
      <c r="A20" s="191" t="s">
        <v>393</v>
      </c>
      <c r="B20" s="191"/>
      <c r="C20" s="736">
        <v>2679.89176</v>
      </c>
      <c r="D20" s="196">
        <v>-40.63037645638822</v>
      </c>
      <c r="E20" s="736">
        <v>6301.4030499999999</v>
      </c>
      <c r="F20" s="196">
        <v>-12.178266648790714</v>
      </c>
      <c r="G20" s="736">
        <v>34264.67499</v>
      </c>
      <c r="H20" s="356">
        <v>-9.4420455076027761</v>
      </c>
      <c r="I20" s="196">
        <v>9.3916659715296973</v>
      </c>
      <c r="J20" s="1"/>
    </row>
    <row r="21" spans="1:11" x14ac:dyDescent="0.2">
      <c r="A21" s="1"/>
      <c r="B21" s="200" t="s">
        <v>227</v>
      </c>
      <c r="C21" s="735">
        <v>12995.51713</v>
      </c>
      <c r="D21" s="187">
        <v>-0.19480913852001572</v>
      </c>
      <c r="E21" s="738">
        <v>33427.122900000002</v>
      </c>
      <c r="F21" s="187">
        <v>1.5648587191992931</v>
      </c>
      <c r="G21" s="738">
        <v>218913.81230000005</v>
      </c>
      <c r="H21" s="187">
        <v>6.1063699421348412</v>
      </c>
      <c r="I21" s="631">
        <v>60.002477836891046</v>
      </c>
      <c r="J21" s="1"/>
    </row>
    <row r="22" spans="1:11" s="691" customFormat="1" x14ac:dyDescent="0.2">
      <c r="A22" s="687"/>
      <c r="B22" s="688" t="s">
        <v>371</v>
      </c>
      <c r="C22" s="737">
        <v>11659.429590000002</v>
      </c>
      <c r="D22" s="648">
        <v>4.7914449449979868</v>
      </c>
      <c r="E22" s="739">
        <v>27410.090060000002</v>
      </c>
      <c r="F22" s="648">
        <v>0.14196360896331475</v>
      </c>
      <c r="G22" s="739">
        <v>175384.85876</v>
      </c>
      <c r="H22" s="648">
        <v>14.468817029650499</v>
      </c>
      <c r="I22" s="692">
        <v>48.07154920974881</v>
      </c>
      <c r="J22" s="687"/>
      <c r="K22" s="842"/>
    </row>
    <row r="23" spans="1:11" s="691" customFormat="1" x14ac:dyDescent="0.2">
      <c r="A23" s="687"/>
      <c r="B23" s="688" t="s">
        <v>368</v>
      </c>
      <c r="C23" s="737">
        <v>1336.08754</v>
      </c>
      <c r="D23" s="648">
        <v>-29.477866056860492</v>
      </c>
      <c r="E23" s="739">
        <v>6017.0328399999999</v>
      </c>
      <c r="F23" s="648">
        <v>8.5937996538242682</v>
      </c>
      <c r="G23" s="739">
        <v>43528.953540000002</v>
      </c>
      <c r="H23" s="648">
        <v>-18.023261759062137</v>
      </c>
      <c r="I23" s="692">
        <v>11.930928627142222</v>
      </c>
      <c r="J23" s="687"/>
    </row>
    <row r="24" spans="1:11" x14ac:dyDescent="0.2">
      <c r="A24" s="1"/>
      <c r="B24" s="405" t="s">
        <v>234</v>
      </c>
      <c r="C24" s="735">
        <v>3223.1731600000003</v>
      </c>
      <c r="D24" s="201">
        <v>58.494383266724689</v>
      </c>
      <c r="E24" s="738">
        <v>7033.0542699999996</v>
      </c>
      <c r="F24" s="201">
        <v>44.906291412994008</v>
      </c>
      <c r="G24" s="738">
        <v>44378.436849999991</v>
      </c>
      <c r="H24" s="187">
        <v>37.871676103049815</v>
      </c>
      <c r="I24" s="631">
        <v>12.163765024926171</v>
      </c>
      <c r="J24" s="1"/>
      <c r="K24" s="842"/>
    </row>
    <row r="25" spans="1:11" x14ac:dyDescent="0.2">
      <c r="A25" s="191" t="s">
        <v>518</v>
      </c>
      <c r="B25" s="191"/>
      <c r="C25" s="252">
        <v>16218.69029</v>
      </c>
      <c r="D25" s="196">
        <v>7.7331513731559447</v>
      </c>
      <c r="E25" s="736">
        <v>40460.177170000003</v>
      </c>
      <c r="F25" s="196">
        <v>7.1349644622738326</v>
      </c>
      <c r="G25" s="736">
        <v>263292.24915000005</v>
      </c>
      <c r="H25" s="196">
        <v>10.393384569408376</v>
      </c>
      <c r="I25" s="196">
        <v>72.166242861817224</v>
      </c>
      <c r="J25" s="1"/>
    </row>
    <row r="26" spans="1:11" x14ac:dyDescent="0.2">
      <c r="A26" s="204" t="s">
        <v>119</v>
      </c>
      <c r="B26" s="204"/>
      <c r="C26" s="255">
        <v>24785.354670000001</v>
      </c>
      <c r="D26" s="206">
        <v>-9.3466359098632754</v>
      </c>
      <c r="E26" s="255">
        <v>60100.731489999991</v>
      </c>
      <c r="F26" s="206">
        <v>1.1036058221695915</v>
      </c>
      <c r="G26" s="255">
        <v>364841.28687999997</v>
      </c>
      <c r="H26" s="632">
        <v>-2.2788219931735529</v>
      </c>
      <c r="I26" s="632">
        <v>100</v>
      </c>
      <c r="J26" s="1"/>
    </row>
    <row r="27" spans="1:11" x14ac:dyDescent="0.2">
      <c r="A27" s="358"/>
      <c r="B27" s="836" t="s">
        <v>373</v>
      </c>
      <c r="C27" s="256">
        <v>14900.506410000002</v>
      </c>
      <c r="D27" s="217">
        <v>0.22333547132487885</v>
      </c>
      <c r="E27" s="256">
        <v>35033.206560000006</v>
      </c>
      <c r="F27" s="217">
        <v>-0.64387443608143724</v>
      </c>
      <c r="G27" s="256">
        <v>212016.82684000002</v>
      </c>
      <c r="H27" s="217">
        <v>4.6762661027359407</v>
      </c>
      <c r="I27" s="217">
        <v>58.11207077277264</v>
      </c>
      <c r="J27" s="1"/>
    </row>
    <row r="28" spans="1:11" x14ac:dyDescent="0.2">
      <c r="A28" s="358"/>
      <c r="B28" s="836" t="s">
        <v>374</v>
      </c>
      <c r="C28" s="256">
        <v>9884.8482600000007</v>
      </c>
      <c r="D28" s="217">
        <v>-20.753193064807522</v>
      </c>
      <c r="E28" s="256">
        <v>25067.52493</v>
      </c>
      <c r="F28" s="217">
        <v>3.6513813329538549</v>
      </c>
      <c r="G28" s="256">
        <v>152824.46004000001</v>
      </c>
      <c r="H28" s="217">
        <v>-10.526406135882759</v>
      </c>
      <c r="I28" s="217">
        <v>41.887929227227382</v>
      </c>
      <c r="J28" s="1"/>
    </row>
    <row r="29" spans="1:11" x14ac:dyDescent="0.2">
      <c r="A29" s="359"/>
      <c r="B29" s="359" t="s">
        <v>521</v>
      </c>
      <c r="C29" s="633">
        <v>4188.3765000000003</v>
      </c>
      <c r="D29" s="634">
        <v>-19.572645228121999</v>
      </c>
      <c r="E29" s="635">
        <v>9485.189769999999</v>
      </c>
      <c r="F29" s="636">
        <v>1.384368641187522</v>
      </c>
      <c r="G29" s="635">
        <v>45029.486579999997</v>
      </c>
      <c r="H29" s="636">
        <v>-27.805620690326588</v>
      </c>
      <c r="I29" s="636">
        <v>12.342212408326105</v>
      </c>
      <c r="J29" s="1"/>
    </row>
    <row r="30" spans="1:11" x14ac:dyDescent="0.2">
      <c r="A30" s="213"/>
      <c r="B30" s="213" t="s">
        <v>522</v>
      </c>
      <c r="C30" s="633">
        <v>20596.978170000002</v>
      </c>
      <c r="D30" s="634">
        <v>-6.9405843732130599</v>
      </c>
      <c r="E30" s="635">
        <v>50615.541720000001</v>
      </c>
      <c r="F30" s="636">
        <v>1.0511646909106682</v>
      </c>
      <c r="G30" s="635">
        <v>319811.8003</v>
      </c>
      <c r="H30" s="636">
        <v>2.8410856933031461</v>
      </c>
      <c r="I30" s="636">
        <v>87.657787591673909</v>
      </c>
      <c r="J30" s="1"/>
    </row>
    <row r="31" spans="1:11" x14ac:dyDescent="0.2">
      <c r="A31" s="810"/>
      <c r="B31" s="810" t="s">
        <v>523</v>
      </c>
      <c r="C31" s="775">
        <v>845.62379999999996</v>
      </c>
      <c r="D31" s="776">
        <v>-35.846066574796225</v>
      </c>
      <c r="E31" s="775">
        <v>1795.8515699999998</v>
      </c>
      <c r="F31" s="776">
        <v>-34.892828399746271</v>
      </c>
      <c r="G31" s="775">
        <v>11789.082890000001</v>
      </c>
      <c r="H31" s="776">
        <v>-33.979897252464404</v>
      </c>
      <c r="I31" s="776">
        <v>3.2312907869655532</v>
      </c>
      <c r="J31" s="1"/>
    </row>
    <row r="32" spans="1:11" x14ac:dyDescent="0.2">
      <c r="A32" s="686"/>
      <c r="B32" s="1"/>
      <c r="C32" s="1"/>
      <c r="D32" s="1"/>
      <c r="E32" s="1"/>
      <c r="F32" s="1"/>
      <c r="G32" s="1"/>
      <c r="I32" s="248"/>
      <c r="J32" s="1"/>
    </row>
    <row r="33" spans="1:10" x14ac:dyDescent="0.2">
      <c r="A33" s="693" t="s">
        <v>550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94" t="s">
        <v>651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694" t="s">
        <v>551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899" t="s">
        <v>671</v>
      </c>
      <c r="B36" s="899"/>
      <c r="C36" s="899"/>
      <c r="D36" s="899"/>
      <c r="E36" s="899"/>
      <c r="F36" s="899"/>
      <c r="G36" s="899"/>
      <c r="H36" s="899"/>
      <c r="I36" s="899"/>
    </row>
    <row r="37" spans="1:10" ht="19.5" customHeight="1" x14ac:dyDescent="0.2">
      <c r="A37" s="899"/>
      <c r="B37" s="899"/>
      <c r="C37" s="899"/>
      <c r="D37" s="899"/>
      <c r="E37" s="899"/>
      <c r="F37" s="899"/>
      <c r="G37" s="899"/>
      <c r="H37" s="899"/>
      <c r="I37" s="899"/>
    </row>
    <row r="64" spans="3:3" x14ac:dyDescent="0.2">
      <c r="C64" t="s">
        <v>575</v>
      </c>
    </row>
    <row r="68" spans="3:3" x14ac:dyDescent="0.2">
      <c r="C68" t="s">
        <v>576</v>
      </c>
    </row>
  </sheetData>
  <mergeCells count="6">
    <mergeCell ref="A36:I37"/>
    <mergeCell ref="A3:A4"/>
    <mergeCell ref="B3:B4"/>
    <mergeCell ref="C3:D3"/>
    <mergeCell ref="E3:F3"/>
    <mergeCell ref="G3:I3"/>
  </mergeCells>
  <conditionalFormatting sqref="I11">
    <cfRule type="cellIs" dxfId="78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A20" sqref="A20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91" t="s">
        <v>18</v>
      </c>
      <c r="B1" s="891"/>
      <c r="C1" s="891"/>
      <c r="D1" s="891"/>
      <c r="E1" s="891"/>
      <c r="F1" s="891"/>
      <c r="G1" s="1"/>
      <c r="H1" s="1"/>
    </row>
    <row r="2" spans="1:9" x14ac:dyDescent="0.2">
      <c r="A2" s="892"/>
      <c r="B2" s="892"/>
      <c r="C2" s="892"/>
      <c r="D2" s="892"/>
      <c r="E2" s="892"/>
      <c r="F2" s="892"/>
      <c r="G2" s="11"/>
      <c r="H2" s="62" t="s">
        <v>545</v>
      </c>
    </row>
    <row r="3" spans="1:9" x14ac:dyDescent="0.2">
      <c r="A3" s="352"/>
      <c r="B3" s="863">
        <f>INDICE!A3</f>
        <v>42401</v>
      </c>
      <c r="C3" s="863">
        <v>41671</v>
      </c>
      <c r="D3" s="881" t="s">
        <v>120</v>
      </c>
      <c r="E3" s="881"/>
      <c r="F3" s="881" t="s">
        <v>121</v>
      </c>
      <c r="G3" s="881"/>
      <c r="H3" s="881"/>
    </row>
    <row r="4" spans="1:9" x14ac:dyDescent="0.2">
      <c r="A4" s="353"/>
      <c r="B4" s="261" t="s">
        <v>55</v>
      </c>
      <c r="C4" s="262" t="s">
        <v>489</v>
      </c>
      <c r="D4" s="261" t="s">
        <v>55</v>
      </c>
      <c r="E4" s="262" t="s">
        <v>489</v>
      </c>
      <c r="F4" s="261" t="s">
        <v>55</v>
      </c>
      <c r="G4" s="263" t="s">
        <v>489</v>
      </c>
      <c r="H4" s="262" t="s">
        <v>549</v>
      </c>
      <c r="I4" s="62"/>
    </row>
    <row r="5" spans="1:9" ht="14.1" customHeight="1" x14ac:dyDescent="0.2">
      <c r="A5" s="638" t="s">
        <v>376</v>
      </c>
      <c r="B5" s="360">
        <v>14900.50641</v>
      </c>
      <c r="C5" s="361">
        <v>0.22333547132486631</v>
      </c>
      <c r="D5" s="360">
        <v>35033.206560000006</v>
      </c>
      <c r="E5" s="361">
        <v>-0.64387443608143724</v>
      </c>
      <c r="F5" s="360">
        <v>212016.82683999997</v>
      </c>
      <c r="G5" s="361">
        <v>4.6762661027359114</v>
      </c>
      <c r="H5" s="361">
        <v>58.112070772772618</v>
      </c>
    </row>
    <row r="6" spans="1:9" x14ac:dyDescent="0.2">
      <c r="A6" s="625" t="s">
        <v>377</v>
      </c>
      <c r="B6" s="695">
        <v>4946.3020500000002</v>
      </c>
      <c r="C6" s="696">
        <v>1.1591473872194018</v>
      </c>
      <c r="D6" s="695">
        <v>11805.703289999999</v>
      </c>
      <c r="E6" s="696">
        <v>6.4239762993202731</v>
      </c>
      <c r="F6" s="695">
        <v>76780.760839999988</v>
      </c>
      <c r="G6" s="696">
        <v>9.038643631814649</v>
      </c>
      <c r="H6" s="696">
        <v>21.044975884336786</v>
      </c>
    </row>
    <row r="7" spans="1:9" x14ac:dyDescent="0.2">
      <c r="A7" s="625" t="s">
        <v>378</v>
      </c>
      <c r="B7" s="697">
        <v>6713.1275400000004</v>
      </c>
      <c r="C7" s="696">
        <v>7.6391988109187485</v>
      </c>
      <c r="D7" s="695">
        <v>15604.386769999999</v>
      </c>
      <c r="E7" s="696">
        <v>-4.1390462825903569</v>
      </c>
      <c r="F7" s="695">
        <v>98604.09792</v>
      </c>
      <c r="G7" s="696">
        <v>19.086822154585604</v>
      </c>
      <c r="H7" s="696">
        <v>27.026573325412016</v>
      </c>
    </row>
    <row r="8" spans="1:9" x14ac:dyDescent="0.2">
      <c r="A8" s="625" t="s">
        <v>624</v>
      </c>
      <c r="B8" s="697">
        <v>0</v>
      </c>
      <c r="C8" s="698" t="s">
        <v>150</v>
      </c>
      <c r="D8" s="695">
        <v>0</v>
      </c>
      <c r="E8" s="698" t="s">
        <v>150</v>
      </c>
      <c r="F8" s="695">
        <v>4.8509700000000002</v>
      </c>
      <c r="G8" s="698" t="s">
        <v>150</v>
      </c>
      <c r="H8" s="119">
        <v>1.3296110320966865E-3</v>
      </c>
    </row>
    <row r="9" spans="1:9" x14ac:dyDescent="0.2">
      <c r="A9" s="625" t="s">
        <v>625</v>
      </c>
      <c r="B9" s="695">
        <v>3241.0768200000002</v>
      </c>
      <c r="C9" s="696">
        <v>-13.362992568797925</v>
      </c>
      <c r="D9" s="695">
        <v>7623.1165000000001</v>
      </c>
      <c r="E9" s="696">
        <v>-3.3703722865392609</v>
      </c>
      <c r="F9" s="695">
        <v>36627.117109999999</v>
      </c>
      <c r="G9" s="696">
        <v>-25.749313970209965</v>
      </c>
      <c r="H9" s="696">
        <v>10.039191951991725</v>
      </c>
    </row>
    <row r="10" spans="1:9" x14ac:dyDescent="0.2">
      <c r="A10" s="638" t="s">
        <v>379</v>
      </c>
      <c r="B10" s="640">
        <v>9884.8482600000007</v>
      </c>
      <c r="C10" s="361">
        <v>-20.753193064807547</v>
      </c>
      <c r="D10" s="640">
        <v>25067.52493</v>
      </c>
      <c r="E10" s="361">
        <v>3.6513813329538549</v>
      </c>
      <c r="F10" s="640">
        <v>152824.46004000001</v>
      </c>
      <c r="G10" s="361">
        <v>-10.525723784704855</v>
      </c>
      <c r="H10" s="361">
        <v>41.887929227227382</v>
      </c>
    </row>
    <row r="11" spans="1:9" x14ac:dyDescent="0.2">
      <c r="A11" s="625" t="s">
        <v>380</v>
      </c>
      <c r="B11" s="695">
        <v>2642.9149199999997</v>
      </c>
      <c r="C11" s="696">
        <v>-18.292061009433084</v>
      </c>
      <c r="D11" s="695">
        <v>6881.2839899999999</v>
      </c>
      <c r="E11" s="696">
        <v>27.914220839567239</v>
      </c>
      <c r="F11" s="695">
        <v>39379.604599999999</v>
      </c>
      <c r="G11" s="696">
        <v>26.816190644058523</v>
      </c>
      <c r="H11" s="696">
        <v>10.793626164615617</v>
      </c>
    </row>
    <row r="12" spans="1:9" x14ac:dyDescent="0.2">
      <c r="A12" s="625" t="s">
        <v>381</v>
      </c>
      <c r="B12" s="695">
        <v>841.20303000000001</v>
      </c>
      <c r="C12" s="696">
        <v>-52.915513832288575</v>
      </c>
      <c r="D12" s="695">
        <v>3038.4698200000003</v>
      </c>
      <c r="E12" s="696">
        <v>15.045166400978546</v>
      </c>
      <c r="F12" s="695">
        <v>23311.450129999997</v>
      </c>
      <c r="G12" s="696">
        <v>28.796734666305557</v>
      </c>
      <c r="H12" s="696">
        <v>6.3894770050154355</v>
      </c>
    </row>
    <row r="13" spans="1:9" x14ac:dyDescent="0.2">
      <c r="A13" s="625" t="s">
        <v>382</v>
      </c>
      <c r="B13" s="695">
        <v>857.19308999999998</v>
      </c>
      <c r="C13" s="696">
        <v>1.4599604721969446</v>
      </c>
      <c r="D13" s="695">
        <v>1705.21101</v>
      </c>
      <c r="E13" s="696">
        <v>-34.663888722301358</v>
      </c>
      <c r="F13" s="695">
        <v>13204.966930000001</v>
      </c>
      <c r="G13" s="696">
        <v>-50.489732218320015</v>
      </c>
      <c r="H13" s="696">
        <v>3.6193729725394945</v>
      </c>
    </row>
    <row r="14" spans="1:9" x14ac:dyDescent="0.2">
      <c r="A14" s="625" t="s">
        <v>383</v>
      </c>
      <c r="B14" s="695">
        <v>2755.9547699999994</v>
      </c>
      <c r="C14" s="696">
        <v>-18.795023241269355</v>
      </c>
      <c r="D14" s="695">
        <v>7057.8264099999997</v>
      </c>
      <c r="E14" s="696">
        <v>0.74830380605989877</v>
      </c>
      <c r="F14" s="695">
        <v>33195.051179999995</v>
      </c>
      <c r="G14" s="696">
        <v>-15.225794560529927</v>
      </c>
      <c r="H14" s="696">
        <v>9.0984908708860548</v>
      </c>
    </row>
    <row r="15" spans="1:9" x14ac:dyDescent="0.2">
      <c r="A15" s="625" t="s">
        <v>384</v>
      </c>
      <c r="B15" s="695">
        <v>895.17466999999999</v>
      </c>
      <c r="C15" s="696">
        <v>-49.120295597166844</v>
      </c>
      <c r="D15" s="695">
        <v>1933.90525</v>
      </c>
      <c r="E15" s="696">
        <v>-38.770937312805287</v>
      </c>
      <c r="F15" s="695">
        <v>15295.005230000001</v>
      </c>
      <c r="G15" s="696">
        <v>-27.185598644562404</v>
      </c>
      <c r="H15" s="696">
        <v>4.1922353034103521</v>
      </c>
    </row>
    <row r="16" spans="1:9" x14ac:dyDescent="0.2">
      <c r="A16" s="625" t="s">
        <v>385</v>
      </c>
      <c r="B16" s="695">
        <v>1892.40778</v>
      </c>
      <c r="C16" s="696">
        <v>30.129508584888391</v>
      </c>
      <c r="D16" s="695">
        <v>4450.82845</v>
      </c>
      <c r="E16" s="696">
        <v>31.294697652335842</v>
      </c>
      <c r="F16" s="695">
        <v>28438.381969999999</v>
      </c>
      <c r="G16" s="696">
        <v>-18.320665305693005</v>
      </c>
      <c r="H16" s="696">
        <v>7.7947269107604242</v>
      </c>
    </row>
    <row r="17" spans="1:8" x14ac:dyDescent="0.2">
      <c r="A17" s="638" t="s">
        <v>386</v>
      </c>
      <c r="B17" s="640">
        <v>0</v>
      </c>
      <c r="C17" s="640" t="s">
        <v>150</v>
      </c>
      <c r="D17" s="640">
        <v>0</v>
      </c>
      <c r="E17" s="640" t="s">
        <v>150</v>
      </c>
      <c r="F17" s="640">
        <v>0</v>
      </c>
      <c r="G17" s="640">
        <v>-100</v>
      </c>
      <c r="H17" s="799">
        <v>0</v>
      </c>
    </row>
    <row r="18" spans="1:8" x14ac:dyDescent="0.2">
      <c r="A18" s="639" t="s">
        <v>119</v>
      </c>
      <c r="B18" s="69">
        <v>24785.354670000001</v>
      </c>
      <c r="C18" s="70">
        <v>-9.3466359098632754</v>
      </c>
      <c r="D18" s="69">
        <v>60100.731490000006</v>
      </c>
      <c r="E18" s="70">
        <v>1.1036058221696039</v>
      </c>
      <c r="F18" s="69">
        <v>364841.28687999997</v>
      </c>
      <c r="G18" s="70">
        <v>-2.2788219931735529</v>
      </c>
      <c r="H18" s="70">
        <v>100</v>
      </c>
    </row>
    <row r="19" spans="1:8" x14ac:dyDescent="0.2">
      <c r="A19" s="686"/>
      <c r="B19" s="1"/>
      <c r="C19" s="1"/>
      <c r="D19" s="1"/>
      <c r="E19" s="1"/>
      <c r="F19" s="1"/>
      <c r="G19" s="1"/>
      <c r="H19" s="248" t="s">
        <v>238</v>
      </c>
    </row>
    <row r="20" spans="1:8" x14ac:dyDescent="0.2">
      <c r="A20" s="693" t="s">
        <v>375</v>
      </c>
      <c r="B20" s="1"/>
      <c r="C20" s="1"/>
      <c r="D20" s="1"/>
      <c r="E20" s="1"/>
      <c r="F20" s="1"/>
      <c r="G20" s="1"/>
      <c r="H20" s="1"/>
    </row>
    <row r="21" spans="1:8" x14ac:dyDescent="0.2">
      <c r="A21" s="694" t="s">
        <v>651</v>
      </c>
      <c r="B21" s="1"/>
      <c r="C21" s="1"/>
      <c r="D21" s="1"/>
      <c r="E21" s="1"/>
      <c r="F21" s="1"/>
      <c r="G21" s="1"/>
      <c r="H21" s="1"/>
    </row>
    <row r="22" spans="1:8" x14ac:dyDescent="0.2">
      <c r="A22" s="899" t="s">
        <v>671</v>
      </c>
      <c r="B22" s="899"/>
      <c r="C22" s="899"/>
      <c r="D22" s="899"/>
      <c r="E22" s="899"/>
      <c r="F22" s="899"/>
      <c r="G22" s="899"/>
      <c r="H22" s="899"/>
    </row>
    <row r="23" spans="1:8" x14ac:dyDescent="0.2">
      <c r="A23" s="899"/>
      <c r="B23" s="899"/>
      <c r="C23" s="899"/>
      <c r="D23" s="899"/>
      <c r="E23" s="899"/>
      <c r="F23" s="899"/>
      <c r="G23" s="899"/>
      <c r="H23" s="899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77" priority="3" operator="between">
      <formula>0.0001</formula>
      <formula>0.44999</formula>
    </cfRule>
  </conditionalFormatting>
  <conditionalFormatting sqref="H8">
    <cfRule type="cellIs" dxfId="76" priority="1" operator="between">
      <formula>0</formula>
      <formula>0.5</formula>
    </cfRule>
    <cfRule type="cellIs" dxfId="75" priority="2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A7" sqref="A7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3" t="s">
        <v>588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547</v>
      </c>
      <c r="H2" s="1"/>
    </row>
    <row r="3" spans="1:8" x14ac:dyDescent="0.2">
      <c r="A3" s="63"/>
      <c r="B3" s="863">
        <f>INDICE!A3</f>
        <v>42401</v>
      </c>
      <c r="C3" s="881">
        <v>41671</v>
      </c>
      <c r="D3" s="881" t="s">
        <v>120</v>
      </c>
      <c r="E3" s="881"/>
      <c r="F3" s="881" t="s">
        <v>121</v>
      </c>
      <c r="G3" s="881"/>
      <c r="H3" s="1"/>
    </row>
    <row r="4" spans="1:8" x14ac:dyDescent="0.2">
      <c r="A4" s="75"/>
      <c r="B4" s="261" t="s">
        <v>395</v>
      </c>
      <c r="C4" s="262" t="s">
        <v>489</v>
      </c>
      <c r="D4" s="261" t="s">
        <v>395</v>
      </c>
      <c r="E4" s="262" t="s">
        <v>489</v>
      </c>
      <c r="F4" s="261" t="s">
        <v>395</v>
      </c>
      <c r="G4" s="263" t="s">
        <v>489</v>
      </c>
      <c r="H4" s="1"/>
    </row>
    <row r="5" spans="1:8" x14ac:dyDescent="0.2">
      <c r="A5" s="699" t="s">
        <v>546</v>
      </c>
      <c r="B5" s="700">
        <v>19.11512986387417</v>
      </c>
      <c r="C5" s="660">
        <v>-24.160097840350307</v>
      </c>
      <c r="D5" s="701">
        <v>19.11512986387417</v>
      </c>
      <c r="E5" s="660">
        <v>-24.160097840350307</v>
      </c>
      <c r="F5" s="701">
        <v>21.218361314625451</v>
      </c>
      <c r="G5" s="660">
        <v>-15.851440469429493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396</v>
      </c>
      <c r="H6" s="1"/>
    </row>
    <row r="7" spans="1:8" x14ac:dyDescent="0.2">
      <c r="A7" s="275" t="s">
        <v>559</v>
      </c>
      <c r="B7" s="94"/>
      <c r="C7" s="289"/>
      <c r="D7" s="289"/>
      <c r="E7" s="289"/>
      <c r="F7" s="94"/>
      <c r="G7" s="94"/>
      <c r="H7" s="1"/>
    </row>
    <row r="8" spans="1:8" x14ac:dyDescent="0.2">
      <c r="A8" s="693" t="s">
        <v>397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3"/>
  <sheetViews>
    <sheetView topLeftCell="A3" workbookViewId="0">
      <selection activeCell="I25" sqref="I25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07"/>
  </cols>
  <sheetData>
    <row r="1" spans="1:14" x14ac:dyDescent="0.2">
      <c r="A1" s="891" t="s">
        <v>387</v>
      </c>
      <c r="B1" s="891"/>
      <c r="C1" s="891"/>
      <c r="D1" s="891"/>
      <c r="E1" s="891"/>
      <c r="F1" s="891"/>
      <c r="G1" s="891"/>
      <c r="H1" s="1"/>
      <c r="I1" s="1"/>
    </row>
    <row r="2" spans="1:14" x14ac:dyDescent="0.2">
      <c r="A2" s="892"/>
      <c r="B2" s="892"/>
      <c r="C2" s="892"/>
      <c r="D2" s="892"/>
      <c r="E2" s="892"/>
      <c r="F2" s="892"/>
      <c r="G2" s="892"/>
      <c r="H2" s="11"/>
      <c r="I2" s="62" t="s">
        <v>545</v>
      </c>
    </row>
    <row r="3" spans="1:14" x14ac:dyDescent="0.2">
      <c r="A3" s="877" t="s">
        <v>526</v>
      </c>
      <c r="B3" s="877" t="s">
        <v>527</v>
      </c>
      <c r="C3" s="860">
        <f>INDICE!A3</f>
        <v>42401</v>
      </c>
      <c r="D3" s="861">
        <v>41671</v>
      </c>
      <c r="E3" s="861" t="s">
        <v>120</v>
      </c>
      <c r="F3" s="861"/>
      <c r="G3" s="861" t="s">
        <v>121</v>
      </c>
      <c r="H3" s="861"/>
      <c r="I3" s="861"/>
    </row>
    <row r="4" spans="1:14" x14ac:dyDescent="0.2">
      <c r="A4" s="878"/>
      <c r="B4" s="878"/>
      <c r="C4" s="97" t="s">
        <v>55</v>
      </c>
      <c r="D4" s="97" t="s">
        <v>489</v>
      </c>
      <c r="E4" s="97" t="s">
        <v>55</v>
      </c>
      <c r="F4" s="97" t="s">
        <v>489</v>
      </c>
      <c r="G4" s="97" t="s">
        <v>55</v>
      </c>
      <c r="H4" s="447" t="s">
        <v>489</v>
      </c>
      <c r="I4" s="447" t="s">
        <v>110</v>
      </c>
    </row>
    <row r="5" spans="1:14" x14ac:dyDescent="0.2">
      <c r="A5" s="621"/>
      <c r="B5" s="644" t="s">
        <v>211</v>
      </c>
      <c r="C5" s="202">
        <v>0</v>
      </c>
      <c r="D5" s="187" t="s">
        <v>150</v>
      </c>
      <c r="E5" s="362">
        <v>0</v>
      </c>
      <c r="F5" s="187" t="s">
        <v>150</v>
      </c>
      <c r="G5" s="627">
        <v>911.50125000000003</v>
      </c>
      <c r="H5" s="187" t="s">
        <v>150</v>
      </c>
      <c r="I5" s="641">
        <v>1.6047333567073971</v>
      </c>
    </row>
    <row r="6" spans="1:14" x14ac:dyDescent="0.2">
      <c r="A6" s="621"/>
      <c r="B6" s="644" t="s">
        <v>249</v>
      </c>
      <c r="C6" s="202">
        <v>0</v>
      </c>
      <c r="D6" s="187" t="s">
        <v>150</v>
      </c>
      <c r="E6" s="362">
        <v>0</v>
      </c>
      <c r="F6" s="187" t="s">
        <v>150</v>
      </c>
      <c r="G6" s="362">
        <v>0</v>
      </c>
      <c r="H6" s="187">
        <v>-100</v>
      </c>
      <c r="I6" s="641">
        <v>0</v>
      </c>
    </row>
    <row r="7" spans="1:14" x14ac:dyDescent="0.2">
      <c r="A7" s="621"/>
      <c r="B7" s="644" t="s">
        <v>212</v>
      </c>
      <c r="C7" s="202">
        <v>0</v>
      </c>
      <c r="D7" s="187" t="s">
        <v>150</v>
      </c>
      <c r="E7" s="362">
        <v>0</v>
      </c>
      <c r="F7" s="187" t="s">
        <v>150</v>
      </c>
      <c r="G7" s="362">
        <v>0</v>
      </c>
      <c r="H7" s="187">
        <v>-100</v>
      </c>
      <c r="I7" s="641">
        <v>0</v>
      </c>
    </row>
    <row r="8" spans="1:14" x14ac:dyDescent="0.2">
      <c r="A8" s="828" t="s">
        <v>346</v>
      </c>
      <c r="B8" s="645"/>
      <c r="C8" s="365">
        <v>0</v>
      </c>
      <c r="D8" s="196" t="s">
        <v>150</v>
      </c>
      <c r="E8" s="192">
        <v>0</v>
      </c>
      <c r="F8" s="363" t="s">
        <v>150</v>
      </c>
      <c r="G8" s="252">
        <v>911.50125000000003</v>
      </c>
      <c r="H8" s="363">
        <v>-52.247694530759667</v>
      </c>
      <c r="I8" s="364">
        <v>1.6047333567073971</v>
      </c>
    </row>
    <row r="9" spans="1:14" x14ac:dyDescent="0.2">
      <c r="A9" s="621"/>
      <c r="B9" s="644" t="s">
        <v>250</v>
      </c>
      <c r="C9" s="202">
        <v>0</v>
      </c>
      <c r="D9" s="187" t="s">
        <v>150</v>
      </c>
      <c r="E9" s="362">
        <v>0</v>
      </c>
      <c r="F9" s="187" t="s">
        <v>150</v>
      </c>
      <c r="G9" s="627">
        <v>1987.7369100000001</v>
      </c>
      <c r="H9" s="187">
        <v>-76.297296555047552</v>
      </c>
      <c r="I9" s="643">
        <v>3.4994880411140294</v>
      </c>
    </row>
    <row r="10" spans="1:14" x14ac:dyDescent="0.2">
      <c r="A10" s="621"/>
      <c r="B10" s="644" t="s">
        <v>213</v>
      </c>
      <c r="C10" s="779">
        <v>0</v>
      </c>
      <c r="D10" s="780" t="s">
        <v>150</v>
      </c>
      <c r="E10" s="781">
        <v>0</v>
      </c>
      <c r="F10" s="780" t="s">
        <v>150</v>
      </c>
      <c r="G10" s="782">
        <v>1867.2845300000001</v>
      </c>
      <c r="H10" s="780">
        <v>-72.859717985875378</v>
      </c>
      <c r="I10" s="783">
        <v>3.2874269473077455</v>
      </c>
    </row>
    <row r="11" spans="1:14" x14ac:dyDescent="0.2">
      <c r="A11" s="621"/>
      <c r="B11" s="644" t="s">
        <v>618</v>
      </c>
      <c r="C11" s="779">
        <v>0</v>
      </c>
      <c r="D11" s="780" t="s">
        <v>150</v>
      </c>
      <c r="E11" s="781">
        <v>0</v>
      </c>
      <c r="F11" s="780" t="s">
        <v>150</v>
      </c>
      <c r="G11" s="781">
        <v>0</v>
      </c>
      <c r="H11" s="780">
        <v>-100</v>
      </c>
      <c r="I11" s="783">
        <v>0</v>
      </c>
      <c r="J11" s="395"/>
    </row>
    <row r="12" spans="1:14" x14ac:dyDescent="0.2">
      <c r="A12" s="828" t="s">
        <v>533</v>
      </c>
      <c r="B12" s="645"/>
      <c r="C12" s="365">
        <v>0</v>
      </c>
      <c r="D12" s="196" t="s">
        <v>150</v>
      </c>
      <c r="E12" s="192">
        <v>0</v>
      </c>
      <c r="F12" s="363" t="s">
        <v>150</v>
      </c>
      <c r="G12" s="252">
        <v>3855.0214400000004</v>
      </c>
      <c r="H12" s="363">
        <v>-76.197958851414469</v>
      </c>
      <c r="I12" s="364">
        <v>6.7869149884217759</v>
      </c>
      <c r="J12" s="395"/>
    </row>
    <row r="13" spans="1:14" x14ac:dyDescent="0.2">
      <c r="A13" s="622"/>
      <c r="B13" s="644" t="s">
        <v>312</v>
      </c>
      <c r="C13" s="202">
        <v>0</v>
      </c>
      <c r="D13" s="187" t="s">
        <v>150</v>
      </c>
      <c r="E13" s="362">
        <v>0</v>
      </c>
      <c r="F13" s="187" t="s">
        <v>150</v>
      </c>
      <c r="G13" s="627">
        <v>202.24161999999998</v>
      </c>
      <c r="H13" s="187" t="s">
        <v>150</v>
      </c>
      <c r="I13" s="630">
        <v>0.35605422782310153</v>
      </c>
      <c r="J13" s="395"/>
      <c r="K13" s="784"/>
      <c r="L13" s="784"/>
      <c r="M13" s="784"/>
      <c r="N13" s="784"/>
    </row>
    <row r="14" spans="1:14" x14ac:dyDescent="0.2">
      <c r="A14" s="622"/>
      <c r="B14" s="644" t="s">
        <v>316</v>
      </c>
      <c r="C14" s="202">
        <v>0</v>
      </c>
      <c r="D14" s="187" t="s">
        <v>150</v>
      </c>
      <c r="E14" s="189">
        <v>0.29273000000000005</v>
      </c>
      <c r="F14" s="187" t="s">
        <v>150</v>
      </c>
      <c r="G14" s="189">
        <v>0.29273000000000005</v>
      </c>
      <c r="H14" s="187">
        <v>-75.112860579988606</v>
      </c>
      <c r="I14" s="650">
        <v>5.1536253571671611E-4</v>
      </c>
      <c r="J14" s="395"/>
      <c r="K14" s="784"/>
      <c r="L14" s="784"/>
      <c r="M14" s="784"/>
      <c r="N14" s="784"/>
    </row>
    <row r="15" spans="1:14" x14ac:dyDescent="0.2">
      <c r="A15" s="621"/>
      <c r="B15" s="644" t="s">
        <v>253</v>
      </c>
      <c r="C15" s="202">
        <v>43.205779999999997</v>
      </c>
      <c r="D15" s="187">
        <v>39.757546625711079</v>
      </c>
      <c r="E15" s="362">
        <v>80.643219999999999</v>
      </c>
      <c r="F15" s="187">
        <v>50.270808340442194</v>
      </c>
      <c r="G15" s="627">
        <v>5870.9668200000006</v>
      </c>
      <c r="H15" s="187">
        <v>1511.5563489585184</v>
      </c>
      <c r="I15" s="630">
        <v>10.336065136692191</v>
      </c>
      <c r="J15" s="395"/>
      <c r="K15" s="784"/>
      <c r="L15" s="784"/>
      <c r="M15" s="784"/>
      <c r="N15" s="784"/>
    </row>
    <row r="16" spans="1:14" x14ac:dyDescent="0.2">
      <c r="A16" s="621"/>
      <c r="B16" s="651" t="s">
        <v>371</v>
      </c>
      <c r="C16" s="647">
        <v>7.5696300000000001</v>
      </c>
      <c r="D16" s="648">
        <v>1787.5</v>
      </c>
      <c r="E16" s="792">
        <v>10.292669999999999</v>
      </c>
      <c r="F16" s="648">
        <v>2466.4946140035904</v>
      </c>
      <c r="G16" s="689">
        <v>5595.5839999999998</v>
      </c>
      <c r="H16" s="648">
        <v>2286.0961613659924</v>
      </c>
      <c r="I16" s="787">
        <v>9.8512429851941565</v>
      </c>
      <c r="J16" s="395"/>
      <c r="K16" s="785"/>
      <c r="L16" s="786"/>
      <c r="M16" s="785"/>
      <c r="N16" s="784"/>
    </row>
    <row r="17" spans="1:14" x14ac:dyDescent="0.2">
      <c r="A17" s="621"/>
      <c r="B17" s="651" t="s">
        <v>368</v>
      </c>
      <c r="C17" s="647">
        <v>35.636150000000001</v>
      </c>
      <c r="D17" s="648">
        <v>16.787109557422752</v>
      </c>
      <c r="E17" s="649">
        <v>70.350549999999998</v>
      </c>
      <c r="F17" s="648">
        <v>32.078438396356887</v>
      </c>
      <c r="G17" s="689">
        <v>275.38281999999998</v>
      </c>
      <c r="H17" s="648">
        <v>112.16545068401815</v>
      </c>
      <c r="I17" s="650">
        <v>0.48482215149803565</v>
      </c>
      <c r="J17" s="395"/>
      <c r="K17" s="785"/>
      <c r="L17" s="784"/>
      <c r="M17" s="784"/>
      <c r="N17" s="784"/>
    </row>
    <row r="18" spans="1:14" x14ac:dyDescent="0.2">
      <c r="A18" s="622"/>
      <c r="B18" s="644" t="s">
        <v>254</v>
      </c>
      <c r="C18" s="202">
        <v>0</v>
      </c>
      <c r="D18" s="187" t="s">
        <v>150</v>
      </c>
      <c r="E18" s="362">
        <v>0</v>
      </c>
      <c r="F18" s="187" t="s">
        <v>150</v>
      </c>
      <c r="G18" s="362">
        <v>0</v>
      </c>
      <c r="H18" s="187">
        <v>-100</v>
      </c>
      <c r="I18" s="642">
        <v>0</v>
      </c>
      <c r="K18" s="784"/>
      <c r="L18" s="784"/>
      <c r="M18" s="784"/>
      <c r="N18" s="784"/>
    </row>
    <row r="19" spans="1:14" x14ac:dyDescent="0.2">
      <c r="A19" s="622"/>
      <c r="B19" s="644" t="s">
        <v>218</v>
      </c>
      <c r="C19" s="202">
        <v>5.5474400000000008</v>
      </c>
      <c r="D19" s="187">
        <v>-27.207261113232462</v>
      </c>
      <c r="E19" s="362">
        <v>14.873049999999999</v>
      </c>
      <c r="F19" s="187">
        <v>-19.077740713395361</v>
      </c>
      <c r="G19" s="627">
        <v>740.13949999999977</v>
      </c>
      <c r="H19" s="187">
        <v>787.01222623752619</v>
      </c>
      <c r="I19" s="630">
        <v>1.3030443395077453</v>
      </c>
      <c r="K19" s="784"/>
      <c r="L19" s="784"/>
      <c r="M19" s="784"/>
      <c r="N19" s="784"/>
    </row>
    <row r="20" spans="1:14" x14ac:dyDescent="0.2">
      <c r="A20" s="621"/>
      <c r="B20" s="644" t="s">
        <v>639</v>
      </c>
      <c r="C20" s="202">
        <v>0</v>
      </c>
      <c r="D20" s="187" t="s">
        <v>150</v>
      </c>
      <c r="E20" s="362">
        <v>0</v>
      </c>
      <c r="F20" s="187">
        <v>-100</v>
      </c>
      <c r="G20" s="189">
        <v>0</v>
      </c>
      <c r="H20" s="187">
        <v>-100</v>
      </c>
      <c r="I20" s="650">
        <v>0</v>
      </c>
    </row>
    <row r="21" spans="1:14" x14ac:dyDescent="0.2">
      <c r="A21" s="621"/>
      <c r="B21" s="644" t="s">
        <v>220</v>
      </c>
      <c r="C21" s="202">
        <v>0</v>
      </c>
      <c r="D21" s="187" t="s">
        <v>150</v>
      </c>
      <c r="E21" s="362">
        <v>0</v>
      </c>
      <c r="F21" s="187" t="s">
        <v>150</v>
      </c>
      <c r="G21" s="362">
        <v>0</v>
      </c>
      <c r="H21" s="187">
        <v>-100</v>
      </c>
      <c r="I21" s="641">
        <v>0</v>
      </c>
    </row>
    <row r="22" spans="1:14" x14ac:dyDescent="0.2">
      <c r="A22" s="621"/>
      <c r="B22" s="644" t="s">
        <v>256</v>
      </c>
      <c r="C22" s="202">
        <v>2340.1160800000002</v>
      </c>
      <c r="D22" s="187">
        <v>48.196346771419691</v>
      </c>
      <c r="E22" s="362">
        <v>5077.7482099999997</v>
      </c>
      <c r="F22" s="187">
        <v>8.566301914552005</v>
      </c>
      <c r="G22" s="627">
        <v>35823.289130000005</v>
      </c>
      <c r="H22" s="187">
        <v>254.59568738173579</v>
      </c>
      <c r="I22" s="630">
        <v>63.068292022511784</v>
      </c>
    </row>
    <row r="23" spans="1:14" x14ac:dyDescent="0.2">
      <c r="A23" s="621"/>
      <c r="B23" s="651" t="s">
        <v>371</v>
      </c>
      <c r="C23" s="647">
        <v>2332.9968399999998</v>
      </c>
      <c r="D23" s="648">
        <v>48.055551381197084</v>
      </c>
      <c r="E23" s="792">
        <v>5064.7032099999997</v>
      </c>
      <c r="F23" s="648">
        <v>8.4502576989077518</v>
      </c>
      <c r="G23" s="689">
        <v>35694.164880000004</v>
      </c>
      <c r="H23" s="648">
        <v>257.08748975839217</v>
      </c>
      <c r="I23" s="787">
        <v>62.840963764722972</v>
      </c>
    </row>
    <row r="24" spans="1:14" x14ac:dyDescent="0.2">
      <c r="A24" s="621"/>
      <c r="B24" s="651" t="s">
        <v>368</v>
      </c>
      <c r="C24" s="647">
        <v>7.1192399999999996</v>
      </c>
      <c r="D24" s="648">
        <v>115.28700942888422</v>
      </c>
      <c r="E24" s="649">
        <v>13.045</v>
      </c>
      <c r="F24" s="648">
        <v>85.721444882943516</v>
      </c>
      <c r="G24" s="689">
        <v>129.12424999999999</v>
      </c>
      <c r="H24" s="648">
        <v>21.064445099709385</v>
      </c>
      <c r="I24" s="650">
        <v>0.22732825778881283</v>
      </c>
    </row>
    <row r="25" spans="1:14" x14ac:dyDescent="0.2">
      <c r="A25" s="621"/>
      <c r="B25" s="644" t="s">
        <v>388</v>
      </c>
      <c r="C25" s="202">
        <v>1.2236599999999997</v>
      </c>
      <c r="D25" s="187">
        <v>106.50049783147981</v>
      </c>
      <c r="E25" s="362">
        <v>2.0790699999999998</v>
      </c>
      <c r="F25" s="187">
        <v>41.066751706449892</v>
      </c>
      <c r="G25" s="189">
        <v>10.960130000000001</v>
      </c>
      <c r="H25" s="187">
        <v>105.41975604819065</v>
      </c>
      <c r="I25" s="641">
        <v>1.9295734597017226E-2</v>
      </c>
    </row>
    <row r="26" spans="1:14" x14ac:dyDescent="0.2">
      <c r="A26" s="621"/>
      <c r="B26" s="644" t="s">
        <v>258</v>
      </c>
      <c r="C26" s="202">
        <v>0</v>
      </c>
      <c r="D26" s="187" t="s">
        <v>150</v>
      </c>
      <c r="E26" s="362">
        <v>0</v>
      </c>
      <c r="F26" s="187" t="s">
        <v>150</v>
      </c>
      <c r="G26" s="189">
        <v>0</v>
      </c>
      <c r="H26" s="187">
        <v>-100</v>
      </c>
      <c r="I26" s="641">
        <v>0</v>
      </c>
    </row>
    <row r="27" spans="1:14" x14ac:dyDescent="0.2">
      <c r="A27" s="828" t="s">
        <v>517</v>
      </c>
      <c r="B27" s="645"/>
      <c r="C27" s="365">
        <v>2390.0929600000004</v>
      </c>
      <c r="D27" s="196">
        <v>47.701365165451563</v>
      </c>
      <c r="E27" s="192">
        <v>5175.6362800000006</v>
      </c>
      <c r="F27" s="363">
        <v>8.9345208900516955</v>
      </c>
      <c r="G27" s="252">
        <v>42647.889930000005</v>
      </c>
      <c r="H27" s="363">
        <v>200.62742030792592</v>
      </c>
      <c r="I27" s="364">
        <v>75.083266823667557</v>
      </c>
    </row>
    <row r="28" spans="1:14" x14ac:dyDescent="0.2">
      <c r="A28" s="621"/>
      <c r="B28" s="644" t="s">
        <v>389</v>
      </c>
      <c r="C28" s="202">
        <v>0</v>
      </c>
      <c r="D28" s="187" t="s">
        <v>150</v>
      </c>
      <c r="E28" s="362">
        <v>0</v>
      </c>
      <c r="F28" s="187" t="s">
        <v>150</v>
      </c>
      <c r="G28" s="189">
        <v>2029.6219600000002</v>
      </c>
      <c r="H28" s="187">
        <v>-33.654868817292169</v>
      </c>
      <c r="I28" s="641">
        <v>3.5732282986094059</v>
      </c>
    </row>
    <row r="29" spans="1:14" x14ac:dyDescent="0.2">
      <c r="A29" s="621"/>
      <c r="B29" s="644" t="s">
        <v>261</v>
      </c>
      <c r="C29" s="202">
        <v>0</v>
      </c>
      <c r="D29" s="187" t="s">
        <v>150</v>
      </c>
      <c r="E29" s="362">
        <v>0</v>
      </c>
      <c r="F29" s="187" t="s">
        <v>150</v>
      </c>
      <c r="G29" s="189">
        <v>0</v>
      </c>
      <c r="H29" s="187">
        <v>-100</v>
      </c>
      <c r="I29" s="641">
        <v>0</v>
      </c>
    </row>
    <row r="30" spans="1:14" x14ac:dyDescent="0.2">
      <c r="A30" s="828" t="s">
        <v>393</v>
      </c>
      <c r="B30" s="645"/>
      <c r="C30" s="365">
        <v>0</v>
      </c>
      <c r="D30" s="196" t="s">
        <v>150</v>
      </c>
      <c r="E30" s="192">
        <v>0</v>
      </c>
      <c r="F30" s="363">
        <v>-48.595442784569727</v>
      </c>
      <c r="G30" s="252">
        <v>2029.6219600000002</v>
      </c>
      <c r="H30" s="363">
        <v>-48.595442784569727</v>
      </c>
      <c r="I30" s="364">
        <v>3.5732282986094059</v>
      </c>
    </row>
    <row r="31" spans="1:14" x14ac:dyDescent="0.2">
      <c r="A31" s="621"/>
      <c r="B31" s="646" t="s">
        <v>390</v>
      </c>
      <c r="C31" s="202">
        <v>0</v>
      </c>
      <c r="D31" s="198" t="s">
        <v>150</v>
      </c>
      <c r="E31" s="362">
        <v>0</v>
      </c>
      <c r="F31" s="198">
        <v>-100</v>
      </c>
      <c r="G31" s="362">
        <v>0</v>
      </c>
      <c r="H31" s="198">
        <v>-100</v>
      </c>
      <c r="I31" s="641">
        <v>0</v>
      </c>
    </row>
    <row r="32" spans="1:14" x14ac:dyDescent="0.2">
      <c r="A32" s="621"/>
      <c r="B32" s="646" t="s">
        <v>616</v>
      </c>
      <c r="C32" s="202">
        <v>0</v>
      </c>
      <c r="D32" s="198" t="s">
        <v>150</v>
      </c>
      <c r="E32" s="362">
        <v>0</v>
      </c>
      <c r="F32" s="198" t="s">
        <v>150</v>
      </c>
      <c r="G32" s="362">
        <v>0</v>
      </c>
      <c r="H32" s="198">
        <v>-100</v>
      </c>
      <c r="I32" s="641">
        <v>0</v>
      </c>
    </row>
    <row r="33" spans="1:14" x14ac:dyDescent="0.2">
      <c r="A33" s="621"/>
      <c r="B33" s="644" t="s">
        <v>264</v>
      </c>
      <c r="C33" s="202">
        <v>0</v>
      </c>
      <c r="D33" s="187" t="s">
        <v>150</v>
      </c>
      <c r="E33" s="362">
        <v>0</v>
      </c>
      <c r="F33" s="187" t="s">
        <v>150</v>
      </c>
      <c r="G33" s="627">
        <v>1037.6206099999999</v>
      </c>
      <c r="H33" s="187">
        <v>-65.441967326542013</v>
      </c>
      <c r="I33" s="641">
        <v>1.82677138893016</v>
      </c>
    </row>
    <row r="34" spans="1:14" x14ac:dyDescent="0.2">
      <c r="A34" s="621"/>
      <c r="B34" s="644" t="s">
        <v>391</v>
      </c>
      <c r="C34" s="202">
        <v>0</v>
      </c>
      <c r="D34" s="187" t="s">
        <v>150</v>
      </c>
      <c r="E34" s="362">
        <v>0</v>
      </c>
      <c r="F34" s="187" t="s">
        <v>150</v>
      </c>
      <c r="G34" s="189">
        <v>3213.81007</v>
      </c>
      <c r="H34" s="187">
        <v>-73.710220252373645</v>
      </c>
      <c r="I34" s="641">
        <v>5.6580374645137734</v>
      </c>
    </row>
    <row r="35" spans="1:14" x14ac:dyDescent="0.2">
      <c r="A35" s="621"/>
      <c r="B35" s="644" t="s">
        <v>392</v>
      </c>
      <c r="C35" s="202">
        <v>0</v>
      </c>
      <c r="D35" s="187" t="s">
        <v>150</v>
      </c>
      <c r="E35" s="362">
        <v>0</v>
      </c>
      <c r="F35" s="187">
        <v>-100</v>
      </c>
      <c r="G35" s="189">
        <v>0</v>
      </c>
      <c r="H35" s="187">
        <v>-100</v>
      </c>
      <c r="I35" s="641">
        <v>0</v>
      </c>
    </row>
    <row r="36" spans="1:14" x14ac:dyDescent="0.2">
      <c r="A36" s="621"/>
      <c r="B36" s="644" t="s">
        <v>653</v>
      </c>
      <c r="C36" s="779">
        <v>0</v>
      </c>
      <c r="D36" s="780" t="s">
        <v>150</v>
      </c>
      <c r="E36" s="781">
        <v>985.44656000000009</v>
      </c>
      <c r="F36" s="780" t="s">
        <v>150</v>
      </c>
      <c r="G36" s="189">
        <v>1981.0832400000002</v>
      </c>
      <c r="H36" s="780" t="s">
        <v>150</v>
      </c>
      <c r="I36" s="783">
        <v>3.487773996625859</v>
      </c>
    </row>
    <row r="37" spans="1:14" x14ac:dyDescent="0.2">
      <c r="A37" s="621"/>
      <c r="B37" s="644" t="s">
        <v>617</v>
      </c>
      <c r="C37" s="202">
        <v>0</v>
      </c>
      <c r="D37" s="187" t="s">
        <v>150</v>
      </c>
      <c r="E37" s="362">
        <v>0</v>
      </c>
      <c r="F37" s="187" t="s">
        <v>150</v>
      </c>
      <c r="G37" s="189">
        <v>0</v>
      </c>
      <c r="H37" s="187">
        <v>-100</v>
      </c>
      <c r="I37" s="641">
        <v>0</v>
      </c>
    </row>
    <row r="38" spans="1:14" x14ac:dyDescent="0.2">
      <c r="A38" s="829" t="s">
        <v>534</v>
      </c>
      <c r="B38" s="645"/>
      <c r="C38" s="365">
        <v>0</v>
      </c>
      <c r="D38" s="196" t="s">
        <v>150</v>
      </c>
      <c r="E38" s="192">
        <v>985.44656000000009</v>
      </c>
      <c r="F38" s="363">
        <v>-36.5054663188657</v>
      </c>
      <c r="G38" s="252">
        <v>6232.5139200000003</v>
      </c>
      <c r="H38" s="363">
        <v>-80.659169969153723</v>
      </c>
      <c r="I38" s="364">
        <v>10.972582850069793</v>
      </c>
    </row>
    <row r="39" spans="1:14" x14ac:dyDescent="0.2">
      <c r="A39" s="621"/>
      <c r="B39" s="644" t="s">
        <v>230</v>
      </c>
      <c r="C39" s="202">
        <v>0</v>
      </c>
      <c r="D39" s="187" t="s">
        <v>150</v>
      </c>
      <c r="E39" s="362">
        <v>0</v>
      </c>
      <c r="F39" s="187" t="s">
        <v>150</v>
      </c>
      <c r="G39" s="189">
        <v>930.87868000000003</v>
      </c>
      <c r="H39" s="187" t="s">
        <v>150</v>
      </c>
      <c r="I39" s="641">
        <v>1.6388480749135026</v>
      </c>
    </row>
    <row r="40" spans="1:14" x14ac:dyDescent="0.2">
      <c r="A40" s="829" t="s">
        <v>518</v>
      </c>
      <c r="B40" s="645"/>
      <c r="C40" s="365">
        <v>0</v>
      </c>
      <c r="D40" s="196" t="s">
        <v>150</v>
      </c>
      <c r="E40" s="192">
        <v>0</v>
      </c>
      <c r="F40" s="363" t="s">
        <v>150</v>
      </c>
      <c r="G40" s="252">
        <v>930.87868000000003</v>
      </c>
      <c r="H40" s="363" t="s">
        <v>150</v>
      </c>
      <c r="I40" s="364">
        <v>1.6388480749135026</v>
      </c>
    </row>
    <row r="41" spans="1:14" x14ac:dyDescent="0.2">
      <c r="A41" s="828" t="s">
        <v>666</v>
      </c>
      <c r="B41" s="645"/>
      <c r="C41" s="365">
        <v>19.3017</v>
      </c>
      <c r="D41" s="196" t="s">
        <v>150</v>
      </c>
      <c r="E41" s="192">
        <v>19.3017</v>
      </c>
      <c r="F41" s="363">
        <v>-21.478818234185677</v>
      </c>
      <c r="G41" s="252">
        <v>193.36444</v>
      </c>
      <c r="H41" s="363">
        <v>29.783807130226837</v>
      </c>
      <c r="I41" s="364">
        <v>0.34042560761057222</v>
      </c>
    </row>
    <row r="42" spans="1:14" x14ac:dyDescent="0.2">
      <c r="A42" s="628" t="s">
        <v>119</v>
      </c>
      <c r="B42" s="367"/>
      <c r="C42" s="367">
        <v>2409.3946600000008</v>
      </c>
      <c r="D42" s="357">
        <v>48.894158704333009</v>
      </c>
      <c r="E42" s="205">
        <v>6180.3845400000009</v>
      </c>
      <c r="F42" s="357">
        <v>-2.3287799783966063</v>
      </c>
      <c r="G42" s="255">
        <v>56800.791620000004</v>
      </c>
      <c r="H42" s="208">
        <v>-17.216003139433234</v>
      </c>
      <c r="I42" s="368">
        <v>100</v>
      </c>
    </row>
    <row r="43" spans="1:14" x14ac:dyDescent="0.2">
      <c r="A43" s="369"/>
      <c r="B43" s="369" t="s">
        <v>371</v>
      </c>
      <c r="C43" s="652">
        <v>2340.5664699999998</v>
      </c>
      <c r="D43" s="217">
        <v>48.498138004876154</v>
      </c>
      <c r="E43" s="256">
        <v>5074.9958799999995</v>
      </c>
      <c r="F43" s="217">
        <v>8.6613229318476961</v>
      </c>
      <c r="G43" s="256">
        <v>41289.748879999992</v>
      </c>
      <c r="H43" s="217">
        <v>303.59764179933694</v>
      </c>
      <c r="I43" s="653">
        <v>72.692206749917105</v>
      </c>
    </row>
    <row r="44" spans="1:14" x14ac:dyDescent="0.2">
      <c r="A44" s="369"/>
      <c r="B44" s="369" t="s">
        <v>368</v>
      </c>
      <c r="C44" s="652">
        <v>68.828190000000006</v>
      </c>
      <c r="D44" s="217">
        <v>63.743815433528098</v>
      </c>
      <c r="E44" s="256">
        <v>1105.3886600000001</v>
      </c>
      <c r="F44" s="217">
        <v>-33.300729561980482</v>
      </c>
      <c r="G44" s="256">
        <v>15511.042739999999</v>
      </c>
      <c r="H44" s="217">
        <v>-73.432182987035119</v>
      </c>
      <c r="I44" s="653">
        <v>27.307793250082874</v>
      </c>
    </row>
    <row r="45" spans="1:14" x14ac:dyDescent="0.2">
      <c r="A45" s="214"/>
      <c r="B45" s="214" t="s">
        <v>521</v>
      </c>
      <c r="C45" s="633">
        <v>2390.0929600000004</v>
      </c>
      <c r="D45" s="634">
        <v>47.701365165451563</v>
      </c>
      <c r="E45" s="633">
        <v>5175.6362800000006</v>
      </c>
      <c r="F45" s="634">
        <v>-1.1604039765742262</v>
      </c>
      <c r="G45" s="633">
        <v>46570.959630000005</v>
      </c>
      <c r="H45" s="636">
        <v>22.088352458839914</v>
      </c>
      <c r="I45" s="636">
        <v>81.989983417065631</v>
      </c>
    </row>
    <row r="46" spans="1:14" x14ac:dyDescent="0.2">
      <c r="A46" s="214"/>
      <c r="B46" s="214" t="s">
        <v>522</v>
      </c>
      <c r="C46" s="633">
        <v>19.301700000000185</v>
      </c>
      <c r="D46" s="634" t="s">
        <v>150</v>
      </c>
      <c r="E46" s="633">
        <v>1004.7482600000008</v>
      </c>
      <c r="F46" s="634">
        <v>-7.9347879371867176</v>
      </c>
      <c r="G46" s="633">
        <v>10229.831990000002</v>
      </c>
      <c r="H46" s="636">
        <v>-66.424294249696175</v>
      </c>
      <c r="I46" s="636">
        <v>18.01001658293438</v>
      </c>
      <c r="J46" s="802"/>
      <c r="K46" s="258"/>
      <c r="L46" s="802"/>
      <c r="M46" s="434"/>
      <c r="N46" s="802"/>
    </row>
    <row r="47" spans="1:14" x14ac:dyDescent="0.2">
      <c r="A47" s="806"/>
      <c r="B47" s="806" t="s">
        <v>523</v>
      </c>
      <c r="C47" s="807">
        <v>2388.8693000000003</v>
      </c>
      <c r="D47" s="808">
        <v>47.679825479755465</v>
      </c>
      <c r="E47" s="807">
        <v>5173.5572099999999</v>
      </c>
      <c r="F47" s="808">
        <v>8.9367426354633377</v>
      </c>
      <c r="G47" s="807">
        <v>42636.929800000005</v>
      </c>
      <c r="H47" s="809">
        <v>280.81995958962773</v>
      </c>
      <c r="I47" s="809">
        <v>75.063971089070535</v>
      </c>
      <c r="J47" s="802"/>
      <c r="K47" s="258"/>
      <c r="L47" s="802"/>
      <c r="M47" s="434"/>
      <c r="N47" s="802"/>
    </row>
    <row r="48" spans="1:14" x14ac:dyDescent="0.2">
      <c r="A48" s="684" t="s">
        <v>559</v>
      </c>
      <c r="B48" s="1"/>
      <c r="C48" s="702"/>
      <c r="D48" s="702"/>
      <c r="E48" s="702"/>
      <c r="F48" s="702"/>
      <c r="G48" s="705"/>
      <c r="H48" s="702"/>
      <c r="I48" s="248" t="s">
        <v>238</v>
      </c>
    </row>
    <row r="49" spans="1:9" x14ac:dyDescent="0.2">
      <c r="A49" s="703" t="s">
        <v>604</v>
      </c>
      <c r="B49" s="744"/>
      <c r="C49" s="598"/>
      <c r="D49" s="745"/>
      <c r="E49" s="745"/>
      <c r="F49" s="746"/>
      <c r="G49" s="705"/>
      <c r="H49" s="745"/>
      <c r="I49" s="745"/>
    </row>
    <row r="50" spans="1:9" x14ac:dyDescent="0.2">
      <c r="A50" s="704" t="s">
        <v>651</v>
      </c>
      <c r="B50" s="1"/>
      <c r="C50" s="1"/>
      <c r="D50" s="1"/>
      <c r="E50" s="1"/>
      <c r="F50" s="1"/>
      <c r="G50" s="706"/>
      <c r="H50" s="1"/>
      <c r="I50" s="1"/>
    </row>
    <row r="51" spans="1:9" x14ac:dyDescent="0.2">
      <c r="A51" s="694" t="s">
        <v>552</v>
      </c>
    </row>
    <row r="52" spans="1:9" x14ac:dyDescent="0.2">
      <c r="A52" s="899" t="s">
        <v>671</v>
      </c>
      <c r="B52" s="899"/>
      <c r="C52" s="899"/>
      <c r="D52" s="899"/>
      <c r="E52" s="899"/>
      <c r="F52" s="899"/>
      <c r="G52" s="899"/>
      <c r="H52" s="899"/>
    </row>
    <row r="53" spans="1:9" x14ac:dyDescent="0.2">
      <c r="A53" s="899"/>
      <c r="B53" s="899"/>
      <c r="C53" s="899"/>
      <c r="D53" s="899"/>
      <c r="E53" s="899"/>
      <c r="F53" s="899"/>
      <c r="G53" s="899"/>
      <c r="H53" s="899"/>
    </row>
  </sheetData>
  <mergeCells count="7">
    <mergeCell ref="A52:H53"/>
    <mergeCell ref="A1:G2"/>
    <mergeCell ref="C3:D3"/>
    <mergeCell ref="E3:F3"/>
    <mergeCell ref="A3:A4"/>
    <mergeCell ref="B3:B4"/>
    <mergeCell ref="G3:I3"/>
  </mergeCells>
  <conditionalFormatting sqref="C5:C6 C26 C32:C33 C9">
    <cfRule type="cellIs" dxfId="74" priority="194" operator="between">
      <formula>0.00000001</formula>
      <formula>1</formula>
    </cfRule>
  </conditionalFormatting>
  <conditionalFormatting sqref="I5:I6 I26 I32:I33 I9">
    <cfRule type="cellIs" dxfId="73" priority="193" operator="between">
      <formula>0.000001</formula>
      <formula>1</formula>
    </cfRule>
  </conditionalFormatting>
  <conditionalFormatting sqref="C35">
    <cfRule type="cellIs" dxfId="72" priority="187" operator="between">
      <formula>0.00000001</formula>
      <formula>1</formula>
    </cfRule>
  </conditionalFormatting>
  <conditionalFormatting sqref="I35">
    <cfRule type="cellIs" dxfId="71" priority="185" operator="between">
      <formula>0.000001</formula>
      <formula>1</formula>
    </cfRule>
  </conditionalFormatting>
  <conditionalFormatting sqref="C34">
    <cfRule type="cellIs" dxfId="70" priority="180" operator="between">
      <formula>0.00000001</formula>
      <formula>1</formula>
    </cfRule>
  </conditionalFormatting>
  <conditionalFormatting sqref="I34">
    <cfRule type="cellIs" dxfId="69" priority="179" operator="between">
      <formula>0.000001</formula>
      <formula>1</formula>
    </cfRule>
  </conditionalFormatting>
  <conditionalFormatting sqref="C10">
    <cfRule type="cellIs" dxfId="68" priority="176" operator="between">
      <formula>0.00000001</formula>
      <formula>1</formula>
    </cfRule>
  </conditionalFormatting>
  <conditionalFormatting sqref="I10">
    <cfRule type="cellIs" dxfId="67" priority="175" operator="between">
      <formula>0.000001</formula>
      <formula>1</formula>
    </cfRule>
  </conditionalFormatting>
  <conditionalFormatting sqref="C18">
    <cfRule type="cellIs" dxfId="66" priority="154" operator="between">
      <formula>0.00000001</formula>
      <formula>1</formula>
    </cfRule>
  </conditionalFormatting>
  <conditionalFormatting sqref="C19">
    <cfRule type="cellIs" dxfId="65" priority="123" operator="between">
      <formula>0.00000001</formula>
      <formula>1</formula>
    </cfRule>
  </conditionalFormatting>
  <conditionalFormatting sqref="K16:K17">
    <cfRule type="cellIs" dxfId="64" priority="142" operator="between">
      <formula>0.000001</formula>
      <formula>1</formula>
    </cfRule>
  </conditionalFormatting>
  <conditionalFormatting sqref="M16">
    <cfRule type="cellIs" dxfId="63" priority="141" operator="between">
      <formula>0.000001</formula>
      <formula>1</formula>
    </cfRule>
  </conditionalFormatting>
  <conditionalFormatting sqref="C13">
    <cfRule type="cellIs" dxfId="62" priority="127" operator="between">
      <formula>0.00000001</formula>
      <formula>1</formula>
    </cfRule>
  </conditionalFormatting>
  <conditionalFormatting sqref="C35">
    <cfRule type="cellIs" dxfId="61" priority="115" operator="between">
      <formula>0.00000001</formula>
      <formula>1</formula>
    </cfRule>
  </conditionalFormatting>
  <conditionalFormatting sqref="I35">
    <cfRule type="cellIs" dxfId="60" priority="114" operator="between">
      <formula>0.000001</formula>
      <formula>1</formula>
    </cfRule>
  </conditionalFormatting>
  <conditionalFormatting sqref="C36">
    <cfRule type="cellIs" dxfId="59" priority="101" operator="between">
      <formula>0.00000001</formula>
      <formula>1</formula>
    </cfRule>
  </conditionalFormatting>
  <conditionalFormatting sqref="I36">
    <cfRule type="cellIs" dxfId="58" priority="100" operator="between">
      <formula>0.000001</formula>
      <formula>1</formula>
    </cfRule>
  </conditionalFormatting>
  <conditionalFormatting sqref="I18">
    <cfRule type="cellIs" dxfId="57" priority="95" operator="between">
      <formula>0.000001</formula>
      <formula>1</formula>
    </cfRule>
  </conditionalFormatting>
  <conditionalFormatting sqref="C20">
    <cfRule type="cellIs" dxfId="56" priority="94" operator="between">
      <formula>0.00000001</formula>
      <formula>1</formula>
    </cfRule>
  </conditionalFormatting>
  <conditionalFormatting sqref="I28:I29">
    <cfRule type="cellIs" dxfId="55" priority="76" operator="between">
      <formula>0.000001</formula>
      <formula>1</formula>
    </cfRule>
  </conditionalFormatting>
  <conditionalFormatting sqref="C28:C29">
    <cfRule type="cellIs" dxfId="54" priority="77" operator="between">
      <formula>0.00000001</formula>
      <formula>1</formula>
    </cfRule>
  </conditionalFormatting>
  <conditionalFormatting sqref="C37">
    <cfRule type="cellIs" dxfId="53" priority="83" operator="between">
      <formula>0.00000001</formula>
      <formula>1</formula>
    </cfRule>
  </conditionalFormatting>
  <conditionalFormatting sqref="I37">
    <cfRule type="cellIs" dxfId="52" priority="82" operator="between">
      <formula>0.000001</formula>
      <formula>1</formula>
    </cfRule>
  </conditionalFormatting>
  <conditionalFormatting sqref="C37">
    <cfRule type="cellIs" dxfId="51" priority="81" operator="between">
      <formula>0.00000001</formula>
      <formula>1</formula>
    </cfRule>
  </conditionalFormatting>
  <conditionalFormatting sqref="I37">
    <cfRule type="cellIs" dxfId="50" priority="80" operator="between">
      <formula>0.000001</formula>
      <formula>1</formula>
    </cfRule>
  </conditionalFormatting>
  <conditionalFormatting sqref="I27">
    <cfRule type="cellIs" dxfId="49" priority="74" operator="between">
      <formula>0.000001</formula>
      <formula>1</formula>
    </cfRule>
  </conditionalFormatting>
  <conditionalFormatting sqref="C27">
    <cfRule type="cellIs" dxfId="48" priority="75" operator="between">
      <formula>0.00000001</formula>
      <formula>1</formula>
    </cfRule>
  </conditionalFormatting>
  <conditionalFormatting sqref="I25">
    <cfRule type="cellIs" dxfId="47" priority="72" operator="between">
      <formula>0.000001</formula>
      <formula>1</formula>
    </cfRule>
  </conditionalFormatting>
  <conditionalFormatting sqref="C23">
    <cfRule type="cellIs" dxfId="46" priority="71" operator="between">
      <formula>0.00000001</formula>
      <formula>1</formula>
    </cfRule>
  </conditionalFormatting>
  <conditionalFormatting sqref="C24">
    <cfRule type="cellIs" dxfId="45" priority="70" operator="between">
      <formula>0.00000001</formula>
      <formula>1</formula>
    </cfRule>
  </conditionalFormatting>
  <conditionalFormatting sqref="E23">
    <cfRule type="cellIs" dxfId="44" priority="68" operator="between">
      <formula>0.00000001</formula>
      <formula>1</formula>
    </cfRule>
  </conditionalFormatting>
  <conditionalFormatting sqref="C22">
    <cfRule type="cellIs" dxfId="43" priority="67" operator="between">
      <formula>0.00000001</formula>
      <formula>1</formula>
    </cfRule>
  </conditionalFormatting>
  <conditionalFormatting sqref="C21">
    <cfRule type="cellIs" dxfId="42" priority="66" operator="between">
      <formula>0.00000001</formula>
      <formula>1</formula>
    </cfRule>
  </conditionalFormatting>
  <conditionalFormatting sqref="C16">
    <cfRule type="cellIs" dxfId="41" priority="65" operator="between">
      <formula>0.00000001</formula>
      <formula>1</formula>
    </cfRule>
  </conditionalFormatting>
  <conditionalFormatting sqref="C17">
    <cfRule type="cellIs" dxfId="40" priority="64" operator="between">
      <formula>0.00000001</formula>
      <formula>1</formula>
    </cfRule>
  </conditionalFormatting>
  <conditionalFormatting sqref="E16">
    <cfRule type="cellIs" dxfId="39" priority="62" operator="between">
      <formula>0.00000001</formula>
      <formula>1</formula>
    </cfRule>
  </conditionalFormatting>
  <conditionalFormatting sqref="C14:C15">
    <cfRule type="cellIs" dxfId="38" priority="61" operator="between">
      <formula>0.00000001</formula>
      <formula>1</formula>
    </cfRule>
  </conditionalFormatting>
  <conditionalFormatting sqref="I12">
    <cfRule type="cellIs" dxfId="37" priority="59" operator="between">
      <formula>0.000001</formula>
      <formula>1</formula>
    </cfRule>
  </conditionalFormatting>
  <conditionalFormatting sqref="C12">
    <cfRule type="cellIs" dxfId="36" priority="60" operator="between">
      <formula>0.00000001</formula>
      <formula>1</formula>
    </cfRule>
  </conditionalFormatting>
  <conditionalFormatting sqref="C11">
    <cfRule type="cellIs" dxfId="35" priority="58" operator="between">
      <formula>0.00000001</formula>
      <formula>1</formula>
    </cfRule>
  </conditionalFormatting>
  <conditionalFormatting sqref="I11">
    <cfRule type="cellIs" dxfId="34" priority="57" operator="between">
      <formula>0.000001</formula>
      <formula>1</formula>
    </cfRule>
  </conditionalFormatting>
  <conditionalFormatting sqref="C8">
    <cfRule type="cellIs" dxfId="33" priority="56" operator="between">
      <formula>0.00000001</formula>
      <formula>1</formula>
    </cfRule>
  </conditionalFormatting>
  <conditionalFormatting sqref="I8">
    <cfRule type="cellIs" dxfId="32" priority="55" operator="between">
      <formula>0.000001</formula>
      <formula>1</formula>
    </cfRule>
  </conditionalFormatting>
  <conditionalFormatting sqref="C7">
    <cfRule type="cellIs" dxfId="31" priority="54" operator="between">
      <formula>0.00000001</formula>
      <formula>1</formula>
    </cfRule>
  </conditionalFormatting>
  <conditionalFormatting sqref="I7">
    <cfRule type="cellIs" dxfId="30" priority="53" operator="between">
      <formula>0.000001</formula>
      <formula>1</formula>
    </cfRule>
  </conditionalFormatting>
  <conditionalFormatting sqref="I20">
    <cfRule type="cellIs" dxfId="29" priority="52" operator="between">
      <formula>0.000001</formula>
      <formula>1</formula>
    </cfRule>
  </conditionalFormatting>
  <conditionalFormatting sqref="I14">
    <cfRule type="cellIs" dxfId="28" priority="51" operator="between">
      <formula>0.000001</formula>
      <formula>1</formula>
    </cfRule>
  </conditionalFormatting>
  <conditionalFormatting sqref="I30">
    <cfRule type="cellIs" dxfId="27" priority="49" operator="between">
      <formula>0.000001</formula>
      <formula>1</formula>
    </cfRule>
  </conditionalFormatting>
  <conditionalFormatting sqref="C30">
    <cfRule type="cellIs" dxfId="26" priority="50" operator="between">
      <formula>0.00000001</formula>
      <formula>1</formula>
    </cfRule>
  </conditionalFormatting>
  <conditionalFormatting sqref="C31">
    <cfRule type="cellIs" dxfId="25" priority="48" operator="between">
      <formula>0.00000001</formula>
      <formula>1</formula>
    </cfRule>
  </conditionalFormatting>
  <conditionalFormatting sqref="C41">
    <cfRule type="cellIs" dxfId="24" priority="30" operator="between">
      <formula>0.00000001</formula>
      <formula>1</formula>
    </cfRule>
  </conditionalFormatting>
  <conditionalFormatting sqref="C41">
    <cfRule type="cellIs" dxfId="23" priority="36" operator="between">
      <formula>0.00000001</formula>
      <formula>1</formula>
    </cfRule>
  </conditionalFormatting>
  <conditionalFormatting sqref="C38">
    <cfRule type="cellIs" dxfId="22" priority="20" operator="between">
      <formula>0.00000001</formula>
      <formula>1</formula>
    </cfRule>
  </conditionalFormatting>
  <conditionalFormatting sqref="I38">
    <cfRule type="cellIs" dxfId="21" priority="19" operator="between">
      <formula>0.000001</formula>
      <formula>1</formula>
    </cfRule>
  </conditionalFormatting>
  <conditionalFormatting sqref="I38">
    <cfRule type="cellIs" dxfId="20" priority="17" operator="between">
      <formula>0.000001</formula>
      <formula>1</formula>
    </cfRule>
  </conditionalFormatting>
  <conditionalFormatting sqref="C38">
    <cfRule type="cellIs" dxfId="19" priority="18" operator="between">
      <formula>0.00000001</formula>
      <formula>1</formula>
    </cfRule>
  </conditionalFormatting>
  <conditionalFormatting sqref="C42">
    <cfRule type="cellIs" dxfId="18" priority="24" operator="between">
      <formula>0.00000001</formula>
      <formula>1</formula>
    </cfRule>
  </conditionalFormatting>
  <conditionalFormatting sqref="I42">
    <cfRule type="cellIs" dxfId="17" priority="23" operator="between">
      <formula>0.000001</formula>
      <formula>1</formula>
    </cfRule>
  </conditionalFormatting>
  <conditionalFormatting sqref="I21">
    <cfRule type="cellIs" dxfId="16" priority="22" operator="between">
      <formula>0.000001</formula>
      <formula>1</formula>
    </cfRule>
  </conditionalFormatting>
  <conditionalFormatting sqref="C39">
    <cfRule type="cellIs" dxfId="15" priority="16" operator="between">
      <formula>0.00000001</formula>
      <formula>1</formula>
    </cfRule>
  </conditionalFormatting>
  <conditionalFormatting sqref="I39">
    <cfRule type="cellIs" dxfId="14" priority="15" operator="between">
      <formula>0.000001</formula>
      <formula>1</formula>
    </cfRule>
  </conditionalFormatting>
  <conditionalFormatting sqref="C39">
    <cfRule type="cellIs" dxfId="13" priority="14" operator="between">
      <formula>0.00000001</formula>
      <formula>1</formula>
    </cfRule>
  </conditionalFormatting>
  <conditionalFormatting sqref="I39">
    <cfRule type="cellIs" dxfId="12" priority="13" operator="between">
      <formula>0.000001</formula>
      <formula>1</formula>
    </cfRule>
  </conditionalFormatting>
  <conditionalFormatting sqref="I40">
    <cfRule type="cellIs" dxfId="11" priority="11" operator="between">
      <formula>0.000001</formula>
      <formula>1</formula>
    </cfRule>
  </conditionalFormatting>
  <conditionalFormatting sqref="C40">
    <cfRule type="cellIs" dxfId="10" priority="12" operator="between">
      <formula>0.00000001</formula>
      <formula>1</formula>
    </cfRule>
  </conditionalFormatting>
  <conditionalFormatting sqref="I40">
    <cfRule type="cellIs" dxfId="9" priority="9" operator="between">
      <formula>0.000001</formula>
      <formula>1</formula>
    </cfRule>
  </conditionalFormatting>
  <conditionalFormatting sqref="C40">
    <cfRule type="cellIs" dxfId="8" priority="10" operator="between">
      <formula>0.00000001</formula>
      <formula>1</formula>
    </cfRule>
  </conditionalFormatting>
  <conditionalFormatting sqref="E14">
    <cfRule type="cellIs" dxfId="7" priority="3" operator="between">
      <formula>0.00000001</formula>
      <formula>1</formula>
    </cfRule>
  </conditionalFormatting>
  <conditionalFormatting sqref="G14">
    <cfRule type="cellIs" dxfId="6" priority="2" operator="between">
      <formula>0.00000001</formula>
      <formula>1</formula>
    </cfRule>
  </conditionalFormatting>
  <conditionalFormatting sqref="G20">
    <cfRule type="cellIs" dxfId="5" priority="1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B11" sqref="B11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891" t="s">
        <v>394</v>
      </c>
      <c r="B1" s="891"/>
      <c r="C1" s="891"/>
      <c r="D1" s="891"/>
      <c r="E1" s="891"/>
      <c r="F1" s="891"/>
      <c r="G1" s="1"/>
      <c r="H1" s="1"/>
      <c r="I1" s="1"/>
    </row>
    <row r="2" spans="1:12" x14ac:dyDescent="0.2">
      <c r="A2" s="892"/>
      <c r="B2" s="892"/>
      <c r="C2" s="892"/>
      <c r="D2" s="892"/>
      <c r="E2" s="892"/>
      <c r="F2" s="892"/>
      <c r="G2" s="11"/>
      <c r="H2" s="62" t="s">
        <v>545</v>
      </c>
      <c r="I2" s="1"/>
    </row>
    <row r="3" spans="1:12" x14ac:dyDescent="0.2">
      <c r="A3" s="352"/>
      <c r="B3" s="860">
        <f>INDICE!A3</f>
        <v>42401</v>
      </c>
      <c r="C3" s="861">
        <v>41671</v>
      </c>
      <c r="D3" s="861" t="s">
        <v>120</v>
      </c>
      <c r="E3" s="861"/>
      <c r="F3" s="861" t="s">
        <v>121</v>
      </c>
      <c r="G3" s="861"/>
      <c r="H3" s="861"/>
      <c r="I3" s="1"/>
    </row>
    <row r="4" spans="1:12" x14ac:dyDescent="0.2">
      <c r="A4" s="353"/>
      <c r="B4" s="97" t="s">
        <v>55</v>
      </c>
      <c r="C4" s="97" t="s">
        <v>489</v>
      </c>
      <c r="D4" s="97" t="s">
        <v>55</v>
      </c>
      <c r="E4" s="97" t="s">
        <v>489</v>
      </c>
      <c r="F4" s="97" t="s">
        <v>55</v>
      </c>
      <c r="G4" s="447" t="s">
        <v>489</v>
      </c>
      <c r="H4" s="447" t="s">
        <v>110</v>
      </c>
      <c r="I4" s="62"/>
    </row>
    <row r="5" spans="1:12" ht="14.1" customHeight="1" x14ac:dyDescent="0.2">
      <c r="A5" s="819" t="s">
        <v>376</v>
      </c>
      <c r="B5" s="360">
        <v>2340.5664699999998</v>
      </c>
      <c r="C5" s="361">
        <v>48.498138004876139</v>
      </c>
      <c r="D5" s="360">
        <v>5074.9958799999995</v>
      </c>
      <c r="E5" s="361">
        <v>8.6613229318476748</v>
      </c>
      <c r="F5" s="360">
        <v>41289.748879999992</v>
      </c>
      <c r="G5" s="361">
        <v>303.59764179933688</v>
      </c>
      <c r="H5" s="361">
        <v>72.692206749917105</v>
      </c>
      <c r="I5" s="1"/>
    </row>
    <row r="6" spans="1:12" x14ac:dyDescent="0.2">
      <c r="A6" s="65" t="s">
        <v>624</v>
      </c>
      <c r="B6" s="695">
        <v>2332.9968399999998</v>
      </c>
      <c r="C6" s="709">
        <v>48.055551381197063</v>
      </c>
      <c r="D6" s="695">
        <v>5064.7032099999997</v>
      </c>
      <c r="E6" s="709">
        <v>8.4502576989077518</v>
      </c>
      <c r="F6" s="695">
        <v>35694.164880000004</v>
      </c>
      <c r="G6" s="709">
        <v>257.08748975839217</v>
      </c>
      <c r="H6" s="709">
        <v>62.840963764722979</v>
      </c>
      <c r="I6" s="1"/>
    </row>
    <row r="7" spans="1:12" x14ac:dyDescent="0.2">
      <c r="A7" s="65" t="s">
        <v>625</v>
      </c>
      <c r="B7" s="697">
        <v>7.5696300000000001</v>
      </c>
      <c r="C7" s="709">
        <v>1787.5</v>
      </c>
      <c r="D7" s="697">
        <v>10.292669999999999</v>
      </c>
      <c r="E7" s="709">
        <v>2466.4946140035904</v>
      </c>
      <c r="F7" s="697">
        <v>5595.5839999999998</v>
      </c>
      <c r="G7" s="709">
        <v>2286.0961613659924</v>
      </c>
      <c r="H7" s="709">
        <v>9.8512429851941565</v>
      </c>
      <c r="I7" s="708"/>
      <c r="J7" s="258"/>
    </row>
    <row r="8" spans="1:12" x14ac:dyDescent="0.2">
      <c r="A8" s="819" t="s">
        <v>626</v>
      </c>
      <c r="B8" s="640">
        <v>68.828190000000006</v>
      </c>
      <c r="C8" s="657">
        <v>63.743815433528098</v>
      </c>
      <c r="D8" s="640">
        <v>1105.3886600000001</v>
      </c>
      <c r="E8" s="657">
        <v>-33.300729561980496</v>
      </c>
      <c r="F8" s="640">
        <v>15511.042740000001</v>
      </c>
      <c r="G8" s="657">
        <v>-73.432182987035105</v>
      </c>
      <c r="H8" s="657">
        <v>27.307793250082881</v>
      </c>
      <c r="I8" s="708"/>
      <c r="J8" s="258"/>
    </row>
    <row r="9" spans="1:12" x14ac:dyDescent="0.2">
      <c r="A9" s="65" t="s">
        <v>380</v>
      </c>
      <c r="B9" s="695">
        <v>27.762970000000003</v>
      </c>
      <c r="C9" s="709">
        <v>-21.809868476638407</v>
      </c>
      <c r="D9" s="695">
        <v>1043.6971800000001</v>
      </c>
      <c r="E9" s="709">
        <v>-8.1279146326184843</v>
      </c>
      <c r="F9" s="695">
        <v>2627.2463000000002</v>
      </c>
      <c r="G9" s="709">
        <v>-26.96554820298261</v>
      </c>
      <c r="H9" s="709">
        <v>4.6253691631208298</v>
      </c>
      <c r="I9" s="708"/>
      <c r="J9" s="258"/>
    </row>
    <row r="10" spans="1:12" x14ac:dyDescent="0.2">
      <c r="A10" s="65" t="s">
        <v>381</v>
      </c>
      <c r="B10" s="697">
        <v>12.81156</v>
      </c>
      <c r="C10" s="710">
        <v>514.75225765587652</v>
      </c>
      <c r="D10" s="697">
        <v>25.345320000000001</v>
      </c>
      <c r="E10" s="710">
        <v>1116.1745088818725</v>
      </c>
      <c r="F10" s="697">
        <v>3084.3770499999996</v>
      </c>
      <c r="G10" s="710">
        <v>147901.31716586213</v>
      </c>
      <c r="H10" s="830">
        <v>5.4301656051461906</v>
      </c>
      <c r="I10" s="708"/>
      <c r="J10" s="258"/>
    </row>
    <row r="11" spans="1:12" x14ac:dyDescent="0.2">
      <c r="A11" s="65" t="s">
        <v>382</v>
      </c>
      <c r="B11" s="695">
        <v>0</v>
      </c>
      <c r="C11" s="709" t="s">
        <v>150</v>
      </c>
      <c r="D11" s="695">
        <v>0</v>
      </c>
      <c r="E11" s="709">
        <v>-100</v>
      </c>
      <c r="F11" s="695">
        <v>610.04016999999999</v>
      </c>
      <c r="G11" s="709">
        <v>-96.073376757952616</v>
      </c>
      <c r="H11" s="709">
        <v>1.0739994155032164</v>
      </c>
      <c r="I11" s="1"/>
      <c r="J11" s="709"/>
      <c r="L11" s="709"/>
    </row>
    <row r="12" spans="1:12" x14ac:dyDescent="0.2">
      <c r="A12" s="65" t="s">
        <v>383</v>
      </c>
      <c r="B12" s="695">
        <v>4.1045100000000003</v>
      </c>
      <c r="C12" s="709">
        <v>183.34322794422204</v>
      </c>
      <c r="D12" s="695">
        <v>7.0170500000000002</v>
      </c>
      <c r="E12" s="709">
        <v>237.67149326057356</v>
      </c>
      <c r="F12" s="695">
        <v>2835.42859</v>
      </c>
      <c r="G12" s="709">
        <v>-82.199595110224465</v>
      </c>
      <c r="H12" s="709">
        <v>4.9918821712365427</v>
      </c>
      <c r="I12" s="708"/>
      <c r="J12" s="258"/>
    </row>
    <row r="13" spans="1:12" x14ac:dyDescent="0.2">
      <c r="A13" s="65" t="s">
        <v>384</v>
      </c>
      <c r="B13" s="695">
        <v>22.31643</v>
      </c>
      <c r="C13" s="709">
        <v>645.25973050142773</v>
      </c>
      <c r="D13" s="695">
        <v>25.329650000000001</v>
      </c>
      <c r="E13" s="709">
        <v>-17.395054722863591</v>
      </c>
      <c r="F13" s="695">
        <v>108.926</v>
      </c>
      <c r="G13" s="709">
        <v>-98.427772345673446</v>
      </c>
      <c r="H13" s="709">
        <v>0.19176845408902068</v>
      </c>
      <c r="I13" s="708"/>
      <c r="J13" s="258"/>
    </row>
    <row r="14" spans="1:12" x14ac:dyDescent="0.2">
      <c r="A14" s="75" t="s">
        <v>385</v>
      </c>
      <c r="B14" s="695">
        <v>1.8327199999999999</v>
      </c>
      <c r="C14" s="709" t="s">
        <v>150</v>
      </c>
      <c r="D14" s="695">
        <v>3.99946</v>
      </c>
      <c r="E14" s="709">
        <v>538.00468996761697</v>
      </c>
      <c r="F14" s="695">
        <v>6245.0246299999999</v>
      </c>
      <c r="G14" s="709">
        <v>-61.898116816695357</v>
      </c>
      <c r="H14" s="709">
        <v>10.994608440987077</v>
      </c>
      <c r="I14" s="1"/>
      <c r="J14" s="258"/>
    </row>
    <row r="15" spans="1:12" x14ac:dyDescent="0.2">
      <c r="A15" s="654" t="s">
        <v>119</v>
      </c>
      <c r="B15" s="655">
        <v>2409.3946599999995</v>
      </c>
      <c r="C15" s="656">
        <v>48.894158704332909</v>
      </c>
      <c r="D15" s="655">
        <v>6180.3845399999991</v>
      </c>
      <c r="E15" s="656">
        <v>-2.3287799783966499</v>
      </c>
      <c r="F15" s="655">
        <v>56800.791619999996</v>
      </c>
      <c r="G15" s="656">
        <v>-17.216003139433226</v>
      </c>
      <c r="H15" s="656">
        <v>100</v>
      </c>
      <c r="I15" s="708"/>
      <c r="J15" s="258"/>
    </row>
    <row r="16" spans="1:12" x14ac:dyDescent="0.2">
      <c r="A16" s="686"/>
      <c r="B16" s="1"/>
      <c r="C16" s="11"/>
      <c r="D16" s="11"/>
      <c r="E16" s="11"/>
      <c r="F16" s="11"/>
      <c r="G16" s="11"/>
      <c r="H16" s="248" t="s">
        <v>238</v>
      </c>
      <c r="I16" s="11"/>
      <c r="J16" s="258"/>
      <c r="L16" s="258"/>
    </row>
    <row r="17" spans="1:9" x14ac:dyDescent="0.2">
      <c r="A17" s="693" t="s">
        <v>375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93" t="s">
        <v>603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94" t="s">
        <v>651</v>
      </c>
    </row>
    <row r="20" spans="1:9" ht="14.25" customHeight="1" x14ac:dyDescent="0.2">
      <c r="A20" s="899" t="s">
        <v>672</v>
      </c>
      <c r="B20" s="899"/>
      <c r="C20" s="899"/>
      <c r="D20" s="899"/>
      <c r="E20" s="899"/>
      <c r="F20" s="899"/>
      <c r="G20" s="899"/>
      <c r="H20" s="899"/>
    </row>
    <row r="21" spans="1:9" x14ac:dyDescent="0.2">
      <c r="A21" s="899"/>
      <c r="B21" s="899"/>
      <c r="C21" s="899"/>
      <c r="D21" s="899"/>
      <c r="E21" s="899"/>
      <c r="F21" s="899"/>
      <c r="G21" s="899"/>
      <c r="H21" s="899"/>
    </row>
    <row r="22" spans="1:9" x14ac:dyDescent="0.2">
      <c r="A22" s="899"/>
      <c r="B22" s="899"/>
      <c r="C22" s="899"/>
      <c r="D22" s="899"/>
      <c r="E22" s="899"/>
      <c r="F22" s="899"/>
      <c r="G22" s="899"/>
      <c r="H22" s="899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4" priority="3" operator="between">
      <formula>0.0001</formula>
      <formula>0.4999999</formula>
    </cfRule>
  </conditionalFormatting>
  <conditionalFormatting sqref="D7">
    <cfRule type="cellIs" dxfId="3" priority="2" operator="between">
      <formula>0.0001</formula>
      <formula>0.4999999</formula>
    </cfRule>
  </conditionalFormatting>
  <conditionalFormatting sqref="H10">
    <cfRule type="cellIs" dxfId="2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A11" sqref="A11"/>
    </sheetView>
  </sheetViews>
  <sheetFormatPr baseColWidth="10" defaultRowHeight="14.25" x14ac:dyDescent="0.2"/>
  <sheetData>
    <row r="1" spans="1:9" x14ac:dyDescent="0.2">
      <c r="A1" s="891" t="s">
        <v>629</v>
      </c>
      <c r="B1" s="891"/>
      <c r="C1" s="891"/>
      <c r="D1" s="891"/>
      <c r="E1" s="891"/>
      <c r="F1" s="891"/>
      <c r="G1" s="1"/>
      <c r="H1" s="1"/>
    </row>
    <row r="2" spans="1:9" x14ac:dyDescent="0.2">
      <c r="A2" s="892"/>
      <c r="B2" s="892"/>
      <c r="C2" s="892"/>
      <c r="D2" s="892"/>
      <c r="E2" s="892"/>
      <c r="F2" s="892"/>
      <c r="G2" s="11"/>
      <c r="H2" s="62" t="s">
        <v>545</v>
      </c>
    </row>
    <row r="3" spans="1:9" x14ac:dyDescent="0.2">
      <c r="A3" s="352"/>
      <c r="B3" s="863">
        <f>INDICE!A3</f>
        <v>42401</v>
      </c>
      <c r="C3" s="863">
        <v>41671</v>
      </c>
      <c r="D3" s="881" t="s">
        <v>120</v>
      </c>
      <c r="E3" s="881"/>
      <c r="F3" s="881" t="s">
        <v>121</v>
      </c>
      <c r="G3" s="881"/>
      <c r="H3" s="881"/>
    </row>
    <row r="4" spans="1:9" x14ac:dyDescent="0.2">
      <c r="A4" s="353"/>
      <c r="B4" s="261" t="s">
        <v>55</v>
      </c>
      <c r="C4" s="262" t="s">
        <v>489</v>
      </c>
      <c r="D4" s="261" t="s">
        <v>55</v>
      </c>
      <c r="E4" s="262" t="s">
        <v>489</v>
      </c>
      <c r="F4" s="261" t="s">
        <v>55</v>
      </c>
      <c r="G4" s="263" t="s">
        <v>489</v>
      </c>
      <c r="H4" s="262" t="s">
        <v>549</v>
      </c>
    </row>
    <row r="5" spans="1:9" x14ac:dyDescent="0.2">
      <c r="A5" s="639" t="s">
        <v>119</v>
      </c>
      <c r="B5" s="69">
        <v>22375.960009999999</v>
      </c>
      <c r="C5" s="70">
        <v>-13.010527338932079</v>
      </c>
      <c r="D5" s="69">
        <v>53920.346949999992</v>
      </c>
      <c r="E5" s="70">
        <v>1.5125008510959668</v>
      </c>
      <c r="F5" s="69">
        <v>308040.49526</v>
      </c>
      <c r="G5" s="70">
        <v>1.0843794605307779</v>
      </c>
      <c r="H5" s="70">
        <v>100</v>
      </c>
    </row>
    <row r="6" spans="1:9" x14ac:dyDescent="0.2">
      <c r="A6" s="358" t="s">
        <v>373</v>
      </c>
      <c r="B6" s="256">
        <v>12559.939940000002</v>
      </c>
      <c r="C6" s="217">
        <v>-5.5014356119760839</v>
      </c>
      <c r="D6" s="256">
        <v>29958.210680000007</v>
      </c>
      <c r="E6" s="217">
        <v>-2.0645997769082509</v>
      </c>
      <c r="F6" s="256">
        <v>170727.07796000002</v>
      </c>
      <c r="G6" s="217">
        <v>-11.225222397775612</v>
      </c>
      <c r="H6" s="217">
        <v>55.423582479277187</v>
      </c>
    </row>
    <row r="7" spans="1:9" x14ac:dyDescent="0.2">
      <c r="A7" s="358" t="s">
        <v>374</v>
      </c>
      <c r="B7" s="256">
        <v>9816.0200700000005</v>
      </c>
      <c r="C7" s="217">
        <v>-21.03889983376574</v>
      </c>
      <c r="D7" s="256">
        <v>23962.136269999999</v>
      </c>
      <c r="E7" s="217">
        <v>6.3698619183706144</v>
      </c>
      <c r="F7" s="256">
        <v>137313.4173</v>
      </c>
      <c r="G7" s="217">
        <v>22.141975206077372</v>
      </c>
      <c r="H7" s="217">
        <v>44.576417520722828</v>
      </c>
    </row>
    <row r="8" spans="1:9" x14ac:dyDescent="0.2">
      <c r="A8" s="789" t="s">
        <v>521</v>
      </c>
      <c r="B8" s="633">
        <v>1798.2835399999999</v>
      </c>
      <c r="C8" s="634">
        <v>-49.900984238064055</v>
      </c>
      <c r="D8" s="633">
        <v>4309.5534899999984</v>
      </c>
      <c r="E8" s="636">
        <v>4.6192710553713718</v>
      </c>
      <c r="F8" s="635">
        <v>-1541.4730500000078</v>
      </c>
      <c r="G8" s="636">
        <v>-106.36255293661785</v>
      </c>
      <c r="H8" s="636">
        <v>-0.50041246969783482</v>
      </c>
    </row>
    <row r="9" spans="1:9" x14ac:dyDescent="0.2">
      <c r="A9" s="789" t="s">
        <v>522</v>
      </c>
      <c r="B9" s="633">
        <v>20577.676470000002</v>
      </c>
      <c r="C9" s="634">
        <v>-7.0277915794244947</v>
      </c>
      <c r="D9" s="633">
        <v>49610.793460000001</v>
      </c>
      <c r="E9" s="636">
        <v>1.2513122588287671</v>
      </c>
      <c r="F9" s="635">
        <v>309581.96831000003</v>
      </c>
      <c r="G9" s="636">
        <v>10.364469066755513</v>
      </c>
      <c r="H9" s="636">
        <v>100.50041246969785</v>
      </c>
    </row>
    <row r="10" spans="1:9" x14ac:dyDescent="0.2">
      <c r="A10" s="366"/>
      <c r="B10" s="366"/>
      <c r="C10" s="685"/>
      <c r="D10" s="1"/>
      <c r="E10" s="1"/>
      <c r="F10" s="1"/>
      <c r="G10" s="1"/>
      <c r="H10" s="248" t="s">
        <v>238</v>
      </c>
    </row>
    <row r="11" spans="1:9" x14ac:dyDescent="0.2">
      <c r="A11" s="693" t="s">
        <v>550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94" t="s">
        <v>651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899" t="s">
        <v>648</v>
      </c>
      <c r="B13" s="899"/>
      <c r="C13" s="899"/>
      <c r="D13" s="899"/>
      <c r="E13" s="899"/>
      <c r="F13" s="899"/>
      <c r="G13" s="899"/>
      <c r="H13" s="899"/>
    </row>
    <row r="14" spans="1:9" x14ac:dyDescent="0.2">
      <c r="A14" s="899"/>
      <c r="B14" s="899"/>
      <c r="C14" s="899"/>
      <c r="D14" s="899"/>
      <c r="E14" s="899"/>
      <c r="F14" s="899"/>
      <c r="G14" s="899"/>
      <c r="H14" s="899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4"/>
  <sheetViews>
    <sheetView workbookViewId="0">
      <selection activeCell="D30" sqref="D30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545</v>
      </c>
    </row>
    <row r="3" spans="1:8" x14ac:dyDescent="0.2">
      <c r="A3" s="63"/>
      <c r="B3" s="863">
        <f>INDICE!A3</f>
        <v>42401</v>
      </c>
      <c r="C3" s="881">
        <v>41671</v>
      </c>
      <c r="D3" s="881" t="s">
        <v>120</v>
      </c>
      <c r="E3" s="881"/>
      <c r="F3" s="881" t="s">
        <v>121</v>
      </c>
      <c r="G3" s="881"/>
      <c r="H3" s="881"/>
    </row>
    <row r="4" spans="1:8" ht="25.5" x14ac:dyDescent="0.2">
      <c r="A4" s="75"/>
      <c r="B4" s="261" t="s">
        <v>55</v>
      </c>
      <c r="C4" s="262" t="s">
        <v>489</v>
      </c>
      <c r="D4" s="261" t="s">
        <v>55</v>
      </c>
      <c r="E4" s="262" t="s">
        <v>489</v>
      </c>
      <c r="F4" s="261" t="s">
        <v>55</v>
      </c>
      <c r="G4" s="263" t="s">
        <v>489</v>
      </c>
      <c r="H4" s="262" t="s">
        <v>110</v>
      </c>
    </row>
    <row r="5" spans="1:8" x14ac:dyDescent="0.2">
      <c r="A5" s="711" t="s">
        <v>399</v>
      </c>
      <c r="B5" s="830">
        <v>3.1516800999999997E-2</v>
      </c>
      <c r="C5" s="264">
        <v>-98.67395503604412</v>
      </c>
      <c r="D5" s="265">
        <v>0.98486525040000006</v>
      </c>
      <c r="E5" s="264">
        <v>-74.887916849719886</v>
      </c>
      <c r="F5" s="265">
        <v>25.604291939599999</v>
      </c>
      <c r="G5" s="264">
        <v>-47.918890325262289</v>
      </c>
      <c r="H5" s="264">
        <v>3.2445293506406312</v>
      </c>
    </row>
    <row r="6" spans="1:8" x14ac:dyDescent="0.2">
      <c r="A6" s="711" t="s">
        <v>400</v>
      </c>
      <c r="B6" s="844">
        <v>0</v>
      </c>
      <c r="C6" s="844" t="s">
        <v>150</v>
      </c>
      <c r="D6" s="845">
        <v>0</v>
      </c>
      <c r="E6" s="844" t="s">
        <v>150</v>
      </c>
      <c r="F6" s="845">
        <v>0</v>
      </c>
      <c r="G6" s="267" t="s">
        <v>150</v>
      </c>
      <c r="H6" s="768">
        <v>0</v>
      </c>
    </row>
    <row r="7" spans="1:8" x14ac:dyDescent="0.2">
      <c r="A7" s="711" t="s">
        <v>401</v>
      </c>
      <c r="B7" s="788">
        <v>0</v>
      </c>
      <c r="C7" s="267">
        <v>-100</v>
      </c>
      <c r="D7" s="768">
        <v>0</v>
      </c>
      <c r="E7" s="67">
        <v>-100</v>
      </c>
      <c r="F7" s="66">
        <v>1.1484240559999999</v>
      </c>
      <c r="G7" s="67">
        <v>-88.14222556008346</v>
      </c>
      <c r="H7" s="67">
        <v>0.14552620964733345</v>
      </c>
    </row>
    <row r="8" spans="1:8" x14ac:dyDescent="0.2">
      <c r="A8" s="711" t="s">
        <v>402</v>
      </c>
      <c r="B8" s="66">
        <v>6.3279043999999995</v>
      </c>
      <c r="C8" s="267">
        <v>5.3730685947076688</v>
      </c>
      <c r="D8" s="66">
        <v>12.6109574</v>
      </c>
      <c r="E8" s="67">
        <v>-0.40815971315683552</v>
      </c>
      <c r="F8" s="66">
        <v>77.869413800000004</v>
      </c>
      <c r="G8" s="67">
        <v>-45.12920367454339</v>
      </c>
      <c r="H8" s="67">
        <v>9.8674706251309683</v>
      </c>
    </row>
    <row r="9" spans="1:8" x14ac:dyDescent="0.2">
      <c r="A9" s="711" t="s">
        <v>632</v>
      </c>
      <c r="B9" s="66">
        <v>51.011800000000001</v>
      </c>
      <c r="C9" s="267">
        <v>651.72119068670793</v>
      </c>
      <c r="D9" s="66">
        <v>100.9778</v>
      </c>
      <c r="E9" s="267">
        <v>1388.0312407898616</v>
      </c>
      <c r="F9" s="66">
        <v>684.53060000000005</v>
      </c>
      <c r="G9" s="267">
        <v>9987.3946360153277</v>
      </c>
      <c r="H9" s="67">
        <v>86.742473814581061</v>
      </c>
    </row>
    <row r="10" spans="1:8" x14ac:dyDescent="0.2">
      <c r="A10" s="244" t="s">
        <v>119</v>
      </c>
      <c r="B10" s="269">
        <v>57.371221200999997</v>
      </c>
      <c r="C10" s="790">
        <v>264.1376161311199</v>
      </c>
      <c r="D10" s="269">
        <v>114.5736226504</v>
      </c>
      <c r="E10" s="790">
        <v>365.47717784462236</v>
      </c>
      <c r="F10" s="269">
        <v>789.15272979560007</v>
      </c>
      <c r="G10" s="790">
        <v>280.22760416644741</v>
      </c>
      <c r="H10" s="270">
        <v>100</v>
      </c>
    </row>
    <row r="11" spans="1:8" x14ac:dyDescent="0.2">
      <c r="A11" s="712" t="s">
        <v>275</v>
      </c>
      <c r="B11" s="272">
        <f>B10/'Consumo de gas natural'!B8*100</f>
        <v>0.19671819588806344</v>
      </c>
      <c r="C11" s="273"/>
      <c r="D11" s="272">
        <f>D10/'Consumo de gas natural'!D8*100</f>
        <v>0.19151227557947345</v>
      </c>
      <c r="E11" s="272"/>
      <c r="F11" s="272">
        <f>F10/'Consumo de gas natural'!F8*100</f>
        <v>0.25442137615364457</v>
      </c>
      <c r="G11" s="274"/>
      <c r="H11" s="274" t="s">
        <v>150</v>
      </c>
    </row>
    <row r="12" spans="1:8" x14ac:dyDescent="0.2">
      <c r="A12" s="275"/>
      <c r="B12" s="67"/>
      <c r="C12" s="67"/>
      <c r="D12" s="67"/>
      <c r="E12" s="67"/>
      <c r="F12" s="67"/>
      <c r="G12" s="268"/>
      <c r="H12" s="248" t="s">
        <v>238</v>
      </c>
    </row>
    <row r="13" spans="1:8" x14ac:dyDescent="0.2">
      <c r="A13" s="275" t="s">
        <v>559</v>
      </c>
      <c r="B13" s="134"/>
      <c r="C13" s="134"/>
      <c r="D13" s="134"/>
      <c r="E13" s="134"/>
      <c r="F13" s="134"/>
      <c r="G13" s="134"/>
      <c r="H13" s="1"/>
    </row>
    <row r="14" spans="1:8" x14ac:dyDescent="0.2">
      <c r="A14" s="694" t="s">
        <v>651</v>
      </c>
      <c r="B14" s="1"/>
      <c r="C14" s="1"/>
      <c r="D14" s="1"/>
      <c r="E14" s="1"/>
      <c r="F14" s="1"/>
      <c r="G14" s="1"/>
      <c r="H14" s="1"/>
    </row>
  </sheetData>
  <mergeCells count="3">
    <mergeCell ref="B3:C3"/>
    <mergeCell ref="D3:E3"/>
    <mergeCell ref="F3:H3"/>
  </mergeCells>
  <conditionalFormatting sqref="B5">
    <cfRule type="cellIs" dxfId="1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F22" sqref="F22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403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545</v>
      </c>
    </row>
    <row r="3" spans="1:5" x14ac:dyDescent="0.2">
      <c r="A3" s="370" t="s">
        <v>404</v>
      </c>
      <c r="B3" s="371"/>
      <c r="C3" s="372"/>
      <c r="D3" s="370" t="s">
        <v>405</v>
      </c>
      <c r="E3" s="371"/>
    </row>
    <row r="4" spans="1:5" x14ac:dyDescent="0.2">
      <c r="A4" s="191" t="s">
        <v>406</v>
      </c>
      <c r="B4" s="242">
        <v>24842.725891201</v>
      </c>
      <c r="C4" s="373"/>
      <c r="D4" s="191" t="s">
        <v>407</v>
      </c>
      <c r="E4" s="242">
        <v>2409.3946600000008</v>
      </c>
    </row>
    <row r="5" spans="1:5" x14ac:dyDescent="0.2">
      <c r="A5" s="711" t="s">
        <v>408</v>
      </c>
      <c r="B5" s="374">
        <v>57.371221200999997</v>
      </c>
      <c r="C5" s="373"/>
      <c r="D5" s="711" t="s">
        <v>409</v>
      </c>
      <c r="E5" s="375">
        <v>2409.3946600000008</v>
      </c>
    </row>
    <row r="6" spans="1:5" x14ac:dyDescent="0.2">
      <c r="A6" s="711" t="s">
        <v>410</v>
      </c>
      <c r="B6" s="374">
        <v>9884.8482600000007</v>
      </c>
      <c r="C6" s="373"/>
      <c r="D6" s="191" t="s">
        <v>412</v>
      </c>
      <c r="E6" s="242">
        <v>29164.165999999997</v>
      </c>
    </row>
    <row r="7" spans="1:5" x14ac:dyDescent="0.2">
      <c r="A7" s="711" t="s">
        <v>411</v>
      </c>
      <c r="B7" s="374">
        <v>14900.506410000002</v>
      </c>
      <c r="C7" s="373"/>
      <c r="D7" s="711" t="s">
        <v>413</v>
      </c>
      <c r="E7" s="375">
        <v>25168.258999999998</v>
      </c>
    </row>
    <row r="8" spans="1:5" x14ac:dyDescent="0.2">
      <c r="A8" s="713"/>
      <c r="B8" s="714"/>
      <c r="C8" s="373"/>
      <c r="D8" s="711" t="s">
        <v>414</v>
      </c>
      <c r="E8" s="375">
        <v>3219.11</v>
      </c>
    </row>
    <row r="9" spans="1:5" x14ac:dyDescent="0.2">
      <c r="A9" s="191" t="s">
        <v>284</v>
      </c>
      <c r="B9" s="242">
        <v>6549</v>
      </c>
      <c r="C9" s="373"/>
      <c r="D9" s="711" t="s">
        <v>415</v>
      </c>
      <c r="E9" s="375">
        <v>776.79700000000003</v>
      </c>
    </row>
    <row r="10" spans="1:5" x14ac:dyDescent="0.2">
      <c r="A10" s="711"/>
      <c r="B10" s="374"/>
      <c r="C10" s="373"/>
      <c r="D10" s="191" t="s">
        <v>416</v>
      </c>
      <c r="E10" s="242">
        <v>-181.83476879899808</v>
      </c>
    </row>
    <row r="11" spans="1:5" x14ac:dyDescent="0.2">
      <c r="A11" s="244" t="s">
        <v>119</v>
      </c>
      <c r="B11" s="245">
        <v>31391.725891201</v>
      </c>
      <c r="C11" s="373"/>
      <c r="D11" s="244" t="s">
        <v>119</v>
      </c>
      <c r="E11" s="245">
        <v>31391.725891201</v>
      </c>
    </row>
    <row r="12" spans="1:5" x14ac:dyDescent="0.2">
      <c r="A12" s="1"/>
      <c r="B12" s="1"/>
      <c r="C12" s="373"/>
      <c r="D12" s="1"/>
      <c r="E12" s="248" t="s">
        <v>238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2"/>
  <sheetViews>
    <sheetView workbookViewId="0">
      <selection activeCell="G25" sqref="G25"/>
    </sheetView>
  </sheetViews>
  <sheetFormatPr baseColWidth="10" defaultRowHeight="14.25" x14ac:dyDescent="0.2"/>
  <sheetData>
    <row r="1" spans="1:6" x14ac:dyDescent="0.2">
      <c r="A1" s="849" t="s">
        <v>579</v>
      </c>
      <c r="B1" s="849"/>
      <c r="C1" s="849"/>
      <c r="D1" s="849"/>
      <c r="E1" s="849"/>
      <c r="F1" s="278"/>
    </row>
    <row r="2" spans="1:6" x14ac:dyDescent="0.2">
      <c r="A2" s="850"/>
      <c r="B2" s="850"/>
      <c r="C2" s="850"/>
      <c r="D2" s="850"/>
      <c r="E2" s="850"/>
      <c r="F2" s="62" t="s">
        <v>417</v>
      </c>
    </row>
    <row r="3" spans="1:6" x14ac:dyDescent="0.2">
      <c r="A3" s="279"/>
      <c r="B3" s="279"/>
      <c r="C3" s="280" t="s">
        <v>577</v>
      </c>
      <c r="D3" s="280" t="s">
        <v>544</v>
      </c>
      <c r="E3" s="280" t="s">
        <v>578</v>
      </c>
      <c r="F3" s="280" t="s">
        <v>544</v>
      </c>
    </row>
    <row r="4" spans="1:6" x14ac:dyDescent="0.2">
      <c r="A4" s="901">
        <v>2011</v>
      </c>
      <c r="B4" s="282" t="s">
        <v>287</v>
      </c>
      <c r="C4" s="376">
        <v>7.6839000000000004</v>
      </c>
      <c r="D4" s="715">
        <v>4.1066009104704175</v>
      </c>
      <c r="E4" s="376">
        <v>6.02</v>
      </c>
      <c r="F4" s="715">
        <v>3.8038417767355108</v>
      </c>
    </row>
    <row r="5" spans="1:6" x14ac:dyDescent="0.2">
      <c r="A5" s="901"/>
      <c r="B5" s="282" t="s">
        <v>288</v>
      </c>
      <c r="C5" s="376">
        <v>7.9547999999999996</v>
      </c>
      <c r="D5" s="715">
        <v>3.5255534298988693</v>
      </c>
      <c r="E5" s="376">
        <v>6.2908999999999997</v>
      </c>
      <c r="F5" s="715">
        <v>4.5000000000000027</v>
      </c>
    </row>
    <row r="6" spans="1:6" x14ac:dyDescent="0.2">
      <c r="A6" s="901"/>
      <c r="B6" s="282" t="s">
        <v>289</v>
      </c>
      <c r="C6" s="376">
        <v>8.3352000000000004</v>
      </c>
      <c r="D6" s="715">
        <v>4.7820184039825104</v>
      </c>
      <c r="E6" s="376">
        <v>6.6712999999999996</v>
      </c>
      <c r="F6" s="715">
        <v>6.0468295474415399</v>
      </c>
    </row>
    <row r="7" spans="1:6" x14ac:dyDescent="0.2">
      <c r="A7" s="902"/>
      <c r="B7" s="287" t="s">
        <v>290</v>
      </c>
      <c r="C7" s="377">
        <v>8.4214000000000002</v>
      </c>
      <c r="D7" s="716">
        <v>1.034168346290429</v>
      </c>
      <c r="E7" s="377">
        <v>6.7573999999999996</v>
      </c>
      <c r="F7" s="716">
        <v>1.2906030308935299</v>
      </c>
    </row>
    <row r="8" spans="1:6" x14ac:dyDescent="0.2">
      <c r="A8" s="901">
        <v>2012</v>
      </c>
      <c r="B8" s="282" t="s">
        <v>287</v>
      </c>
      <c r="C8" s="376">
        <v>8.4930747799999988</v>
      </c>
      <c r="D8" s="715">
        <v>0.85110290450517256</v>
      </c>
      <c r="E8" s="376">
        <v>6.77558478</v>
      </c>
      <c r="F8" s="715">
        <v>0.2691091248113231</v>
      </c>
    </row>
    <row r="9" spans="1:6" x14ac:dyDescent="0.2">
      <c r="A9" s="901"/>
      <c r="B9" s="282" t="s">
        <v>291</v>
      </c>
      <c r="C9" s="376">
        <v>8.8919548999999982</v>
      </c>
      <c r="D9" s="715">
        <v>4.6965337093146315</v>
      </c>
      <c r="E9" s="376">
        <v>7.1146388999999992</v>
      </c>
      <c r="F9" s="715">
        <v>5.0040569339610448</v>
      </c>
    </row>
    <row r="10" spans="1:6" x14ac:dyDescent="0.2">
      <c r="A10" s="901"/>
      <c r="B10" s="282" t="s">
        <v>289</v>
      </c>
      <c r="C10" s="376">
        <v>9.0495981799999985</v>
      </c>
      <c r="D10" s="715">
        <v>1.772875388740448</v>
      </c>
      <c r="E10" s="376">
        <v>7.2722821799999995</v>
      </c>
      <c r="F10" s="715">
        <v>2.2157593971494505</v>
      </c>
    </row>
    <row r="11" spans="1:6" x14ac:dyDescent="0.2">
      <c r="A11" s="902"/>
      <c r="B11" s="287" t="s">
        <v>292</v>
      </c>
      <c r="C11" s="377">
        <v>9.2796727099999998</v>
      </c>
      <c r="D11" s="716">
        <v>2.5423728813559472</v>
      </c>
      <c r="E11" s="377">
        <v>7.4571707099999998</v>
      </c>
      <c r="F11" s="716">
        <v>2.5423728813559361</v>
      </c>
    </row>
    <row r="12" spans="1:6" x14ac:dyDescent="0.2">
      <c r="A12" s="718">
        <v>2013</v>
      </c>
      <c r="B12" s="719" t="s">
        <v>287</v>
      </c>
      <c r="C12" s="720">
        <v>9.3228939099999995</v>
      </c>
      <c r="D12" s="717">
        <v>0.46576211630204822</v>
      </c>
      <c r="E12" s="720">
        <v>7.4668749099999996</v>
      </c>
      <c r="F12" s="717">
        <v>0.13013246413933616</v>
      </c>
    </row>
    <row r="13" spans="1:6" x14ac:dyDescent="0.2">
      <c r="A13" s="718">
        <v>2014</v>
      </c>
      <c r="B13" s="719" t="s">
        <v>287</v>
      </c>
      <c r="C13" s="720">
        <v>9.3313711699999988</v>
      </c>
      <c r="D13" s="717">
        <v>9.0929491227036571E-2</v>
      </c>
      <c r="E13" s="720">
        <v>7.4541771700000004</v>
      </c>
      <c r="F13" s="717">
        <v>-0.17005427508895066</v>
      </c>
    </row>
    <row r="14" spans="1:6" x14ac:dyDescent="0.2">
      <c r="A14" s="900">
        <v>2015</v>
      </c>
      <c r="B14" s="282" t="s">
        <v>287</v>
      </c>
      <c r="C14" s="376">
        <v>9.0886999999999993</v>
      </c>
      <c r="D14" s="715">
        <v>-2.6</v>
      </c>
      <c r="E14" s="376">
        <v>7.2163000000000004</v>
      </c>
      <c r="F14" s="715">
        <v>-3.2</v>
      </c>
    </row>
    <row r="15" spans="1:6" x14ac:dyDescent="0.2">
      <c r="A15" s="901"/>
      <c r="B15" s="282" t="s">
        <v>288</v>
      </c>
      <c r="C15" s="376">
        <v>8.8966738299999992</v>
      </c>
      <c r="D15" s="715">
        <v>-2.1126277723363662</v>
      </c>
      <c r="E15" s="376">
        <v>7.0243198300000005</v>
      </c>
      <c r="F15" s="715">
        <v>-2.6607716516130533</v>
      </c>
    </row>
    <row r="16" spans="1:6" x14ac:dyDescent="0.2">
      <c r="A16" s="901"/>
      <c r="B16" s="282" t="s">
        <v>289</v>
      </c>
      <c r="C16" s="376">
        <v>8.6769076126901634</v>
      </c>
      <c r="D16" s="715">
        <v>-2.4702065233500399</v>
      </c>
      <c r="E16" s="376">
        <v>6.8045536126901629</v>
      </c>
      <c r="F16" s="715">
        <v>-3.1286476502855591</v>
      </c>
    </row>
    <row r="17" spans="1:6" x14ac:dyDescent="0.2">
      <c r="A17" s="902"/>
      <c r="B17" s="287" t="s">
        <v>290</v>
      </c>
      <c r="C17" s="377">
        <v>8.5953257826901623</v>
      </c>
      <c r="D17" s="716">
        <f>100*(C17-C16)/C16</f>
        <v>-0.94021780156660772</v>
      </c>
      <c r="E17" s="377">
        <v>6.7229717826901636</v>
      </c>
      <c r="F17" s="716">
        <f>100*(E17-E16)/E16</f>
        <v>-1.1989299319775091</v>
      </c>
    </row>
    <row r="18" spans="1:6" x14ac:dyDescent="0.2">
      <c r="A18" s="718">
        <v>2016</v>
      </c>
      <c r="B18" s="719" t="s">
        <v>287</v>
      </c>
      <c r="C18" s="720">
        <v>8.3602396900000002</v>
      </c>
      <c r="D18" s="717">
        <f>100*(C18-C17)/C17</f>
        <v>-2.7350457520015601</v>
      </c>
      <c r="E18" s="720">
        <v>6.476995689999999</v>
      </c>
      <c r="F18" s="717">
        <f>100*(E18-E17)/E17</f>
        <v>-3.6587405189396542</v>
      </c>
    </row>
    <row r="19" spans="1:6" x14ac:dyDescent="0.2">
      <c r="A19" s="721"/>
      <c r="B19" s="58"/>
      <c r="C19" s="94"/>
      <c r="D19" s="94"/>
      <c r="E19" s="94"/>
      <c r="F19" s="94" t="s">
        <v>296</v>
      </c>
    </row>
    <row r="20" spans="1:6" x14ac:dyDescent="0.2">
      <c r="A20" s="721" t="s">
        <v>652</v>
      </c>
      <c r="B20" s="58"/>
      <c r="C20" s="94"/>
      <c r="D20" s="94"/>
      <c r="E20" s="94"/>
      <c r="F20" s="94"/>
    </row>
    <row r="21" spans="1:6" x14ac:dyDescent="0.2">
      <c r="A21" s="94" t="s">
        <v>607</v>
      </c>
      <c r="B21" s="8"/>
      <c r="C21" s="8"/>
      <c r="D21" s="8"/>
      <c r="E21" s="8"/>
      <c r="F21" s="8"/>
    </row>
    <row r="22" spans="1:6" x14ac:dyDescent="0.2">
      <c r="A22" s="379"/>
      <c r="B22" s="8"/>
      <c r="C22" s="8"/>
      <c r="D22" s="8"/>
      <c r="E22" s="8"/>
      <c r="F22" s="8"/>
    </row>
  </sheetData>
  <mergeCells count="4">
    <mergeCell ref="A14:A17"/>
    <mergeCell ref="A1:E2"/>
    <mergeCell ref="A8:A11"/>
    <mergeCell ref="A4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B11" sqref="B11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1" t="s">
        <v>5</v>
      </c>
      <c r="B1" s="480"/>
      <c r="C1" s="480"/>
      <c r="D1" s="480"/>
      <c r="E1" s="480"/>
      <c r="F1" s="480"/>
      <c r="G1" s="480"/>
      <c r="H1" s="480"/>
      <c r="I1" s="395"/>
    </row>
    <row r="2" spans="1:9" ht="15.75" x14ac:dyDescent="0.25">
      <c r="A2" s="482"/>
      <c r="B2" s="483"/>
      <c r="C2" s="480"/>
      <c r="D2" s="480"/>
      <c r="E2" s="480"/>
      <c r="F2" s="480"/>
      <c r="G2" s="480"/>
      <c r="H2" s="62" t="s">
        <v>159</v>
      </c>
      <c r="I2" s="395"/>
    </row>
    <row r="3" spans="1:9" s="80" customFormat="1" ht="14.25" x14ac:dyDescent="0.2">
      <c r="A3" s="453"/>
      <c r="B3" s="860">
        <f>INDICE!A3</f>
        <v>42401</v>
      </c>
      <c r="C3" s="861"/>
      <c r="D3" s="861" t="s">
        <v>120</v>
      </c>
      <c r="E3" s="861"/>
      <c r="F3" s="861" t="s">
        <v>121</v>
      </c>
      <c r="G3" s="861"/>
      <c r="H3" s="861"/>
      <c r="I3" s="395"/>
    </row>
    <row r="4" spans="1:9" s="80" customFormat="1" ht="14.25" x14ac:dyDescent="0.2">
      <c r="A4" s="81"/>
      <c r="B4" s="72" t="s">
        <v>48</v>
      </c>
      <c r="C4" s="72" t="s">
        <v>489</v>
      </c>
      <c r="D4" s="72" t="s">
        <v>48</v>
      </c>
      <c r="E4" s="72" t="s">
        <v>489</v>
      </c>
      <c r="F4" s="72" t="s">
        <v>48</v>
      </c>
      <c r="G4" s="73" t="s">
        <v>489</v>
      </c>
      <c r="H4" s="73" t="s">
        <v>128</v>
      </c>
      <c r="I4" s="395"/>
    </row>
    <row r="5" spans="1:9" s="80" customFormat="1" ht="14.25" x14ac:dyDescent="0.2">
      <c r="A5" s="82" t="s">
        <v>611</v>
      </c>
      <c r="B5" s="474">
        <v>185.58413999999999</v>
      </c>
      <c r="C5" s="84">
        <v>-0.21094606333219534</v>
      </c>
      <c r="D5" s="83">
        <v>373.14805000000001</v>
      </c>
      <c r="E5" s="84">
        <v>-0.10369298886760288</v>
      </c>
      <c r="F5" s="83">
        <v>1875.9968399999998</v>
      </c>
      <c r="G5" s="84">
        <v>10.474958143847513</v>
      </c>
      <c r="H5" s="477">
        <v>3.403069641263083</v>
      </c>
      <c r="I5" s="395"/>
    </row>
    <row r="6" spans="1:9" s="80" customFormat="1" ht="14.25" x14ac:dyDescent="0.2">
      <c r="A6" s="82" t="s">
        <v>49</v>
      </c>
      <c r="B6" s="475">
        <v>353.16815000000014</v>
      </c>
      <c r="C6" s="86">
        <v>8.6619006188072269</v>
      </c>
      <c r="D6" s="85">
        <v>695.17146000000037</v>
      </c>
      <c r="E6" s="86">
        <v>2.3881092243190025</v>
      </c>
      <c r="F6" s="85">
        <v>4666.6591099999996</v>
      </c>
      <c r="G6" s="86">
        <v>1.0434090593274237</v>
      </c>
      <c r="H6" s="478">
        <v>8.4653479178380699</v>
      </c>
      <c r="I6" s="395"/>
    </row>
    <row r="7" spans="1:9" s="80" customFormat="1" ht="14.25" x14ac:dyDescent="0.2">
      <c r="A7" s="82" t="s">
        <v>50</v>
      </c>
      <c r="B7" s="475">
        <v>359.25692000000015</v>
      </c>
      <c r="C7" s="86">
        <v>1.9098372458203985</v>
      </c>
      <c r="D7" s="85">
        <v>746.44215000000042</v>
      </c>
      <c r="E7" s="86">
        <v>4.6292639011030445</v>
      </c>
      <c r="F7" s="85">
        <v>5519.6667400000006</v>
      </c>
      <c r="G7" s="86">
        <v>3.848287937198422</v>
      </c>
      <c r="H7" s="478">
        <v>10.012708930140615</v>
      </c>
      <c r="I7" s="395"/>
    </row>
    <row r="8" spans="1:9" s="80" customFormat="1" ht="14.25" x14ac:dyDescent="0.2">
      <c r="A8" s="82" t="s">
        <v>129</v>
      </c>
      <c r="B8" s="475">
        <v>2509.4756499999999</v>
      </c>
      <c r="C8" s="86">
        <v>1.9864142943009102</v>
      </c>
      <c r="D8" s="85">
        <v>4909.3506299999972</v>
      </c>
      <c r="E8" s="86">
        <v>-3.2725193819782032</v>
      </c>
      <c r="F8" s="85">
        <v>29621.505899999996</v>
      </c>
      <c r="G8" s="86">
        <v>3.0341613373103651</v>
      </c>
      <c r="H8" s="478">
        <v>53.733591287278124</v>
      </c>
      <c r="I8" s="395"/>
    </row>
    <row r="9" spans="1:9" s="80" customFormat="1" ht="14.25" x14ac:dyDescent="0.2">
      <c r="A9" s="82" t="s">
        <v>130</v>
      </c>
      <c r="B9" s="475">
        <v>637.89230000000009</v>
      </c>
      <c r="C9" s="86">
        <v>2.0881332259338619</v>
      </c>
      <c r="D9" s="85">
        <v>1387.5700599999998</v>
      </c>
      <c r="E9" s="86">
        <v>1.9921587389169368</v>
      </c>
      <c r="F9" s="85">
        <v>8258.113870000001</v>
      </c>
      <c r="G9" s="87">
        <v>-6.6187981716692015</v>
      </c>
      <c r="H9" s="478">
        <v>14.980268626193741</v>
      </c>
      <c r="I9" s="395"/>
    </row>
    <row r="10" spans="1:9" s="80" customFormat="1" ht="14.25" x14ac:dyDescent="0.2">
      <c r="A10" s="81" t="s">
        <v>490</v>
      </c>
      <c r="B10" s="476">
        <v>435.99999999999989</v>
      </c>
      <c r="C10" s="89">
        <v>-1.9198371164134518</v>
      </c>
      <c r="D10" s="88">
        <v>887.99999999999989</v>
      </c>
      <c r="E10" s="89">
        <v>-0.66036049403850072</v>
      </c>
      <c r="F10" s="88">
        <v>5184.6649197921142</v>
      </c>
      <c r="G10" s="89">
        <v>0.57661030066624108</v>
      </c>
      <c r="H10" s="479">
        <v>9.4050135972863593</v>
      </c>
      <c r="I10" s="395"/>
    </row>
    <row r="11" spans="1:9" s="80" customFormat="1" ht="14.25" x14ac:dyDescent="0.2">
      <c r="A11" s="90" t="s">
        <v>491</v>
      </c>
      <c r="B11" s="91">
        <v>4481.37716</v>
      </c>
      <c r="C11" s="92">
        <v>2.0003167715060499</v>
      </c>
      <c r="D11" s="91">
        <v>8999.6823499999973</v>
      </c>
      <c r="E11" s="92">
        <v>-1.0559073032115818</v>
      </c>
      <c r="F11" s="91">
        <v>55126.607379792113</v>
      </c>
      <c r="G11" s="92">
        <v>1.3742355572163434</v>
      </c>
      <c r="H11" s="92">
        <v>100</v>
      </c>
      <c r="I11" s="395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238</v>
      </c>
      <c r="I12" s="395"/>
    </row>
    <row r="13" spans="1:9" s="80" customFormat="1" ht="14.25" x14ac:dyDescent="0.2">
      <c r="A13" s="94" t="s">
        <v>559</v>
      </c>
      <c r="B13" s="82"/>
      <c r="C13" s="82"/>
      <c r="D13" s="82"/>
      <c r="E13" s="82"/>
      <c r="F13" s="82"/>
      <c r="G13" s="82"/>
      <c r="H13" s="82"/>
      <c r="I13" s="395"/>
    </row>
    <row r="14" spans="1:9" ht="14.25" x14ac:dyDescent="0.2">
      <c r="A14" s="94" t="s">
        <v>492</v>
      </c>
      <c r="B14" s="85"/>
      <c r="C14" s="480"/>
      <c r="D14" s="480"/>
      <c r="E14" s="480"/>
      <c r="F14" s="480"/>
      <c r="G14" s="480"/>
      <c r="H14" s="480"/>
      <c r="I14" s="395"/>
    </row>
    <row r="15" spans="1:9" ht="14.25" x14ac:dyDescent="0.2">
      <c r="A15" s="94" t="s">
        <v>493</v>
      </c>
      <c r="B15" s="480"/>
      <c r="C15" s="480"/>
      <c r="D15" s="480"/>
      <c r="E15" s="480"/>
      <c r="F15" s="480"/>
      <c r="G15" s="480"/>
      <c r="H15" s="480"/>
      <c r="I15" s="395"/>
    </row>
    <row r="16" spans="1:9" ht="14.25" x14ac:dyDescent="0.2">
      <c r="A16" s="166" t="s">
        <v>651</v>
      </c>
      <c r="B16" s="480"/>
      <c r="C16" s="480"/>
      <c r="D16" s="480"/>
      <c r="E16" s="480"/>
      <c r="F16" s="480"/>
      <c r="G16" s="480"/>
      <c r="H16" s="480"/>
      <c r="I16" s="395"/>
    </row>
    <row r="17" spans="2:9" ht="14.25" x14ac:dyDescent="0.2">
      <c r="B17" s="480"/>
      <c r="C17" s="480"/>
      <c r="D17" s="480"/>
      <c r="E17" s="480"/>
      <c r="F17" s="480"/>
      <c r="G17" s="480"/>
      <c r="H17" s="480"/>
      <c r="I17" s="395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5" t="s">
        <v>418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41">
        <v>2015</v>
      </c>
      <c r="C3" s="741" t="s">
        <v>605</v>
      </c>
      <c r="D3" s="741" t="s">
        <v>605</v>
      </c>
      <c r="E3" s="741" t="s">
        <v>605</v>
      </c>
      <c r="F3" s="741" t="s">
        <v>605</v>
      </c>
      <c r="G3" s="741" t="s">
        <v>605</v>
      </c>
      <c r="H3" s="741" t="s">
        <v>605</v>
      </c>
      <c r="I3" s="741" t="s">
        <v>605</v>
      </c>
      <c r="J3" s="741" t="s">
        <v>605</v>
      </c>
      <c r="K3" s="741" t="s">
        <v>605</v>
      </c>
      <c r="L3" s="741">
        <v>2016</v>
      </c>
      <c r="M3" s="741" t="s">
        <v>605</v>
      </c>
    </row>
    <row r="4" spans="1:13" x14ac:dyDescent="0.2">
      <c r="A4" s="312"/>
      <c r="B4" s="674">
        <v>42064</v>
      </c>
      <c r="C4" s="674">
        <v>42095</v>
      </c>
      <c r="D4" s="674">
        <v>42125</v>
      </c>
      <c r="E4" s="674">
        <v>42156</v>
      </c>
      <c r="F4" s="674">
        <v>42186</v>
      </c>
      <c r="G4" s="674">
        <v>42217</v>
      </c>
      <c r="H4" s="674">
        <v>42248</v>
      </c>
      <c r="I4" s="674">
        <v>42278</v>
      </c>
      <c r="J4" s="674">
        <v>42309</v>
      </c>
      <c r="K4" s="674">
        <v>42339</v>
      </c>
      <c r="L4" s="674">
        <v>42370</v>
      </c>
      <c r="M4" s="674">
        <v>42401</v>
      </c>
    </row>
    <row r="5" spans="1:13" x14ac:dyDescent="0.2">
      <c r="A5" s="380" t="s">
        <v>419</v>
      </c>
      <c r="B5" s="314">
        <v>2.8004545454545458</v>
      </c>
      <c r="C5" s="315">
        <v>2.5804761904761904</v>
      </c>
      <c r="D5" s="315">
        <v>2.8385000000000002</v>
      </c>
      <c r="E5" s="315">
        <v>2.769545454545455</v>
      </c>
      <c r="F5" s="315">
        <v>2.8304545454545464</v>
      </c>
      <c r="G5" s="315">
        <v>2.7670000000000003</v>
      </c>
      <c r="H5" s="315">
        <v>2.6461904761904771</v>
      </c>
      <c r="I5" s="315">
        <v>2.3154545454545454</v>
      </c>
      <c r="J5" s="315">
        <v>2.0778947368421057</v>
      </c>
      <c r="K5" s="315">
        <v>1.9227272727272726</v>
      </c>
      <c r="L5" s="315">
        <v>2.2747368421052632</v>
      </c>
      <c r="M5" s="315">
        <v>1.9575</v>
      </c>
    </row>
    <row r="6" spans="1:13" x14ac:dyDescent="0.2">
      <c r="A6" s="317" t="s">
        <v>420</v>
      </c>
      <c r="B6" s="381">
        <v>47.287727272727281</v>
      </c>
      <c r="C6" s="382">
        <v>46.988636363636353</v>
      </c>
      <c r="D6" s="382">
        <v>44.074285714285701</v>
      </c>
      <c r="E6" s="382">
        <v>43.44</v>
      </c>
      <c r="F6" s="382">
        <v>43.533913043478265</v>
      </c>
      <c r="G6" s="382">
        <v>39.67285714285714</v>
      </c>
      <c r="H6" s="382">
        <v>41.101818181818182</v>
      </c>
      <c r="I6" s="382">
        <v>39.61</v>
      </c>
      <c r="J6" s="382">
        <v>36.01380952380952</v>
      </c>
      <c r="K6" s="382">
        <v>34.269090909090906</v>
      </c>
      <c r="L6" s="382">
        <v>32.117619047619051</v>
      </c>
      <c r="M6" s="382">
        <v>29.694285714285712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334</v>
      </c>
    </row>
    <row r="8" spans="1:13" ht="13.7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G14" sqref="G14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03">
        <f>INDICE!A3</f>
        <v>42401</v>
      </c>
      <c r="C3" s="904">
        <v>41671</v>
      </c>
      <c r="D3" s="903">
        <f>DATE(YEAR(B3),MONTH(B3)-1,1)</f>
        <v>42370</v>
      </c>
      <c r="E3" s="904"/>
      <c r="F3" s="903">
        <f>DATE(YEAR(B3)-1,MONTH(B3),1)</f>
        <v>42036</v>
      </c>
      <c r="G3" s="904"/>
      <c r="H3" s="852" t="s">
        <v>489</v>
      </c>
      <c r="I3" s="852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42370</v>
      </c>
      <c r="I4" s="446">
        <f>F3</f>
        <v>42036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422</v>
      </c>
      <c r="B5" s="375">
        <v>6992</v>
      </c>
      <c r="C5" s="723">
        <v>37.012333915621191</v>
      </c>
      <c r="D5" s="375">
        <v>6589</v>
      </c>
      <c r="E5" s="723">
        <v>35.741795497694604</v>
      </c>
      <c r="F5" s="375">
        <v>7120</v>
      </c>
      <c r="G5" s="723">
        <v>41.051660516605168</v>
      </c>
      <c r="H5" s="388">
        <v>6.1162543633328275</v>
      </c>
      <c r="I5" s="388">
        <v>-1.7977528089887642</v>
      </c>
      <c r="K5" s="387"/>
    </row>
    <row r="6" spans="1:71" s="386" customFormat="1" ht="15" x14ac:dyDescent="0.2">
      <c r="A6" s="389" t="s">
        <v>124</v>
      </c>
      <c r="B6" s="375">
        <v>11899</v>
      </c>
      <c r="C6" s="723">
        <v>62.987666084378802</v>
      </c>
      <c r="D6" s="375">
        <v>11846</v>
      </c>
      <c r="E6" s="723">
        <v>64.258204502305389</v>
      </c>
      <c r="F6" s="375">
        <v>10224</v>
      </c>
      <c r="G6" s="723">
        <v>58.948339483394832</v>
      </c>
      <c r="H6" s="388">
        <v>0.44740840790140129</v>
      </c>
      <c r="I6" s="388">
        <v>16.383020344287949</v>
      </c>
      <c r="K6" s="387"/>
    </row>
    <row r="7" spans="1:71" s="80" customFormat="1" ht="12.75" x14ac:dyDescent="0.2">
      <c r="A7" s="90" t="s">
        <v>119</v>
      </c>
      <c r="B7" s="91">
        <v>18891</v>
      </c>
      <c r="C7" s="92">
        <v>100</v>
      </c>
      <c r="D7" s="91">
        <v>18435</v>
      </c>
      <c r="E7" s="92">
        <v>100</v>
      </c>
      <c r="F7" s="91">
        <v>17344</v>
      </c>
      <c r="G7" s="92">
        <v>100</v>
      </c>
      <c r="H7" s="92">
        <v>2.4735557363710337</v>
      </c>
      <c r="I7" s="92">
        <v>8.9195110701107012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4"/>
      <c r="I8" s="248" t="s">
        <v>238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s="383" customFormat="1" ht="12.75" x14ac:dyDescent="0.2">
      <c r="A9" s="721" t="s">
        <v>543</v>
      </c>
      <c r="B9" s="384"/>
      <c r="C9" s="385"/>
      <c r="D9" s="384"/>
      <c r="E9" s="384"/>
      <c r="F9" s="384"/>
      <c r="G9" s="384"/>
      <c r="H9" s="384"/>
      <c r="I9" s="384"/>
      <c r="J9" s="384"/>
      <c r="K9" s="384"/>
      <c r="L9" s="384"/>
    </row>
    <row r="10" spans="1:71" x14ac:dyDescent="0.2">
      <c r="A10" s="722" t="s">
        <v>539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C12" sqref="C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03">
        <f>INDICE!A3</f>
        <v>42401</v>
      </c>
      <c r="C3" s="904">
        <v>41671</v>
      </c>
      <c r="D3" s="903">
        <f>DATE(YEAR(B3),MONTH(B3)-1,1)</f>
        <v>42370</v>
      </c>
      <c r="E3" s="904"/>
      <c r="F3" s="903">
        <f>DATE(YEAR(B3)-1,MONTH(B3),1)</f>
        <v>42036</v>
      </c>
      <c r="G3" s="904"/>
      <c r="H3" s="852" t="s">
        <v>489</v>
      </c>
      <c r="I3" s="852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42370</v>
      </c>
      <c r="I4" s="446">
        <f>F3</f>
        <v>42036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542</v>
      </c>
      <c r="B5" s="375">
        <v>6864</v>
      </c>
      <c r="C5" s="723">
        <v>38.373543379301388</v>
      </c>
      <c r="D5" s="375">
        <v>6864</v>
      </c>
      <c r="E5" s="723">
        <v>39.340343887689841</v>
      </c>
      <c r="F5" s="375">
        <v>6884</v>
      </c>
      <c r="G5" s="723">
        <v>41.494429372253997</v>
      </c>
      <c r="H5" s="778">
        <v>0</v>
      </c>
      <c r="I5" s="238">
        <v>-0.29052876234747238</v>
      </c>
      <c r="K5" s="387"/>
    </row>
    <row r="6" spans="1:71" s="386" customFormat="1" ht="15" x14ac:dyDescent="0.2">
      <c r="A6" s="389" t="s">
        <v>615</v>
      </c>
      <c r="B6" s="375">
        <v>11023.323910000003</v>
      </c>
      <c r="C6" s="723">
        <v>61.626456620698612</v>
      </c>
      <c r="D6" s="375">
        <v>10583.737669999993</v>
      </c>
      <c r="E6" s="723">
        <v>60.659656112310159</v>
      </c>
      <c r="F6" s="375">
        <v>9706.1787400000012</v>
      </c>
      <c r="G6" s="723">
        <v>58.505570627745982</v>
      </c>
      <c r="H6" s="238">
        <v>4.1534120903812042</v>
      </c>
      <c r="I6" s="238">
        <v>13.570172209707335</v>
      </c>
      <c r="K6" s="387"/>
    </row>
    <row r="7" spans="1:71" s="80" customFormat="1" ht="12.75" x14ac:dyDescent="0.2">
      <c r="A7" s="90" t="s">
        <v>119</v>
      </c>
      <c r="B7" s="91">
        <v>17887.323910000003</v>
      </c>
      <c r="C7" s="92">
        <v>100</v>
      </c>
      <c r="D7" s="91">
        <v>17447.737669999995</v>
      </c>
      <c r="E7" s="92">
        <v>100</v>
      </c>
      <c r="F7" s="91">
        <v>16590.178740000003</v>
      </c>
      <c r="G7" s="92">
        <v>100</v>
      </c>
      <c r="H7" s="92">
        <v>2.5194454909523407</v>
      </c>
      <c r="I7" s="92">
        <v>7.8187534343587162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4"/>
      <c r="I8" s="248" t="s">
        <v>132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x14ac:dyDescent="0.2">
      <c r="A9" s="721" t="s">
        <v>543</v>
      </c>
    </row>
    <row r="10" spans="1:71" x14ac:dyDescent="0.2">
      <c r="A10" s="721" t="s">
        <v>539</v>
      </c>
    </row>
    <row r="11" spans="1:71" x14ac:dyDescent="0.2">
      <c r="A11" s="694" t="s">
        <v>651</v>
      </c>
    </row>
  </sheetData>
  <mergeCells count="4">
    <mergeCell ref="B3:C3"/>
    <mergeCell ref="D3:E3"/>
    <mergeCell ref="F3:G3"/>
    <mergeCell ref="H3:I3"/>
  </mergeCells>
  <conditionalFormatting sqref="H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D5" sqref="D5:I8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91" t="s">
        <v>589</v>
      </c>
      <c r="B1" s="891"/>
      <c r="C1" s="891"/>
      <c r="D1" s="891"/>
      <c r="E1" s="891"/>
      <c r="F1" s="891"/>
      <c r="G1" s="13"/>
      <c r="H1" s="13"/>
      <c r="I1" s="13"/>
    </row>
    <row r="2" spans="1:9" x14ac:dyDescent="0.2">
      <c r="A2" s="892"/>
      <c r="B2" s="892"/>
      <c r="C2" s="892"/>
      <c r="D2" s="892"/>
      <c r="E2" s="892"/>
      <c r="F2" s="892"/>
      <c r="G2" s="13"/>
      <c r="H2" s="13"/>
      <c r="I2" s="230" t="s">
        <v>540</v>
      </c>
    </row>
    <row r="3" spans="1:9" x14ac:dyDescent="0.2">
      <c r="A3" s="399"/>
      <c r="B3" s="401"/>
      <c r="C3" s="401"/>
      <c r="D3" s="860">
        <f>INDICE!A3</f>
        <v>42401</v>
      </c>
      <c r="E3" s="860">
        <v>41671</v>
      </c>
      <c r="F3" s="860">
        <f>DATE(YEAR(D3),MONTH(D3)-1,1)</f>
        <v>42370</v>
      </c>
      <c r="G3" s="860"/>
      <c r="H3" s="863">
        <f>DATE(YEAR(D3)-1,MONTH(D3),1)</f>
        <v>42036</v>
      </c>
      <c r="I3" s="863"/>
    </row>
    <row r="4" spans="1:9" x14ac:dyDescent="0.2">
      <c r="A4" s="338"/>
      <c r="B4" s="339"/>
      <c r="C4" s="339"/>
      <c r="D4" s="97" t="s">
        <v>425</v>
      </c>
      <c r="E4" s="261" t="s">
        <v>110</v>
      </c>
      <c r="F4" s="97" t="s">
        <v>425</v>
      </c>
      <c r="G4" s="261" t="s">
        <v>110</v>
      </c>
      <c r="H4" s="97" t="s">
        <v>425</v>
      </c>
      <c r="I4" s="261" t="s">
        <v>110</v>
      </c>
    </row>
    <row r="5" spans="1:9" x14ac:dyDescent="0.2">
      <c r="A5" s="347" t="s">
        <v>424</v>
      </c>
      <c r="B5" s="237"/>
      <c r="C5" s="237"/>
      <c r="D5" s="613">
        <v>133.5164835164835</v>
      </c>
      <c r="E5" s="726">
        <v>100</v>
      </c>
      <c r="F5" s="613">
        <v>130.38528916339135</v>
      </c>
      <c r="G5" s="726">
        <v>100</v>
      </c>
      <c r="H5" s="613">
        <v>119.55321471411436</v>
      </c>
      <c r="I5" s="726">
        <v>100</v>
      </c>
    </row>
    <row r="6" spans="1:9" x14ac:dyDescent="0.2">
      <c r="A6" s="398" t="s">
        <v>537</v>
      </c>
      <c r="B6" s="237"/>
      <c r="C6" s="237"/>
      <c r="D6" s="613">
        <v>82.588228924360322</v>
      </c>
      <c r="E6" s="726">
        <v>61.856204379562065</v>
      </c>
      <c r="F6" s="613">
        <v>79.457034571268139</v>
      </c>
      <c r="G6" s="726">
        <v>60.94018357523229</v>
      </c>
      <c r="H6" s="613">
        <v>68.629444222311079</v>
      </c>
      <c r="I6" s="726">
        <v>57.404934184683817</v>
      </c>
    </row>
    <row r="7" spans="1:9" x14ac:dyDescent="0.2">
      <c r="A7" s="398" t="s">
        <v>538</v>
      </c>
      <c r="B7" s="237"/>
      <c r="C7" s="237"/>
      <c r="D7" s="613">
        <v>50.928254592123203</v>
      </c>
      <c r="E7" s="726">
        <v>38.143795620437956</v>
      </c>
      <c r="F7" s="613">
        <v>50.928254592123203</v>
      </c>
      <c r="G7" s="726">
        <v>39.05981642476771</v>
      </c>
      <c r="H7" s="613">
        <v>50.923770491803275</v>
      </c>
      <c r="I7" s="726">
        <v>42.595065815316175</v>
      </c>
    </row>
    <row r="8" spans="1:9" x14ac:dyDescent="0.2">
      <c r="A8" s="338" t="s">
        <v>593</v>
      </c>
      <c r="B8" s="397"/>
      <c r="C8" s="397"/>
      <c r="D8" s="714">
        <v>90</v>
      </c>
      <c r="E8" s="727"/>
      <c r="F8" s="714">
        <v>90</v>
      </c>
      <c r="G8" s="727"/>
      <c r="H8" s="714">
        <v>90</v>
      </c>
      <c r="I8" s="727"/>
    </row>
    <row r="9" spans="1:9" x14ac:dyDescent="0.2">
      <c r="A9" s="623" t="s">
        <v>539</v>
      </c>
      <c r="B9" s="326"/>
      <c r="C9" s="326"/>
      <c r="D9" s="326"/>
      <c r="E9" s="351"/>
      <c r="F9" s="13"/>
      <c r="G9" s="13"/>
      <c r="H9" s="13"/>
      <c r="I9" s="248" t="s">
        <v>238</v>
      </c>
    </row>
    <row r="10" spans="1:9" x14ac:dyDescent="0.2">
      <c r="A10" s="623" t="s">
        <v>594</v>
      </c>
      <c r="B10" s="394"/>
      <c r="C10" s="394"/>
      <c r="D10" s="394"/>
      <c r="E10" s="394"/>
      <c r="F10" s="394"/>
      <c r="G10" s="394"/>
      <c r="H10" s="394"/>
      <c r="I10" s="394"/>
    </row>
    <row r="11" spans="1:9" x14ac:dyDescent="0.2">
      <c r="A11" s="326"/>
      <c r="B11" s="394"/>
      <c r="C11" s="394"/>
      <c r="D11" s="394"/>
      <c r="E11" s="394"/>
      <c r="F11" s="394"/>
      <c r="G11" s="394"/>
      <c r="H11" s="394"/>
      <c r="I11" s="394"/>
    </row>
    <row r="12" spans="1:9" x14ac:dyDescent="0.2">
      <c r="A12" s="394"/>
      <c r="B12" s="394"/>
      <c r="C12" s="394"/>
      <c r="D12" s="394"/>
      <c r="E12" s="394"/>
      <c r="F12" s="394"/>
      <c r="G12" s="394"/>
      <c r="H12" s="394"/>
      <c r="I12" s="394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B5" sqref="B5:I10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91" t="s">
        <v>542</v>
      </c>
      <c r="B1" s="891"/>
      <c r="C1" s="891"/>
      <c r="D1" s="891"/>
      <c r="E1" s="400"/>
      <c r="F1" s="13"/>
      <c r="G1" s="13"/>
      <c r="H1" s="13"/>
      <c r="I1" s="13"/>
    </row>
    <row r="2" spans="1:40" ht="15" x14ac:dyDescent="0.2">
      <c r="A2" s="891"/>
      <c r="B2" s="891"/>
      <c r="C2" s="891"/>
      <c r="D2" s="891"/>
      <c r="E2" s="400"/>
      <c r="F2" s="13"/>
      <c r="G2" s="312"/>
      <c r="H2" s="393"/>
      <c r="I2" s="392" t="s">
        <v>159</v>
      </c>
    </row>
    <row r="3" spans="1:40" x14ac:dyDescent="0.2">
      <c r="A3" s="399"/>
      <c r="B3" s="903">
        <f>INDICE!A3</f>
        <v>42401</v>
      </c>
      <c r="C3" s="904">
        <v>41671</v>
      </c>
      <c r="D3" s="903">
        <f>DATE(YEAR(B3),MONTH(B3)-1,1)</f>
        <v>42370</v>
      </c>
      <c r="E3" s="904"/>
      <c r="F3" s="903">
        <f>DATE(YEAR(B3)-1,MONTH(B3),1)</f>
        <v>42036</v>
      </c>
      <c r="G3" s="904"/>
      <c r="H3" s="852" t="s">
        <v>489</v>
      </c>
      <c r="I3" s="852"/>
    </row>
    <row r="4" spans="1:40" x14ac:dyDescent="0.2">
      <c r="A4" s="338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42370</v>
      </c>
      <c r="I4" s="446">
        <f>F3</f>
        <v>42036</v>
      </c>
    </row>
    <row r="5" spans="1:40" x14ac:dyDescent="0.2">
      <c r="A5" s="347" t="s">
        <v>49</v>
      </c>
      <c r="B5" s="374">
        <v>506</v>
      </c>
      <c r="C5" s="388">
        <v>7.3717948717948723</v>
      </c>
      <c r="D5" s="374">
        <v>506</v>
      </c>
      <c r="E5" s="388">
        <v>7.3717948717948723</v>
      </c>
      <c r="F5" s="374">
        <v>506</v>
      </c>
      <c r="G5" s="388">
        <v>7.3503776873910525</v>
      </c>
      <c r="H5" s="613">
        <v>0</v>
      </c>
      <c r="I5" s="613">
        <v>0</v>
      </c>
      <c r="J5" s="395"/>
    </row>
    <row r="6" spans="1:40" x14ac:dyDescent="0.2">
      <c r="A6" s="398" t="s">
        <v>50</v>
      </c>
      <c r="B6" s="374">
        <v>339</v>
      </c>
      <c r="C6" s="388">
        <v>4.9388111888111892</v>
      </c>
      <c r="D6" s="374">
        <v>339</v>
      </c>
      <c r="E6" s="388">
        <v>4.9388111888111892</v>
      </c>
      <c r="F6" s="374">
        <v>340</v>
      </c>
      <c r="G6" s="388">
        <v>4.9389889599070305</v>
      </c>
      <c r="H6" s="613">
        <v>0</v>
      </c>
      <c r="I6" s="613">
        <v>-0.29411764705882354</v>
      </c>
      <c r="J6" s="395"/>
    </row>
    <row r="7" spans="1:40" x14ac:dyDescent="0.2">
      <c r="A7" s="398" t="s">
        <v>129</v>
      </c>
      <c r="B7" s="374">
        <v>3382</v>
      </c>
      <c r="C7" s="388">
        <v>49.271561771561771</v>
      </c>
      <c r="D7" s="374">
        <v>3382</v>
      </c>
      <c r="E7" s="388">
        <v>49.271561771561771</v>
      </c>
      <c r="F7" s="374">
        <v>3385</v>
      </c>
      <c r="G7" s="388">
        <v>49.171993027309703</v>
      </c>
      <c r="H7" s="613">
        <v>0</v>
      </c>
      <c r="I7" s="613">
        <v>-8.8626292466765136E-2</v>
      </c>
      <c r="J7" s="395"/>
    </row>
    <row r="8" spans="1:40" x14ac:dyDescent="0.2">
      <c r="A8" s="398" t="s">
        <v>130</v>
      </c>
      <c r="B8" s="374">
        <v>204</v>
      </c>
      <c r="C8" s="388">
        <v>2.9720279720279721</v>
      </c>
      <c r="D8" s="374">
        <v>204</v>
      </c>
      <c r="E8" s="388">
        <v>2.9720279720279721</v>
      </c>
      <c r="F8" s="374">
        <v>216</v>
      </c>
      <c r="G8" s="388">
        <v>3.1377106333527021</v>
      </c>
      <c r="H8" s="613">
        <v>0</v>
      </c>
      <c r="I8" s="613">
        <v>-5.5555555555555554</v>
      </c>
      <c r="J8" s="395"/>
    </row>
    <row r="9" spans="1:40" x14ac:dyDescent="0.2">
      <c r="A9" s="338" t="s">
        <v>423</v>
      </c>
      <c r="B9" s="714">
        <v>2433</v>
      </c>
      <c r="C9" s="724">
        <v>35.4458041958042</v>
      </c>
      <c r="D9" s="714">
        <v>2433</v>
      </c>
      <c r="E9" s="724">
        <v>35.4458041958042</v>
      </c>
      <c r="F9" s="714">
        <v>2437</v>
      </c>
      <c r="G9" s="724">
        <v>35.400929692039512</v>
      </c>
      <c r="H9" s="725">
        <v>0</v>
      </c>
      <c r="I9" s="725">
        <v>-0.16413623307345096</v>
      </c>
      <c r="J9" s="395"/>
    </row>
    <row r="10" spans="1:40" s="80" customFormat="1" x14ac:dyDescent="0.2">
      <c r="A10" s="90" t="s">
        <v>119</v>
      </c>
      <c r="B10" s="91">
        <v>6864</v>
      </c>
      <c r="C10" s="396">
        <v>100</v>
      </c>
      <c r="D10" s="91">
        <v>6864</v>
      </c>
      <c r="E10" s="396">
        <v>100</v>
      </c>
      <c r="F10" s="91">
        <v>6884</v>
      </c>
      <c r="G10" s="396">
        <v>100</v>
      </c>
      <c r="H10" s="396">
        <v>0</v>
      </c>
      <c r="I10" s="92">
        <v>-0.29052876234747238</v>
      </c>
      <c r="J10" s="395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26"/>
      <c r="C11" s="326"/>
      <c r="D11" s="326"/>
      <c r="E11" s="326"/>
      <c r="F11" s="13"/>
      <c r="G11" s="13"/>
      <c r="H11" s="13"/>
      <c r="I11" s="248" t="s">
        <v>238</v>
      </c>
    </row>
    <row r="12" spans="1:40" s="383" customFormat="1" ht="12.75" x14ac:dyDescent="0.2">
      <c r="A12" s="722" t="s">
        <v>541</v>
      </c>
      <c r="B12" s="384"/>
      <c r="C12" s="384"/>
      <c r="D12" s="385"/>
      <c r="E12" s="385"/>
      <c r="F12" s="384"/>
      <c r="G12" s="384"/>
      <c r="H12" s="384"/>
      <c r="I12" s="384"/>
      <c r="J12" s="384"/>
      <c r="K12" s="384"/>
      <c r="L12" s="384"/>
      <c r="M12" s="384"/>
      <c r="N12" s="384"/>
      <c r="O12" s="384"/>
    </row>
    <row r="13" spans="1:40" x14ac:dyDescent="0.2">
      <c r="A13" s="326" t="s">
        <v>539</v>
      </c>
      <c r="B13" s="394"/>
      <c r="C13" s="394"/>
      <c r="D13" s="394"/>
      <c r="E13" s="394"/>
      <c r="F13" s="394"/>
      <c r="G13" s="394"/>
      <c r="H13" s="394"/>
      <c r="I13" s="394"/>
    </row>
    <row r="14" spans="1:40" x14ac:dyDescent="0.2">
      <c r="A14" s="694" t="s">
        <v>650</v>
      </c>
      <c r="B14" s="394"/>
      <c r="C14" s="394"/>
      <c r="D14" s="394"/>
      <c r="E14" s="394"/>
      <c r="F14" s="394"/>
      <c r="G14" s="394"/>
      <c r="H14" s="394"/>
      <c r="I14" s="394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B17" sqref="B17"/>
    </sheetView>
  </sheetViews>
  <sheetFormatPr baseColWidth="10" defaultColWidth="11" defaultRowHeight="12.75" x14ac:dyDescent="0.2"/>
  <cols>
    <col min="1" max="1" width="30.25" style="352" customWidth="1"/>
    <col min="2" max="2" width="11" style="352"/>
    <col min="3" max="3" width="11.625" style="352" customWidth="1"/>
    <col min="4" max="4" width="11" style="352"/>
    <col min="5" max="5" width="11.625" style="352" customWidth="1"/>
    <col min="6" max="6" width="11" style="352"/>
    <col min="7" max="7" width="11.625" style="352" customWidth="1"/>
    <col min="8" max="9" width="10.5" style="352" customWidth="1"/>
    <col min="10" max="16384" width="11" style="352"/>
  </cols>
  <sheetData>
    <row r="1" spans="1:12" x14ac:dyDescent="0.2">
      <c r="A1" s="891" t="s">
        <v>40</v>
      </c>
      <c r="B1" s="891"/>
      <c r="C1" s="891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891"/>
      <c r="B2" s="891"/>
      <c r="C2" s="891"/>
      <c r="D2" s="406"/>
      <c r="E2" s="185"/>
      <c r="F2" s="185"/>
      <c r="H2" s="12"/>
      <c r="I2" s="12"/>
      <c r="J2" s="12"/>
      <c r="K2" s="12"/>
    </row>
    <row r="3" spans="1:12" x14ac:dyDescent="0.2">
      <c r="A3" s="405"/>
      <c r="B3" s="12"/>
      <c r="C3" s="12"/>
      <c r="D3" s="12"/>
      <c r="E3" s="12"/>
      <c r="F3" s="12"/>
      <c r="G3" s="12"/>
      <c r="H3" s="353"/>
      <c r="I3" s="392" t="s">
        <v>582</v>
      </c>
      <c r="J3" s="12"/>
      <c r="K3" s="12"/>
      <c r="L3" s="12"/>
    </row>
    <row r="4" spans="1:12" x14ac:dyDescent="0.2">
      <c r="A4" s="200"/>
      <c r="B4" s="903">
        <f>INDICE!A3</f>
        <v>42401</v>
      </c>
      <c r="C4" s="904">
        <v>41671</v>
      </c>
      <c r="D4" s="903">
        <f>DATE(YEAR(B4),MONTH(B4)-1,1)</f>
        <v>42370</v>
      </c>
      <c r="E4" s="904"/>
      <c r="F4" s="903">
        <f>DATE(YEAR(B4)-1,MONTH(B4),1)</f>
        <v>42036</v>
      </c>
      <c r="G4" s="904"/>
      <c r="H4" s="852" t="s">
        <v>489</v>
      </c>
      <c r="I4" s="852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46">
        <f>D4</f>
        <v>42370</v>
      </c>
      <c r="I5" s="446">
        <f>F4</f>
        <v>42036</v>
      </c>
      <c r="J5" s="12"/>
      <c r="K5" s="12"/>
      <c r="L5" s="12"/>
    </row>
    <row r="6" spans="1:12" ht="15" customHeight="1" x14ac:dyDescent="0.2">
      <c r="A6" s="200" t="s">
        <v>428</v>
      </c>
      <c r="B6" s="355">
        <v>7420.8890000000001</v>
      </c>
      <c r="C6" s="354">
        <v>29.358358163955177</v>
      </c>
      <c r="D6" s="355">
        <v>11966.679</v>
      </c>
      <c r="E6" s="354">
        <v>37.600539838458822</v>
      </c>
      <c r="F6" s="355">
        <v>8938.598</v>
      </c>
      <c r="G6" s="354">
        <v>31.250371025257547</v>
      </c>
      <c r="H6" s="238">
        <v>-37.987063913053902</v>
      </c>
      <c r="I6" s="238">
        <v>-16.979273483380723</v>
      </c>
      <c r="J6" s="12"/>
      <c r="K6" s="12"/>
      <c r="L6" s="12"/>
    </row>
    <row r="7" spans="1:12" ht="14.25" x14ac:dyDescent="0.2">
      <c r="A7" s="404" t="s">
        <v>427</v>
      </c>
      <c r="B7" s="355">
        <v>17856.031999999999</v>
      </c>
      <c r="C7" s="354">
        <v>70.641641836044826</v>
      </c>
      <c r="D7" s="355">
        <v>19859.137999999999</v>
      </c>
      <c r="E7" s="354">
        <v>62.399460161541178</v>
      </c>
      <c r="F7" s="355">
        <v>19664.576000000001</v>
      </c>
      <c r="G7" s="354">
        <v>68.749628974742464</v>
      </c>
      <c r="H7" s="238">
        <v>-10.086570726282277</v>
      </c>
      <c r="I7" s="238">
        <v>-9.1969641247286571</v>
      </c>
      <c r="J7" s="12"/>
      <c r="K7" s="12"/>
      <c r="L7" s="12"/>
    </row>
    <row r="8" spans="1:12" x14ac:dyDescent="0.2">
      <c r="A8" s="244" t="s">
        <v>119</v>
      </c>
      <c r="B8" s="245">
        <v>25276.920999999998</v>
      </c>
      <c r="C8" s="246">
        <v>100</v>
      </c>
      <c r="D8" s="245">
        <v>31825.816999999999</v>
      </c>
      <c r="E8" s="246">
        <v>100</v>
      </c>
      <c r="F8" s="245">
        <v>28603.173999999999</v>
      </c>
      <c r="G8" s="246">
        <v>100</v>
      </c>
      <c r="H8" s="92">
        <v>-20.577306782100834</v>
      </c>
      <c r="I8" s="92">
        <v>-11.628964673640766</v>
      </c>
      <c r="J8" s="402"/>
      <c r="K8" s="402"/>
    </row>
    <row r="9" spans="1:12" s="383" customFormat="1" x14ac:dyDescent="0.2">
      <c r="A9" s="402"/>
      <c r="B9" s="402"/>
      <c r="C9" s="402"/>
      <c r="D9" s="402"/>
      <c r="E9" s="402"/>
      <c r="F9" s="402"/>
      <c r="H9" s="402"/>
      <c r="I9" s="248" t="s">
        <v>238</v>
      </c>
      <c r="J9" s="384"/>
      <c r="K9" s="384"/>
      <c r="L9" s="384"/>
    </row>
    <row r="10" spans="1:12" x14ac:dyDescent="0.2">
      <c r="A10" s="722" t="s">
        <v>580</v>
      </c>
      <c r="B10" s="384"/>
      <c r="C10" s="385"/>
      <c r="D10" s="384"/>
      <c r="E10" s="384"/>
      <c r="F10" s="384"/>
      <c r="G10" s="384"/>
      <c r="H10" s="402"/>
      <c r="I10" s="402"/>
      <c r="J10" s="402"/>
      <c r="K10" s="402"/>
      <c r="L10" s="402"/>
    </row>
    <row r="11" spans="1:12" x14ac:dyDescent="0.2">
      <c r="A11" s="326" t="s">
        <v>581</v>
      </c>
      <c r="B11" s="402"/>
      <c r="C11" s="403"/>
      <c r="D11" s="402"/>
      <c r="E11" s="402"/>
      <c r="F11" s="402"/>
      <c r="G11" s="402"/>
      <c r="H11" s="402"/>
      <c r="I11" s="402"/>
      <c r="J11" s="402"/>
      <c r="K11" s="402"/>
      <c r="L11" s="402"/>
    </row>
    <row r="12" spans="1:12" x14ac:dyDescent="0.2">
      <c r="A12" s="326" t="s">
        <v>539</v>
      </c>
      <c r="B12" s="402"/>
      <c r="C12" s="402"/>
      <c r="D12" s="402"/>
      <c r="E12" s="402"/>
      <c r="F12" s="402"/>
      <c r="G12" s="402"/>
      <c r="H12" s="12"/>
      <c r="I12" s="185"/>
      <c r="J12" s="402"/>
      <c r="K12" s="402"/>
      <c r="L12" s="402"/>
    </row>
    <row r="13" spans="1:12" x14ac:dyDescent="0.2">
      <c r="A13" s="402"/>
      <c r="B13" s="402"/>
      <c r="C13" s="402"/>
      <c r="D13" s="402"/>
      <c r="E13" s="402"/>
      <c r="F13" s="402"/>
      <c r="G13" s="402"/>
      <c r="H13" s="12"/>
      <c r="I13" s="12"/>
      <c r="J13" s="402"/>
      <c r="K13" s="402"/>
      <c r="L13" s="402"/>
    </row>
    <row r="14" spans="1:12" x14ac:dyDescent="0.2">
      <c r="A14" s="402"/>
      <c r="B14" s="402"/>
      <c r="C14" s="402"/>
      <c r="D14" s="402"/>
      <c r="E14" s="402"/>
      <c r="F14" s="402"/>
      <c r="G14" s="402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804"/>
    </row>
    <row r="18" spans="2:13" x14ac:dyDescent="0.2">
      <c r="B18" s="804"/>
    </row>
    <row r="19" spans="2:13" x14ac:dyDescent="0.2">
      <c r="M19" s="352" t="s">
        <v>426</v>
      </c>
    </row>
    <row r="21" spans="2:13" x14ac:dyDescent="0.2">
      <c r="C21" s="804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topLeftCell="A15" workbookViewId="0">
      <selection sqref="A1:D2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05" t="s">
        <v>1</v>
      </c>
      <c r="B1" s="905"/>
      <c r="C1" s="905"/>
      <c r="D1" s="905"/>
      <c r="E1" s="407"/>
      <c r="F1" s="407"/>
      <c r="G1" s="408"/>
    </row>
    <row r="2" spans="1:7" x14ac:dyDescent="0.2">
      <c r="A2" s="905"/>
      <c r="B2" s="905"/>
      <c r="C2" s="905"/>
      <c r="D2" s="905"/>
      <c r="E2" s="408"/>
      <c r="F2" s="408"/>
      <c r="G2" s="408"/>
    </row>
    <row r="3" spans="1:7" x14ac:dyDescent="0.2">
      <c r="A3" s="619"/>
      <c r="B3" s="619"/>
      <c r="C3" s="619"/>
      <c r="D3" s="408"/>
      <c r="E3" s="408"/>
      <c r="F3" s="408"/>
      <c r="G3" s="408"/>
    </row>
    <row r="4" spans="1:7" x14ac:dyDescent="0.2">
      <c r="A4" s="409" t="s">
        <v>429</v>
      </c>
      <c r="B4" s="408"/>
      <c r="C4" s="408"/>
      <c r="D4" s="408"/>
      <c r="E4" s="408"/>
      <c r="F4" s="408"/>
      <c r="G4" s="408"/>
    </row>
    <row r="5" spans="1:7" x14ac:dyDescent="0.2">
      <c r="A5" s="410"/>
      <c r="B5" s="410" t="s">
        <v>430</v>
      </c>
      <c r="C5" s="410" t="s">
        <v>431</v>
      </c>
      <c r="D5" s="410" t="s">
        <v>432</v>
      </c>
      <c r="E5" s="410" t="s">
        <v>433</v>
      </c>
      <c r="F5" s="410" t="s">
        <v>55</v>
      </c>
      <c r="G5" s="408"/>
    </row>
    <row r="6" spans="1:7" x14ac:dyDescent="0.2">
      <c r="A6" s="411" t="s">
        <v>430</v>
      </c>
      <c r="B6" s="412">
        <v>1</v>
      </c>
      <c r="C6" s="412">
        <v>238.8</v>
      </c>
      <c r="D6" s="412">
        <v>0.23880000000000001</v>
      </c>
      <c r="E6" s="413" t="s">
        <v>434</v>
      </c>
      <c r="F6" s="413">
        <v>0.27779999999999999</v>
      </c>
      <c r="G6" s="408"/>
    </row>
    <row r="7" spans="1:7" x14ac:dyDescent="0.2">
      <c r="A7" s="414" t="s">
        <v>431</v>
      </c>
      <c r="B7" s="415" t="s">
        <v>435</v>
      </c>
      <c r="C7" s="416">
        <v>1</v>
      </c>
      <c r="D7" s="417" t="s">
        <v>436</v>
      </c>
      <c r="E7" s="417" t="s">
        <v>437</v>
      </c>
      <c r="F7" s="415" t="s">
        <v>438</v>
      </c>
      <c r="G7" s="408"/>
    </row>
    <row r="8" spans="1:7" x14ac:dyDescent="0.2">
      <c r="A8" s="414" t="s">
        <v>432</v>
      </c>
      <c r="B8" s="415">
        <v>4.1867999999999999</v>
      </c>
      <c r="C8" s="417" t="s">
        <v>439</v>
      </c>
      <c r="D8" s="416">
        <v>1</v>
      </c>
      <c r="E8" s="417" t="s">
        <v>440</v>
      </c>
      <c r="F8" s="415">
        <v>1.163</v>
      </c>
      <c r="G8" s="408"/>
    </row>
    <row r="9" spans="1:7" x14ac:dyDescent="0.2">
      <c r="A9" s="414" t="s">
        <v>433</v>
      </c>
      <c r="B9" s="415" t="s">
        <v>441</v>
      </c>
      <c r="C9" s="417" t="s">
        <v>442</v>
      </c>
      <c r="D9" s="417" t="s">
        <v>443</v>
      </c>
      <c r="E9" s="415">
        <v>1</v>
      </c>
      <c r="F9" s="418">
        <v>11630</v>
      </c>
      <c r="G9" s="408"/>
    </row>
    <row r="10" spans="1:7" x14ac:dyDescent="0.2">
      <c r="A10" s="419" t="s">
        <v>55</v>
      </c>
      <c r="B10" s="420">
        <v>3.6</v>
      </c>
      <c r="C10" s="420">
        <v>860</v>
      </c>
      <c r="D10" s="420">
        <v>0.86</v>
      </c>
      <c r="E10" s="421" t="s">
        <v>444</v>
      </c>
      <c r="F10" s="420">
        <v>1</v>
      </c>
      <c r="G10" s="408"/>
    </row>
    <row r="11" spans="1:7" x14ac:dyDescent="0.2">
      <c r="A11" s="414"/>
      <c r="B11" s="416"/>
      <c r="C11" s="416"/>
      <c r="D11" s="416"/>
      <c r="E11" s="415"/>
      <c r="F11" s="416"/>
      <c r="G11" s="408"/>
    </row>
    <row r="12" spans="1:7" x14ac:dyDescent="0.2">
      <c r="A12" s="409"/>
      <c r="B12" s="408"/>
      <c r="C12" s="408"/>
      <c r="D12" s="408"/>
      <c r="E12" s="422"/>
      <c r="F12" s="408"/>
      <c r="G12" s="408"/>
    </row>
    <row r="13" spans="1:7" x14ac:dyDescent="0.2">
      <c r="A13" s="409" t="s">
        <v>445</v>
      </c>
      <c r="B13" s="408"/>
      <c r="C13" s="408"/>
      <c r="D13" s="408"/>
      <c r="E13" s="408"/>
      <c r="F13" s="408"/>
      <c r="G13" s="408"/>
    </row>
    <row r="14" spans="1:7" x14ac:dyDescent="0.2">
      <c r="A14" s="410"/>
      <c r="B14" s="423" t="s">
        <v>446</v>
      </c>
      <c r="C14" s="410" t="s">
        <v>447</v>
      </c>
      <c r="D14" s="410" t="s">
        <v>448</v>
      </c>
      <c r="E14" s="410" t="s">
        <v>449</v>
      </c>
      <c r="F14" s="410" t="s">
        <v>450</v>
      </c>
      <c r="G14" s="416"/>
    </row>
    <row r="15" spans="1:7" x14ac:dyDescent="0.2">
      <c r="A15" s="411" t="s">
        <v>446</v>
      </c>
      <c r="B15" s="412">
        <v>1</v>
      </c>
      <c r="C15" s="412">
        <v>2.3810000000000001E-2</v>
      </c>
      <c r="D15" s="412">
        <v>0.13370000000000001</v>
      </c>
      <c r="E15" s="412">
        <v>3.7850000000000001</v>
      </c>
      <c r="F15" s="412">
        <v>3.8E-3</v>
      </c>
      <c r="G15" s="416"/>
    </row>
    <row r="16" spans="1:7" x14ac:dyDescent="0.2">
      <c r="A16" s="414" t="s">
        <v>447</v>
      </c>
      <c r="B16" s="416">
        <v>42</v>
      </c>
      <c r="C16" s="416">
        <v>1</v>
      </c>
      <c r="D16" s="416">
        <v>5.6150000000000002</v>
      </c>
      <c r="E16" s="416">
        <v>159</v>
      </c>
      <c r="F16" s="416">
        <v>0.159</v>
      </c>
      <c r="G16" s="416"/>
    </row>
    <row r="17" spans="1:7" x14ac:dyDescent="0.2">
      <c r="A17" s="414" t="s">
        <v>448</v>
      </c>
      <c r="B17" s="416">
        <v>7.48</v>
      </c>
      <c r="C17" s="416">
        <v>0.17810000000000001</v>
      </c>
      <c r="D17" s="416">
        <v>1</v>
      </c>
      <c r="E17" s="416">
        <v>28.3</v>
      </c>
      <c r="F17" s="416">
        <v>2.8299999999999999E-2</v>
      </c>
      <c r="G17" s="416"/>
    </row>
    <row r="18" spans="1:7" x14ac:dyDescent="0.2">
      <c r="A18" s="414" t="s">
        <v>449</v>
      </c>
      <c r="B18" s="416">
        <v>0.26419999999999999</v>
      </c>
      <c r="C18" s="416">
        <v>6.3E-3</v>
      </c>
      <c r="D18" s="416">
        <v>3.5299999999999998E-2</v>
      </c>
      <c r="E18" s="416">
        <v>1</v>
      </c>
      <c r="F18" s="416">
        <v>1E-3</v>
      </c>
      <c r="G18" s="416"/>
    </row>
    <row r="19" spans="1:7" x14ac:dyDescent="0.2">
      <c r="A19" s="419" t="s">
        <v>450</v>
      </c>
      <c r="B19" s="420">
        <v>264.2</v>
      </c>
      <c r="C19" s="420">
        <v>6.2889999999999997</v>
      </c>
      <c r="D19" s="420">
        <v>35.314700000000002</v>
      </c>
      <c r="E19" s="424">
        <v>1000</v>
      </c>
      <c r="F19" s="420">
        <v>1</v>
      </c>
      <c r="G19" s="416"/>
    </row>
    <row r="20" spans="1:7" x14ac:dyDescent="0.2">
      <c r="A20" s="408"/>
      <c r="B20" s="408"/>
      <c r="C20" s="408"/>
      <c r="D20" s="408"/>
      <c r="E20" s="408"/>
      <c r="F20" s="408"/>
      <c r="G20" s="408"/>
    </row>
    <row r="21" spans="1:7" x14ac:dyDescent="0.2">
      <c r="A21" s="408"/>
      <c r="B21" s="408"/>
      <c r="C21" s="408"/>
      <c r="D21" s="408"/>
      <c r="E21" s="408"/>
      <c r="F21" s="408"/>
      <c r="G21" s="408"/>
    </row>
    <row r="22" spans="1:7" x14ac:dyDescent="0.2">
      <c r="A22" s="409" t="s">
        <v>451</v>
      </c>
      <c r="B22" s="408"/>
      <c r="C22" s="408"/>
      <c r="D22" s="408"/>
      <c r="E22" s="408"/>
      <c r="F22" s="408"/>
      <c r="G22" s="408"/>
    </row>
    <row r="23" spans="1:7" x14ac:dyDescent="0.2">
      <c r="A23" s="425" t="s">
        <v>307</v>
      </c>
      <c r="B23" s="425"/>
      <c r="C23" s="425"/>
      <c r="D23" s="425"/>
      <c r="E23" s="425"/>
      <c r="F23" s="425"/>
      <c r="G23" s="408"/>
    </row>
    <row r="24" spans="1:7" x14ac:dyDescent="0.2">
      <c r="A24" s="906" t="s">
        <v>452</v>
      </c>
      <c r="B24" s="906"/>
      <c r="C24" s="906"/>
      <c r="D24" s="907" t="s">
        <v>453</v>
      </c>
      <c r="E24" s="907"/>
      <c r="F24" s="907"/>
      <c r="G24" s="408"/>
    </row>
    <row r="25" spans="1:7" x14ac:dyDescent="0.2">
      <c r="A25" s="408"/>
      <c r="B25" s="408"/>
      <c r="C25" s="408"/>
      <c r="D25" s="408"/>
      <c r="E25" s="408"/>
      <c r="F25" s="408"/>
      <c r="G25" s="408"/>
    </row>
    <row r="26" spans="1:7" x14ac:dyDescent="0.2">
      <c r="A26" s="408"/>
      <c r="B26" s="408"/>
      <c r="C26" s="408"/>
      <c r="D26" s="408"/>
      <c r="E26" s="408"/>
      <c r="F26" s="408"/>
      <c r="G26" s="408"/>
    </row>
    <row r="27" spans="1:7" x14ac:dyDescent="0.2">
      <c r="A27" s="60" t="s">
        <v>454</v>
      </c>
      <c r="B27" s="408"/>
      <c r="C27" s="60"/>
      <c r="D27" s="409" t="s">
        <v>455</v>
      </c>
      <c r="E27" s="408"/>
      <c r="F27" s="408"/>
      <c r="G27" s="408"/>
    </row>
    <row r="28" spans="1:7" x14ac:dyDescent="0.2">
      <c r="A28" s="425" t="s">
        <v>307</v>
      </c>
      <c r="B28" s="426" t="s">
        <v>457</v>
      </c>
      <c r="C28" s="58"/>
      <c r="D28" s="411" t="s">
        <v>114</v>
      </c>
      <c r="E28" s="412"/>
      <c r="F28" s="413" t="s">
        <v>458</v>
      </c>
      <c r="G28" s="408"/>
    </row>
    <row r="29" spans="1:7" x14ac:dyDescent="0.2">
      <c r="A29" s="427" t="s">
        <v>462</v>
      </c>
      <c r="B29" s="428" t="s">
        <v>463</v>
      </c>
      <c r="C29" s="58"/>
      <c r="D29" s="419" t="s">
        <v>423</v>
      </c>
      <c r="E29" s="420"/>
      <c r="F29" s="421" t="s">
        <v>464</v>
      </c>
      <c r="G29" s="408"/>
    </row>
    <row r="30" spans="1:7" x14ac:dyDescent="0.2">
      <c r="A30" s="429" t="s">
        <v>465</v>
      </c>
      <c r="B30" s="430" t="s">
        <v>466</v>
      </c>
      <c r="C30" s="408"/>
      <c r="D30" s="408"/>
      <c r="E30" s="408"/>
      <c r="F30" s="408"/>
      <c r="G30" s="408"/>
    </row>
    <row r="31" spans="1:7" x14ac:dyDescent="0.2">
      <c r="A31" s="408"/>
      <c r="B31" s="408"/>
      <c r="C31" s="408"/>
      <c r="D31" s="408"/>
      <c r="E31" s="408"/>
      <c r="F31" s="408"/>
      <c r="G31" s="408"/>
    </row>
    <row r="32" spans="1:7" x14ac:dyDescent="0.2">
      <c r="A32" s="408"/>
      <c r="B32" s="408"/>
      <c r="C32" s="408"/>
      <c r="D32" s="408"/>
      <c r="E32" s="408"/>
      <c r="F32" s="408"/>
      <c r="G32" s="408"/>
    </row>
    <row r="33" spans="1:7" x14ac:dyDescent="0.2">
      <c r="A33" s="409" t="s">
        <v>456</v>
      </c>
      <c r="B33" s="408"/>
      <c r="C33" s="408"/>
      <c r="D33" s="408"/>
      <c r="E33" s="409" t="s">
        <v>467</v>
      </c>
      <c r="F33" s="408"/>
      <c r="G33" s="408"/>
    </row>
    <row r="34" spans="1:7" x14ac:dyDescent="0.2">
      <c r="A34" s="425" t="s">
        <v>459</v>
      </c>
      <c r="B34" s="425" t="s">
        <v>460</v>
      </c>
      <c r="C34" s="425" t="s">
        <v>461</v>
      </c>
      <c r="D34" s="416"/>
      <c r="E34" s="410"/>
      <c r="F34" s="410" t="s">
        <v>468</v>
      </c>
      <c r="G34" s="408"/>
    </row>
    <row r="35" spans="1:7" x14ac:dyDescent="0.2">
      <c r="A35" s="1"/>
      <c r="B35" s="1"/>
      <c r="C35" s="1"/>
      <c r="D35" s="1"/>
      <c r="E35" s="411" t="s">
        <v>469</v>
      </c>
      <c r="F35" s="431">
        <v>11.6</v>
      </c>
      <c r="G35" s="408"/>
    </row>
    <row r="36" spans="1:7" x14ac:dyDescent="0.2">
      <c r="A36" s="1"/>
      <c r="B36" s="1"/>
      <c r="C36" s="1"/>
      <c r="D36" s="1"/>
      <c r="E36" s="414" t="s">
        <v>49</v>
      </c>
      <c r="F36" s="431">
        <v>8.5299999999999994</v>
      </c>
      <c r="G36" s="408"/>
    </row>
    <row r="37" spans="1:7" x14ac:dyDescent="0.2">
      <c r="A37" s="1"/>
      <c r="B37" s="1"/>
      <c r="C37" s="1"/>
      <c r="D37" s="1"/>
      <c r="E37" s="414" t="s">
        <v>50</v>
      </c>
      <c r="F37" s="431">
        <v>7.88</v>
      </c>
      <c r="G37" s="408"/>
    </row>
    <row r="38" spans="1:7" x14ac:dyDescent="0.2">
      <c r="A38" s="1"/>
      <c r="B38" s="1"/>
      <c r="C38" s="1"/>
      <c r="D38" s="1"/>
      <c r="E38" s="414" t="s">
        <v>470</v>
      </c>
      <c r="F38" s="431">
        <v>7.93</v>
      </c>
      <c r="G38" s="408"/>
    </row>
    <row r="39" spans="1:7" x14ac:dyDescent="0.2">
      <c r="A39" s="1"/>
      <c r="B39" s="1"/>
      <c r="C39" s="1"/>
      <c r="D39" s="1"/>
      <c r="E39" s="414" t="s">
        <v>129</v>
      </c>
      <c r="F39" s="431">
        <v>7.46</v>
      </c>
      <c r="G39" s="408"/>
    </row>
    <row r="40" spans="1:7" x14ac:dyDescent="0.2">
      <c r="A40" s="1"/>
      <c r="B40" s="1"/>
      <c r="C40" s="1"/>
      <c r="D40" s="1"/>
      <c r="E40" s="414" t="s">
        <v>130</v>
      </c>
      <c r="F40" s="431">
        <v>6.66</v>
      </c>
      <c r="G40" s="408"/>
    </row>
    <row r="41" spans="1:7" x14ac:dyDescent="0.2">
      <c r="A41" s="1"/>
      <c r="B41" s="1"/>
      <c r="C41" s="1"/>
      <c r="D41" s="1"/>
      <c r="E41" s="419" t="s">
        <v>471</v>
      </c>
      <c r="F41" s="432">
        <v>8</v>
      </c>
      <c r="G41" s="408"/>
    </row>
    <row r="42" spans="1:7" x14ac:dyDescent="0.2">
      <c r="A42" s="408"/>
      <c r="B42" s="408"/>
      <c r="C42" s="408"/>
      <c r="D42" s="408"/>
      <c r="E42" s="408"/>
      <c r="F42" s="408"/>
      <c r="G42" s="408"/>
    </row>
    <row r="43" spans="1:7" x14ac:dyDescent="0.2">
      <c r="A43" s="408"/>
      <c r="B43" s="408"/>
      <c r="C43" s="408"/>
      <c r="D43" s="408"/>
      <c r="E43" s="408"/>
      <c r="F43" s="408"/>
      <c r="G43" s="408"/>
    </row>
    <row r="44" spans="1:7" x14ac:dyDescent="0.2">
      <c r="A44" s="408"/>
      <c r="B44" s="408"/>
      <c r="C44" s="408"/>
      <c r="D44" s="408"/>
      <c r="E44" s="408"/>
      <c r="F44" s="408"/>
      <c r="G44" s="408"/>
    </row>
    <row r="45" spans="1:7" ht="15" x14ac:dyDescent="0.25">
      <c r="A45" s="433" t="s">
        <v>472</v>
      </c>
      <c r="B45" s="1"/>
      <c r="C45" s="1"/>
      <c r="D45" s="1"/>
      <c r="E45" s="1"/>
      <c r="F45" s="1"/>
      <c r="G45" s="1"/>
    </row>
    <row r="46" spans="1:7" x14ac:dyDescent="0.2">
      <c r="A46" s="1" t="s">
        <v>473</v>
      </c>
      <c r="B46" s="1"/>
      <c r="C46" s="1"/>
      <c r="D46" s="1"/>
      <c r="E46" s="1"/>
      <c r="F46" s="1"/>
      <c r="G46" s="1"/>
    </row>
    <row r="47" spans="1:7" x14ac:dyDescent="0.2">
      <c r="A47" s="1" t="s">
        <v>474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3" t="s">
        <v>475</v>
      </c>
      <c r="B49" s="1"/>
      <c r="C49" s="1"/>
      <c r="D49" s="1"/>
      <c r="E49" s="1"/>
      <c r="F49" s="1"/>
      <c r="G49" s="1"/>
    </row>
    <row r="50" spans="1:7" x14ac:dyDescent="0.2">
      <c r="A50" s="1" t="s">
        <v>655</v>
      </c>
      <c r="B50" s="1"/>
      <c r="C50" s="1"/>
      <c r="D50" s="1"/>
      <c r="E50" s="1"/>
      <c r="F50" s="1"/>
      <c r="G50" s="1"/>
    </row>
    <row r="51" spans="1:7" x14ac:dyDescent="0.2">
      <c r="A51" s="1" t="s">
        <v>656</v>
      </c>
      <c r="B51" s="1"/>
      <c r="C51" s="1"/>
      <c r="D51" s="1"/>
      <c r="E51" s="1"/>
      <c r="F51" s="1"/>
      <c r="G51" s="1"/>
    </row>
    <row r="52" spans="1:7" x14ac:dyDescent="0.2">
      <c r="A52" s="1" t="s">
        <v>657</v>
      </c>
      <c r="B52" s="1"/>
      <c r="C52" s="1"/>
      <c r="D52" s="1"/>
      <c r="E52" s="1"/>
      <c r="F52" s="1"/>
      <c r="G52" s="1"/>
    </row>
    <row r="53" spans="1:7" x14ac:dyDescent="0.2">
      <c r="A53" s="1" t="s">
        <v>658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3" t="s">
        <v>476</v>
      </c>
      <c r="B55" s="1"/>
      <c r="C55" s="1"/>
      <c r="D55" s="1"/>
      <c r="E55" s="1"/>
      <c r="F55" s="1"/>
      <c r="G55" s="1"/>
    </row>
    <row r="56" spans="1:7" x14ac:dyDescent="0.2">
      <c r="A56" s="1" t="s">
        <v>659</v>
      </c>
      <c r="B56" s="1"/>
      <c r="C56" s="1"/>
      <c r="D56" s="1"/>
      <c r="E56" s="1"/>
      <c r="F56" s="1"/>
      <c r="G56" s="1"/>
    </row>
    <row r="57" spans="1:7" x14ac:dyDescent="0.2">
      <c r="A57" s="1" t="s">
        <v>660</v>
      </c>
      <c r="B57" s="1"/>
      <c r="C57" s="1"/>
      <c r="D57" s="1"/>
      <c r="E57" s="1"/>
      <c r="F57" s="1"/>
      <c r="G57" s="1"/>
    </row>
    <row r="58" spans="1:7" x14ac:dyDescent="0.2">
      <c r="A58" s="1" t="s">
        <v>661</v>
      </c>
      <c r="B58" s="1"/>
      <c r="C58" s="1"/>
      <c r="D58" s="1"/>
      <c r="E58" s="1"/>
      <c r="F58" s="1"/>
      <c r="G58" s="1"/>
    </row>
    <row r="59" spans="1:7" x14ac:dyDescent="0.2">
      <c r="A59" s="1" t="s">
        <v>662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3" t="s">
        <v>640</v>
      </c>
      <c r="B61" s="1"/>
      <c r="C61" s="1"/>
      <c r="D61" s="1"/>
      <c r="E61" s="1"/>
      <c r="F61" s="1"/>
      <c r="G61" s="1"/>
    </row>
    <row r="62" spans="1:7" x14ac:dyDescent="0.2">
      <c r="A62" s="1" t="s">
        <v>663</v>
      </c>
      <c r="B62" s="1"/>
      <c r="C62" s="1"/>
      <c r="D62" s="1"/>
      <c r="E62" s="1"/>
      <c r="F62" s="1"/>
      <c r="G62" s="1"/>
    </row>
    <row r="63" spans="1:7" x14ac:dyDescent="0.2">
      <c r="A63" s="1" t="s">
        <v>643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3" t="s">
        <v>477</v>
      </c>
      <c r="B65" s="1"/>
      <c r="C65" s="1"/>
      <c r="D65" s="1"/>
      <c r="E65" s="1"/>
      <c r="F65" s="1"/>
      <c r="G65" s="1"/>
    </row>
    <row r="66" spans="1:7" x14ac:dyDescent="0.2">
      <c r="A66" s="1" t="s">
        <v>478</v>
      </c>
      <c r="B66" s="1"/>
      <c r="C66" s="1"/>
      <c r="D66" s="1"/>
      <c r="E66" s="1"/>
      <c r="F66" s="1"/>
      <c r="G66" s="1"/>
    </row>
    <row r="67" spans="1:7" x14ac:dyDescent="0.2">
      <c r="A67" s="1" t="s">
        <v>479</v>
      </c>
      <c r="B67" s="1"/>
      <c r="C67" s="1"/>
      <c r="D67" s="1"/>
      <c r="E67" s="1"/>
      <c r="F67" s="1"/>
      <c r="G67" s="1"/>
    </row>
    <row r="68" spans="1:7" x14ac:dyDescent="0.2">
      <c r="A68" s="1" t="s">
        <v>480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B3" sqref="B3:D15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4" t="s">
        <v>494</v>
      </c>
      <c r="B1" s="457"/>
      <c r="C1" s="457"/>
      <c r="D1" s="457"/>
    </row>
    <row r="2" spans="1:18" x14ac:dyDescent="0.2">
      <c r="A2" s="487"/>
      <c r="B2" s="485"/>
      <c r="C2" s="485"/>
      <c r="D2" s="488"/>
    </row>
    <row r="3" spans="1:18" x14ac:dyDescent="0.2">
      <c r="A3" s="489"/>
      <c r="B3" s="489">
        <v>2014</v>
      </c>
      <c r="C3" s="489">
        <v>2015</v>
      </c>
      <c r="D3" s="489">
        <v>2016</v>
      </c>
    </row>
    <row r="4" spans="1:18" x14ac:dyDescent="0.2">
      <c r="A4" s="456" t="s">
        <v>134</v>
      </c>
      <c r="B4" s="484">
        <v>-7.753502009242113</v>
      </c>
      <c r="C4" s="484">
        <v>-1.0512315047003984</v>
      </c>
      <c r="D4" s="484">
        <v>1.7429661556131433</v>
      </c>
      <c r="Q4" s="803"/>
      <c r="R4" s="803"/>
    </row>
    <row r="5" spans="1:18" x14ac:dyDescent="0.2">
      <c r="A5" s="456" t="s">
        <v>135</v>
      </c>
      <c r="B5" s="484">
        <v>-6.2083557342270943</v>
      </c>
      <c r="C5" s="484">
        <v>-0.46871715143932469</v>
      </c>
      <c r="D5" s="484">
        <v>1.3742355572163294</v>
      </c>
    </row>
    <row r="6" spans="1:18" x14ac:dyDescent="0.2">
      <c r="A6" s="456" t="s">
        <v>136</v>
      </c>
      <c r="B6" s="484">
        <v>-5.1314628475704174</v>
      </c>
      <c r="C6" s="484">
        <v>-0.40000888926776912</v>
      </c>
      <c r="D6" s="484" t="s">
        <v>605</v>
      </c>
    </row>
    <row r="7" spans="1:18" x14ac:dyDescent="0.2">
      <c r="A7" s="456" t="s">
        <v>137</v>
      </c>
      <c r="B7" s="484">
        <v>-4.9921882223830041</v>
      </c>
      <c r="C7" s="484">
        <v>0.22145645063382441</v>
      </c>
      <c r="D7" s="484" t="s">
        <v>605</v>
      </c>
    </row>
    <row r="8" spans="1:18" x14ac:dyDescent="0.2">
      <c r="A8" s="456" t="s">
        <v>138</v>
      </c>
      <c r="B8" s="484">
        <v>-4.2331419930893084</v>
      </c>
      <c r="C8" s="484">
        <v>0.5056591280542323</v>
      </c>
      <c r="D8" s="742" t="s">
        <v>605</v>
      </c>
    </row>
    <row r="9" spans="1:18" x14ac:dyDescent="0.2">
      <c r="A9" s="456" t="s">
        <v>139</v>
      </c>
      <c r="B9" s="484">
        <v>-2.8956073040530126</v>
      </c>
      <c r="C9" s="484">
        <v>0.81704800469229588</v>
      </c>
      <c r="D9" s="742" t="s">
        <v>605</v>
      </c>
    </row>
    <row r="10" spans="1:18" x14ac:dyDescent="0.2">
      <c r="A10" s="456" t="s">
        <v>140</v>
      </c>
      <c r="B10" s="484">
        <v>-2.6585484126550982</v>
      </c>
      <c r="C10" s="484">
        <v>1.2093698217024289</v>
      </c>
      <c r="D10" s="742" t="s">
        <v>605</v>
      </c>
    </row>
    <row r="11" spans="1:18" x14ac:dyDescent="0.2">
      <c r="A11" s="456" t="s">
        <v>141</v>
      </c>
      <c r="B11" s="484">
        <v>-2.2846033626651159</v>
      </c>
      <c r="C11" s="484">
        <v>2.0026807470049168</v>
      </c>
      <c r="D11" s="742" t="s">
        <v>605</v>
      </c>
    </row>
    <row r="12" spans="1:18" x14ac:dyDescent="0.2">
      <c r="A12" s="456" t="s">
        <v>142</v>
      </c>
      <c r="B12" s="484">
        <v>-1.656149136580773</v>
      </c>
      <c r="C12" s="484">
        <v>1.8747908907004236</v>
      </c>
      <c r="D12" s="742" t="s">
        <v>605</v>
      </c>
    </row>
    <row r="13" spans="1:18" x14ac:dyDescent="0.2">
      <c r="A13" s="456" t="s">
        <v>143</v>
      </c>
      <c r="B13" s="484">
        <v>-1.193820861534671</v>
      </c>
      <c r="C13" s="484">
        <v>1.5383553524476219</v>
      </c>
      <c r="D13" s="742" t="s">
        <v>605</v>
      </c>
    </row>
    <row r="14" spans="1:18" x14ac:dyDescent="0.2">
      <c r="A14" s="456" t="s">
        <v>144</v>
      </c>
      <c r="B14" s="484">
        <v>-1.4617083510701807</v>
      </c>
      <c r="C14" s="484">
        <v>2.1596232421532622</v>
      </c>
      <c r="D14" s="742" t="s">
        <v>605</v>
      </c>
    </row>
    <row r="15" spans="1:18" x14ac:dyDescent="0.2">
      <c r="A15" s="485" t="s">
        <v>145</v>
      </c>
      <c r="B15" s="486">
        <v>-1.4186363966002913</v>
      </c>
      <c r="C15" s="486">
        <v>2.516450601559387</v>
      </c>
      <c r="D15" s="743" t="s">
        <v>605</v>
      </c>
    </row>
    <row r="16" spans="1:18" x14ac:dyDescent="0.2">
      <c r="A16" s="455"/>
      <c r="B16" s="456"/>
      <c r="C16" s="456"/>
      <c r="D16" s="93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2" t="s">
        <v>24</v>
      </c>
      <c r="B1" s="493"/>
      <c r="C1" s="493"/>
      <c r="D1" s="493"/>
      <c r="E1" s="493"/>
      <c r="F1" s="493"/>
      <c r="G1" s="493"/>
      <c r="H1" s="493"/>
    </row>
    <row r="2" spans="1:8" ht="15.75" x14ac:dyDescent="0.25">
      <c r="A2" s="494"/>
      <c r="B2" s="495"/>
      <c r="C2" s="496"/>
      <c r="D2" s="496"/>
      <c r="E2" s="496"/>
      <c r="F2" s="496"/>
      <c r="G2" s="496"/>
      <c r="H2" s="525" t="s">
        <v>159</v>
      </c>
    </row>
    <row r="3" spans="1:8" s="80" customFormat="1" x14ac:dyDescent="0.2">
      <c r="A3" s="448"/>
      <c r="B3" s="860">
        <f>INDICE!A3</f>
        <v>42401</v>
      </c>
      <c r="C3" s="861"/>
      <c r="D3" s="861" t="s">
        <v>120</v>
      </c>
      <c r="E3" s="861"/>
      <c r="F3" s="861" t="s">
        <v>121</v>
      </c>
      <c r="G3" s="861"/>
      <c r="H3" s="861"/>
    </row>
    <row r="4" spans="1:8" s="80" customFormat="1" x14ac:dyDescent="0.2">
      <c r="A4" s="449"/>
      <c r="B4" s="97" t="s">
        <v>48</v>
      </c>
      <c r="C4" s="97" t="s">
        <v>489</v>
      </c>
      <c r="D4" s="97" t="s">
        <v>48</v>
      </c>
      <c r="E4" s="97" t="s">
        <v>489</v>
      </c>
      <c r="F4" s="97" t="s">
        <v>48</v>
      </c>
      <c r="G4" s="444" t="s">
        <v>489</v>
      </c>
      <c r="H4" s="444" t="s">
        <v>128</v>
      </c>
    </row>
    <row r="5" spans="1:8" s="102" customFormat="1" x14ac:dyDescent="0.2">
      <c r="A5" s="498" t="s">
        <v>146</v>
      </c>
      <c r="B5" s="507">
        <v>86.663539999999998</v>
      </c>
      <c r="C5" s="500">
        <v>-8.7942878467721943</v>
      </c>
      <c r="D5" s="499">
        <v>175.53640000000001</v>
      </c>
      <c r="E5" s="500">
        <v>-13.093374899917167</v>
      </c>
      <c r="F5" s="499">
        <v>837.73636999999997</v>
      </c>
      <c r="G5" s="500">
        <v>-3.6849335583660823</v>
      </c>
      <c r="H5" s="505">
        <v>44.655532042367405</v>
      </c>
    </row>
    <row r="6" spans="1:8" s="102" customFormat="1" x14ac:dyDescent="0.2">
      <c r="A6" s="498" t="s">
        <v>147</v>
      </c>
      <c r="B6" s="507">
        <v>62.810229999999997</v>
      </c>
      <c r="C6" s="500">
        <v>-19.082245813091625</v>
      </c>
      <c r="D6" s="499">
        <v>116.93223999999999</v>
      </c>
      <c r="E6" s="500">
        <v>-19.40474934240622</v>
      </c>
      <c r="F6" s="499">
        <v>488.27984000000004</v>
      </c>
      <c r="G6" s="500">
        <v>-4.6161515765258807</v>
      </c>
      <c r="H6" s="505">
        <v>26.027753863380713</v>
      </c>
    </row>
    <row r="7" spans="1:8" s="102" customFormat="1" x14ac:dyDescent="0.2">
      <c r="A7" s="498" t="s">
        <v>148</v>
      </c>
      <c r="B7" s="507">
        <v>3.8045000000000004</v>
      </c>
      <c r="C7" s="500">
        <v>30.00659515648972</v>
      </c>
      <c r="D7" s="499">
        <v>7.014520000000001</v>
      </c>
      <c r="E7" s="500">
        <v>19.51712798493794</v>
      </c>
      <c r="F7" s="499">
        <v>44.355500000000013</v>
      </c>
      <c r="G7" s="500">
        <v>23.247929080237149</v>
      </c>
      <c r="H7" s="505">
        <v>2.3643696542687151</v>
      </c>
    </row>
    <row r="8" spans="1:8" s="102" customFormat="1" x14ac:dyDescent="0.2">
      <c r="A8" s="501" t="s">
        <v>623</v>
      </c>
      <c r="B8" s="506">
        <v>32.305869999999999</v>
      </c>
      <c r="C8" s="503">
        <v>210.39788083847921</v>
      </c>
      <c r="D8" s="502">
        <v>73.66489</v>
      </c>
      <c r="E8" s="504">
        <v>257.63474740020774</v>
      </c>
      <c r="F8" s="502">
        <v>505.62513000000001</v>
      </c>
      <c r="G8" s="504">
        <v>80.301689356413817</v>
      </c>
      <c r="H8" s="822">
        <v>26.952344439983179</v>
      </c>
    </row>
    <row r="9" spans="1:8" s="80" customFormat="1" x14ac:dyDescent="0.2">
      <c r="A9" s="450" t="s">
        <v>119</v>
      </c>
      <c r="B9" s="69">
        <v>185.58413999999999</v>
      </c>
      <c r="C9" s="70">
        <v>-0.21094606333219534</v>
      </c>
      <c r="D9" s="69">
        <v>373.14805000000001</v>
      </c>
      <c r="E9" s="70">
        <v>-0.10369298886760288</v>
      </c>
      <c r="F9" s="69">
        <v>1875.9968399999998</v>
      </c>
      <c r="G9" s="70">
        <v>10.474958143847513</v>
      </c>
      <c r="H9" s="70">
        <v>100</v>
      </c>
    </row>
    <row r="10" spans="1:8" s="102" customFormat="1" x14ac:dyDescent="0.2">
      <c r="A10" s="491"/>
      <c r="B10" s="490"/>
      <c r="C10" s="497"/>
      <c r="D10" s="490"/>
      <c r="E10" s="497"/>
      <c r="F10" s="490"/>
      <c r="G10" s="497"/>
      <c r="H10" s="93" t="s">
        <v>238</v>
      </c>
    </row>
    <row r="11" spans="1:8" s="102" customFormat="1" x14ac:dyDescent="0.2">
      <c r="A11" s="451" t="s">
        <v>559</v>
      </c>
      <c r="B11" s="490"/>
      <c r="C11" s="490"/>
      <c r="D11" s="490"/>
      <c r="E11" s="490"/>
      <c r="F11" s="490"/>
      <c r="G11" s="497"/>
      <c r="H11" s="497"/>
    </row>
    <row r="12" spans="1:8" s="102" customFormat="1" x14ac:dyDescent="0.2">
      <c r="A12" s="451" t="s">
        <v>622</v>
      </c>
      <c r="B12" s="490"/>
      <c r="C12" s="490"/>
      <c r="D12" s="490"/>
      <c r="E12" s="490"/>
      <c r="F12" s="490"/>
      <c r="G12" s="497"/>
      <c r="H12" s="497"/>
    </row>
    <row r="13" spans="1:8" s="102" customFormat="1" ht="14.25" x14ac:dyDescent="0.2">
      <c r="A13" s="166" t="s">
        <v>651</v>
      </c>
      <c r="B13" s="456"/>
      <c r="C13" s="456"/>
      <c r="D13" s="456"/>
      <c r="E13" s="456"/>
      <c r="F13" s="456"/>
      <c r="G13" s="456"/>
      <c r="H13" s="456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42" priority="4" operator="between">
      <formula>0</formula>
      <formula>0.5</formula>
    </cfRule>
  </conditionalFormatting>
  <conditionalFormatting sqref="D8">
    <cfRule type="cellIs" dxfId="141" priority="3" operator="between">
      <formula>0</formula>
      <formula>0.5</formula>
    </cfRule>
  </conditionalFormatting>
  <conditionalFormatting sqref="F8">
    <cfRule type="cellIs" dxfId="140" priority="2" operator="between">
      <formula>0</formula>
      <formula>0.5</formula>
    </cfRule>
  </conditionalFormatting>
  <conditionalFormatting sqref="H8">
    <cfRule type="cellIs" dxfId="139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H7" sqref="H7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5" t="s">
        <v>159</v>
      </c>
    </row>
    <row r="3" spans="1:14" s="102" customFormat="1" x14ac:dyDescent="0.2">
      <c r="A3" s="79"/>
      <c r="B3" s="860">
        <f>INDICE!A3</f>
        <v>42401</v>
      </c>
      <c r="C3" s="861"/>
      <c r="D3" s="862" t="s">
        <v>120</v>
      </c>
      <c r="E3" s="862"/>
      <c r="F3" s="862" t="s">
        <v>121</v>
      </c>
      <c r="G3" s="862"/>
      <c r="H3" s="862"/>
      <c r="I3" s="526"/>
    </row>
    <row r="4" spans="1:14" s="102" customFormat="1" x14ac:dyDescent="0.2">
      <c r="A4" s="81"/>
      <c r="B4" s="97" t="s">
        <v>48</v>
      </c>
      <c r="C4" s="97" t="s">
        <v>495</v>
      </c>
      <c r="D4" s="97" t="s">
        <v>48</v>
      </c>
      <c r="E4" s="97" t="s">
        <v>489</v>
      </c>
      <c r="F4" s="97" t="s">
        <v>48</v>
      </c>
      <c r="G4" s="444" t="s">
        <v>489</v>
      </c>
      <c r="H4" s="444" t="s">
        <v>110</v>
      </c>
      <c r="I4" s="526"/>
    </row>
    <row r="5" spans="1:14" s="102" customFormat="1" x14ac:dyDescent="0.2">
      <c r="A5" s="99" t="s">
        <v>192</v>
      </c>
      <c r="B5" s="528">
        <v>326.47227000000021</v>
      </c>
      <c r="C5" s="521">
        <v>8.4102987307745476</v>
      </c>
      <c r="D5" s="520">
        <v>642.77766000000042</v>
      </c>
      <c r="E5" s="522">
        <v>1.973737930791162</v>
      </c>
      <c r="F5" s="520">
        <v>4318.9291299999995</v>
      </c>
      <c r="G5" s="522">
        <v>0.52042879660330366</v>
      </c>
      <c r="H5" s="531">
        <v>92.548631219819271</v>
      </c>
    </row>
    <row r="6" spans="1:14" s="102" customFormat="1" x14ac:dyDescent="0.2">
      <c r="A6" s="99" t="s">
        <v>193</v>
      </c>
      <c r="B6" s="507">
        <v>26.541849999999954</v>
      </c>
      <c r="C6" s="514">
        <v>12.192211511961322</v>
      </c>
      <c r="D6" s="499">
        <v>52.052919999999972</v>
      </c>
      <c r="E6" s="500">
        <v>7.938767211431359</v>
      </c>
      <c r="F6" s="499">
        <v>343.73540000000008</v>
      </c>
      <c r="G6" s="500">
        <v>7.9074144881785084</v>
      </c>
      <c r="H6" s="505">
        <v>7.3657704987155164</v>
      </c>
    </row>
    <row r="7" spans="1:14" s="102" customFormat="1" x14ac:dyDescent="0.2">
      <c r="A7" s="99" t="s">
        <v>153</v>
      </c>
      <c r="B7" s="529">
        <v>2.3559999999999998E-2</v>
      </c>
      <c r="C7" s="516">
        <v>140.40816326530609</v>
      </c>
      <c r="D7" s="515">
        <v>2.3559999999999998E-2</v>
      </c>
      <c r="E7" s="516">
        <v>140.40816326530609</v>
      </c>
      <c r="F7" s="515">
        <v>9.8519999999999996E-2</v>
      </c>
      <c r="G7" s="516">
        <v>-37.865792129162465</v>
      </c>
      <c r="H7" s="529">
        <v>2.1111462756918621E-3</v>
      </c>
    </row>
    <row r="8" spans="1:14" s="102" customFormat="1" x14ac:dyDescent="0.2">
      <c r="A8" s="527" t="s">
        <v>154</v>
      </c>
      <c r="B8" s="508">
        <v>353.03768000000019</v>
      </c>
      <c r="C8" s="509">
        <v>8.6836578251224488</v>
      </c>
      <c r="D8" s="508">
        <v>694.85414000000037</v>
      </c>
      <c r="E8" s="509">
        <v>2.3969180044967375</v>
      </c>
      <c r="F8" s="508">
        <v>4662.7693599999993</v>
      </c>
      <c r="G8" s="509">
        <v>1.0270756291864247</v>
      </c>
      <c r="H8" s="509">
        <v>99.916648079315124</v>
      </c>
    </row>
    <row r="9" spans="1:14" s="102" customFormat="1" x14ac:dyDescent="0.2">
      <c r="A9" s="99" t="s">
        <v>155</v>
      </c>
      <c r="B9" s="529">
        <v>0.13046999999999995</v>
      </c>
      <c r="C9" s="516">
        <v>-29.517584139160526</v>
      </c>
      <c r="D9" s="515">
        <v>0.31732000000000005</v>
      </c>
      <c r="E9" s="516">
        <v>-13.841976649470517</v>
      </c>
      <c r="F9" s="515">
        <v>3.8897499999999998</v>
      </c>
      <c r="G9" s="516">
        <v>25.333492292622552</v>
      </c>
      <c r="H9" s="505">
        <v>8.3351920684860137E-2</v>
      </c>
    </row>
    <row r="10" spans="1:14" s="102" customFormat="1" x14ac:dyDescent="0.2">
      <c r="A10" s="68" t="s">
        <v>156</v>
      </c>
      <c r="B10" s="510">
        <v>353.16815000000014</v>
      </c>
      <c r="C10" s="511">
        <v>8.6619006188072269</v>
      </c>
      <c r="D10" s="510">
        <v>695.17146000000037</v>
      </c>
      <c r="E10" s="511">
        <v>2.3881092243190025</v>
      </c>
      <c r="F10" s="510">
        <v>4666.6591099999996</v>
      </c>
      <c r="G10" s="511">
        <v>1.0434090593274237</v>
      </c>
      <c r="H10" s="511">
        <v>100</v>
      </c>
    </row>
    <row r="11" spans="1:14" s="102" customFormat="1" x14ac:dyDescent="0.2">
      <c r="A11" s="104" t="s">
        <v>157</v>
      </c>
      <c r="B11" s="517"/>
      <c r="C11" s="517"/>
      <c r="D11" s="517"/>
      <c r="E11" s="517"/>
      <c r="F11" s="517"/>
      <c r="G11" s="517"/>
      <c r="H11" s="517"/>
    </row>
    <row r="12" spans="1:14" s="102" customFormat="1" x14ac:dyDescent="0.2">
      <c r="A12" s="105" t="s">
        <v>198</v>
      </c>
      <c r="B12" s="530">
        <v>19.15485</v>
      </c>
      <c r="C12" s="519">
        <v>-14.377534777833606</v>
      </c>
      <c r="D12" s="518">
        <v>38.554830000000024</v>
      </c>
      <c r="E12" s="519">
        <v>-14.209203631822639</v>
      </c>
      <c r="F12" s="518">
        <v>275.90499</v>
      </c>
      <c r="G12" s="519">
        <v>-6.1418869514272947</v>
      </c>
      <c r="H12" s="532">
        <v>5.9122593593514061</v>
      </c>
    </row>
    <row r="13" spans="1:14" s="102" customFormat="1" x14ac:dyDescent="0.2">
      <c r="A13" s="106" t="s">
        <v>158</v>
      </c>
      <c r="B13" s="570">
        <v>5.4237195511543135</v>
      </c>
      <c r="C13" s="523"/>
      <c r="D13" s="552">
        <v>5.5460893057951495</v>
      </c>
      <c r="E13" s="523"/>
      <c r="F13" s="552">
        <v>5.9122593593514061</v>
      </c>
      <c r="G13" s="523"/>
      <c r="H13" s="533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238</v>
      </c>
    </row>
    <row r="15" spans="1:14" s="102" customFormat="1" x14ac:dyDescent="0.2">
      <c r="A15" s="94" t="s">
        <v>559</v>
      </c>
      <c r="B15" s="136"/>
      <c r="C15" s="136"/>
      <c r="D15" s="136"/>
      <c r="E15" s="136"/>
      <c r="F15" s="524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496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651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38" priority="1" operator="between">
      <formula>0</formula>
      <formula>0.5</formula>
    </cfRule>
  </conditionalFormatting>
  <conditionalFormatting sqref="B9:G9">
    <cfRule type="cellIs" dxfId="137" priority="3" operator="between">
      <formula>0</formula>
      <formula>0.5</formula>
    </cfRule>
  </conditionalFormatting>
  <conditionalFormatting sqref="B7:G7">
    <cfRule type="cellIs" dxfId="136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J13" sqref="J13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598</v>
      </c>
    </row>
    <row r="2" spans="1:10" ht="15.75" x14ac:dyDescent="0.25">
      <c r="A2" s="2"/>
      <c r="B2" s="109"/>
      <c r="H2" s="110" t="s">
        <v>159</v>
      </c>
    </row>
    <row r="3" spans="1:10" s="114" customFormat="1" ht="13.7" customHeight="1" x14ac:dyDescent="0.2">
      <c r="A3" s="111"/>
      <c r="B3" s="863">
        <f>INDICE!A3</f>
        <v>42401</v>
      </c>
      <c r="C3" s="863"/>
      <c r="D3" s="863"/>
      <c r="E3" s="112"/>
      <c r="F3" s="864" t="s">
        <v>121</v>
      </c>
      <c r="G3" s="864"/>
      <c r="H3" s="864"/>
    </row>
    <row r="4" spans="1:10" s="114" customFormat="1" x14ac:dyDescent="0.2">
      <c r="A4" s="115"/>
      <c r="B4" s="116" t="s">
        <v>151</v>
      </c>
      <c r="C4" s="843" t="s">
        <v>152</v>
      </c>
      <c r="D4" s="116" t="s">
        <v>160</v>
      </c>
      <c r="E4" s="116"/>
      <c r="F4" s="116" t="s">
        <v>151</v>
      </c>
      <c r="G4" s="843" t="s">
        <v>152</v>
      </c>
      <c r="H4" s="116" t="s">
        <v>160</v>
      </c>
    </row>
    <row r="5" spans="1:10" s="114" customFormat="1" x14ac:dyDescent="0.2">
      <c r="A5" s="111" t="s">
        <v>161</v>
      </c>
      <c r="B5" s="117">
        <v>50.724750000000007</v>
      </c>
      <c r="C5" s="119">
        <v>2.1166199999999997</v>
      </c>
      <c r="D5" s="534">
        <v>52.841370000000005</v>
      </c>
      <c r="E5" s="535"/>
      <c r="F5" s="535">
        <v>664.10861000000034</v>
      </c>
      <c r="G5" s="119">
        <v>27.451109999999961</v>
      </c>
      <c r="H5" s="534">
        <v>691.55972000000031</v>
      </c>
      <c r="I5" s="82"/>
    </row>
    <row r="6" spans="1:10" s="114" customFormat="1" x14ac:dyDescent="0.2">
      <c r="A6" s="115" t="s">
        <v>162</v>
      </c>
      <c r="B6" s="118">
        <v>9.5706399999999991</v>
      </c>
      <c r="C6" s="119">
        <v>0.46169999999999989</v>
      </c>
      <c r="D6" s="536">
        <v>10.03234</v>
      </c>
      <c r="E6" s="266"/>
      <c r="F6" s="266">
        <v>126.90223</v>
      </c>
      <c r="G6" s="119">
        <v>6.9033800000000038</v>
      </c>
      <c r="H6" s="536">
        <v>133.80561</v>
      </c>
      <c r="I6" s="82"/>
    </row>
    <row r="7" spans="1:10" s="114" customFormat="1" x14ac:dyDescent="0.2">
      <c r="A7" s="115" t="s">
        <v>163</v>
      </c>
      <c r="B7" s="118">
        <v>6.0235399999999997</v>
      </c>
      <c r="C7" s="119">
        <v>0.49013999999999996</v>
      </c>
      <c r="D7" s="536">
        <v>6.5136799999999999</v>
      </c>
      <c r="E7" s="266"/>
      <c r="F7" s="266">
        <v>82.272050000000021</v>
      </c>
      <c r="G7" s="119">
        <v>6.604169999999999</v>
      </c>
      <c r="H7" s="536">
        <v>88.876220000000018</v>
      </c>
      <c r="I7" s="82"/>
    </row>
    <row r="8" spans="1:10" s="114" customFormat="1" x14ac:dyDescent="0.2">
      <c r="A8" s="115" t="s">
        <v>164</v>
      </c>
      <c r="B8" s="118">
        <v>12.845060000000002</v>
      </c>
      <c r="C8" s="119">
        <v>0.84354999999999991</v>
      </c>
      <c r="D8" s="536">
        <v>13.688610000000002</v>
      </c>
      <c r="E8" s="266"/>
      <c r="F8" s="266">
        <v>202.19738000000001</v>
      </c>
      <c r="G8" s="119">
        <v>11.729050000000001</v>
      </c>
      <c r="H8" s="536">
        <v>213.92643000000001</v>
      </c>
      <c r="I8" s="82"/>
    </row>
    <row r="9" spans="1:10" s="114" customFormat="1" x14ac:dyDescent="0.2">
      <c r="A9" s="115" t="s">
        <v>165</v>
      </c>
      <c r="B9" s="118">
        <v>30.127099999999995</v>
      </c>
      <c r="C9" s="119">
        <v>10.160079999999999</v>
      </c>
      <c r="D9" s="536">
        <v>40.287179999999992</v>
      </c>
      <c r="E9" s="266"/>
      <c r="F9" s="266">
        <v>363.92668000000009</v>
      </c>
      <c r="G9" s="119">
        <v>122.76540000000008</v>
      </c>
      <c r="H9" s="536">
        <v>486.69208000000015</v>
      </c>
      <c r="I9" s="82"/>
    </row>
    <row r="10" spans="1:10" s="114" customFormat="1" x14ac:dyDescent="0.2">
      <c r="A10" s="115" t="s">
        <v>166</v>
      </c>
      <c r="B10" s="118">
        <v>3.9416499999999997</v>
      </c>
      <c r="C10" s="119">
        <v>0.24051000000000003</v>
      </c>
      <c r="D10" s="536">
        <v>4.1821599999999997</v>
      </c>
      <c r="E10" s="266"/>
      <c r="F10" s="266">
        <v>58.109570000000026</v>
      </c>
      <c r="G10" s="119">
        <v>3.6547700000000005</v>
      </c>
      <c r="H10" s="536">
        <v>61.764340000000026</v>
      </c>
      <c r="I10" s="82"/>
    </row>
    <row r="11" spans="1:10" s="114" customFormat="1" x14ac:dyDescent="0.2">
      <c r="A11" s="115" t="s">
        <v>167</v>
      </c>
      <c r="B11" s="118">
        <v>16.776919999999997</v>
      </c>
      <c r="C11" s="119">
        <v>1.0187200000000001</v>
      </c>
      <c r="D11" s="536">
        <v>17.795639999999999</v>
      </c>
      <c r="E11" s="266"/>
      <c r="F11" s="266">
        <v>246.38441999999975</v>
      </c>
      <c r="G11" s="119">
        <v>15.807400000000017</v>
      </c>
      <c r="H11" s="536">
        <v>262.19181999999978</v>
      </c>
      <c r="I11" s="82"/>
    </row>
    <row r="12" spans="1:10" s="114" customFormat="1" x14ac:dyDescent="0.2">
      <c r="A12" s="115" t="s">
        <v>612</v>
      </c>
      <c r="B12" s="118">
        <v>11.696230000000002</v>
      </c>
      <c r="C12" s="119">
        <v>0.53337999999999997</v>
      </c>
      <c r="D12" s="536">
        <v>12.229610000000001</v>
      </c>
      <c r="E12" s="266"/>
      <c r="F12" s="266">
        <v>164.11051999999987</v>
      </c>
      <c r="G12" s="119">
        <v>8.2226200000000027</v>
      </c>
      <c r="H12" s="536">
        <v>172.33313999999987</v>
      </c>
      <c r="I12" s="82"/>
      <c r="J12" s="119"/>
    </row>
    <row r="13" spans="1:10" s="114" customFormat="1" x14ac:dyDescent="0.2">
      <c r="A13" s="115" t="s">
        <v>168</v>
      </c>
      <c r="B13" s="118">
        <v>55.819039999999987</v>
      </c>
      <c r="C13" s="119">
        <v>3.8885699999999996</v>
      </c>
      <c r="D13" s="536">
        <v>59.707609999999988</v>
      </c>
      <c r="E13" s="266"/>
      <c r="F13" s="266">
        <v>722.26408000000117</v>
      </c>
      <c r="G13" s="119">
        <v>50.832209999999975</v>
      </c>
      <c r="H13" s="536">
        <v>773.09629000000109</v>
      </c>
      <c r="I13" s="82"/>
      <c r="J13" s="119"/>
    </row>
    <row r="14" spans="1:10" s="114" customFormat="1" x14ac:dyDescent="0.2">
      <c r="A14" s="115" t="s">
        <v>169</v>
      </c>
      <c r="B14" s="119">
        <v>0.42657</v>
      </c>
      <c r="C14" s="119">
        <v>4.7379999999999999E-2</v>
      </c>
      <c r="D14" s="537">
        <v>0.47394999999999998</v>
      </c>
      <c r="E14" s="119"/>
      <c r="F14" s="266">
        <v>5.8418900000000002</v>
      </c>
      <c r="G14" s="119">
        <v>0.57263999999999993</v>
      </c>
      <c r="H14" s="537">
        <v>6.4145300000000001</v>
      </c>
      <c r="I14" s="82"/>
      <c r="J14" s="119"/>
    </row>
    <row r="15" spans="1:10" s="114" customFormat="1" x14ac:dyDescent="0.2">
      <c r="A15" s="115" t="s">
        <v>170</v>
      </c>
      <c r="B15" s="118">
        <v>35.97954</v>
      </c>
      <c r="C15" s="119">
        <v>1.5848999999999998</v>
      </c>
      <c r="D15" s="536">
        <v>37.564439999999998</v>
      </c>
      <c r="E15" s="266"/>
      <c r="F15" s="266">
        <v>475.8898700000002</v>
      </c>
      <c r="G15" s="119">
        <v>21.368850000000013</v>
      </c>
      <c r="H15" s="536">
        <v>497.25872000000021</v>
      </c>
      <c r="I15" s="82"/>
      <c r="J15" s="119"/>
    </row>
    <row r="16" spans="1:10" s="114" customFormat="1" x14ac:dyDescent="0.2">
      <c r="A16" s="115" t="s">
        <v>171</v>
      </c>
      <c r="B16" s="118">
        <v>6.7171799999999999</v>
      </c>
      <c r="C16" s="119">
        <v>0.21815999999999999</v>
      </c>
      <c r="D16" s="536">
        <v>6.9353400000000001</v>
      </c>
      <c r="E16" s="266"/>
      <c r="F16" s="266">
        <v>91.389570000000063</v>
      </c>
      <c r="G16" s="119">
        <v>3.0701299999999994</v>
      </c>
      <c r="H16" s="536">
        <v>94.459700000000069</v>
      </c>
      <c r="I16" s="82"/>
      <c r="J16" s="119"/>
    </row>
    <row r="17" spans="1:14" s="114" customFormat="1" x14ac:dyDescent="0.2">
      <c r="A17" s="115" t="s">
        <v>172</v>
      </c>
      <c r="B17" s="118">
        <v>16.409850000000002</v>
      </c>
      <c r="C17" s="119">
        <v>0.98785000000000001</v>
      </c>
      <c r="D17" s="536">
        <v>17.397700000000004</v>
      </c>
      <c r="E17" s="266"/>
      <c r="F17" s="266">
        <v>226.69891999999996</v>
      </c>
      <c r="G17" s="119">
        <v>13.59837000000001</v>
      </c>
      <c r="H17" s="536">
        <v>240.29728999999998</v>
      </c>
      <c r="I17" s="82"/>
      <c r="J17" s="119"/>
    </row>
    <row r="18" spans="1:14" s="114" customFormat="1" x14ac:dyDescent="0.2">
      <c r="A18" s="115" t="s">
        <v>173</v>
      </c>
      <c r="B18" s="118">
        <v>1.89683</v>
      </c>
      <c r="C18" s="119">
        <v>0.12027999999999998</v>
      </c>
      <c r="D18" s="536">
        <v>2.0171100000000002</v>
      </c>
      <c r="E18" s="266"/>
      <c r="F18" s="266">
        <v>26.610409999999998</v>
      </c>
      <c r="G18" s="119">
        <v>1.6022299999999996</v>
      </c>
      <c r="H18" s="536">
        <v>28.212639999999997</v>
      </c>
      <c r="I18" s="82"/>
      <c r="J18" s="119"/>
    </row>
    <row r="19" spans="1:14" s="114" customFormat="1" x14ac:dyDescent="0.2">
      <c r="A19" s="115" t="s">
        <v>174</v>
      </c>
      <c r="B19" s="118">
        <v>41.582010000000011</v>
      </c>
      <c r="C19" s="119">
        <v>2.3422799999999997</v>
      </c>
      <c r="D19" s="536">
        <v>43.924290000000013</v>
      </c>
      <c r="E19" s="266"/>
      <c r="F19" s="266">
        <v>516.4153</v>
      </c>
      <c r="G19" s="119">
        <v>29.222519999999985</v>
      </c>
      <c r="H19" s="536">
        <v>545.63782000000003</v>
      </c>
      <c r="I19" s="82"/>
      <c r="J19" s="119"/>
    </row>
    <row r="20" spans="1:14" s="114" customFormat="1" x14ac:dyDescent="0.2">
      <c r="A20" s="115" t="s">
        <v>175</v>
      </c>
      <c r="B20" s="119">
        <v>0.56872</v>
      </c>
      <c r="C20" s="119">
        <v>0</v>
      </c>
      <c r="D20" s="537">
        <v>0.56872</v>
      </c>
      <c r="E20" s="119"/>
      <c r="F20" s="266">
        <v>6.4337600000000004</v>
      </c>
      <c r="G20" s="119">
        <v>0</v>
      </c>
      <c r="H20" s="537">
        <v>6.4337600000000004</v>
      </c>
      <c r="I20" s="82"/>
      <c r="J20" s="119"/>
    </row>
    <row r="21" spans="1:14" s="114" customFormat="1" x14ac:dyDescent="0.2">
      <c r="A21" s="115" t="s">
        <v>176</v>
      </c>
      <c r="B21" s="118">
        <v>8.2790800000000004</v>
      </c>
      <c r="C21" s="119">
        <v>0.44918000000000008</v>
      </c>
      <c r="D21" s="536">
        <v>8.7282600000000006</v>
      </c>
      <c r="E21" s="266"/>
      <c r="F21" s="266">
        <v>112.48001999999993</v>
      </c>
      <c r="G21" s="119">
        <v>6.0814899999999987</v>
      </c>
      <c r="H21" s="536">
        <v>118.56150999999993</v>
      </c>
      <c r="I21" s="82"/>
      <c r="J21" s="119"/>
    </row>
    <row r="22" spans="1:14" s="114" customFormat="1" x14ac:dyDescent="0.2">
      <c r="A22" s="115" t="s">
        <v>177</v>
      </c>
      <c r="B22" s="118">
        <v>4.4331300000000002</v>
      </c>
      <c r="C22" s="119">
        <v>0.18356999999999998</v>
      </c>
      <c r="D22" s="536">
        <v>4.6166999999999998</v>
      </c>
      <c r="E22" s="266"/>
      <c r="F22" s="266">
        <v>60.739550000000001</v>
      </c>
      <c r="G22" s="119">
        <v>2.6665100000000002</v>
      </c>
      <c r="H22" s="536">
        <v>63.406060000000004</v>
      </c>
      <c r="I22" s="82"/>
      <c r="J22" s="119"/>
    </row>
    <row r="23" spans="1:14" x14ac:dyDescent="0.2">
      <c r="A23" s="120" t="s">
        <v>178</v>
      </c>
      <c r="B23" s="121">
        <v>12.654429999999998</v>
      </c>
      <c r="C23" s="119">
        <v>0.85497999999999985</v>
      </c>
      <c r="D23" s="538">
        <v>13.509409999999997</v>
      </c>
      <c r="E23" s="539"/>
      <c r="F23" s="539">
        <v>166.15429999999981</v>
      </c>
      <c r="G23" s="119">
        <v>11.582549999999991</v>
      </c>
      <c r="H23" s="538">
        <v>177.73684999999981</v>
      </c>
      <c r="I23" s="480"/>
      <c r="J23" s="119"/>
      <c r="N23" s="114"/>
    </row>
    <row r="24" spans="1:14" x14ac:dyDescent="0.2">
      <c r="A24" s="122" t="s">
        <v>501</v>
      </c>
      <c r="B24" s="123">
        <v>326.47226999999998</v>
      </c>
      <c r="C24" s="123">
        <v>26.54184999999999</v>
      </c>
      <c r="D24" s="123">
        <v>353.01411999999999</v>
      </c>
      <c r="E24" s="123"/>
      <c r="F24" s="123">
        <v>4318.9291299999932</v>
      </c>
      <c r="G24" s="123">
        <v>343.73540000000065</v>
      </c>
      <c r="H24" s="123">
        <v>4662.6645299999936</v>
      </c>
      <c r="I24" s="480"/>
      <c r="J24" s="119"/>
    </row>
    <row r="25" spans="1:14" x14ac:dyDescent="0.2">
      <c r="H25" s="93" t="s">
        <v>238</v>
      </c>
      <c r="J25" s="119"/>
    </row>
    <row r="26" spans="1:14" x14ac:dyDescent="0.2">
      <c r="A26" s="540" t="s">
        <v>497</v>
      </c>
      <c r="G26" s="125"/>
      <c r="H26" s="125"/>
      <c r="J26" s="119"/>
    </row>
    <row r="27" spans="1:14" x14ac:dyDescent="0.2">
      <c r="A27" s="154" t="s">
        <v>239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135" priority="8" operator="between">
      <formula>0</formula>
      <formula>0.5</formula>
    </cfRule>
    <cfRule type="cellIs" dxfId="134" priority="9" operator="between">
      <formula>0</formula>
      <formula>0.49</formula>
    </cfRule>
  </conditionalFormatting>
  <conditionalFormatting sqref="C5:C23">
    <cfRule type="cellIs" dxfId="133" priority="7" stopIfTrue="1" operator="equal">
      <formula>0</formula>
    </cfRule>
  </conditionalFormatting>
  <conditionalFormatting sqref="G20">
    <cfRule type="cellIs" dxfId="132" priority="6" stopIfTrue="1" operator="equal">
      <formula>0</formula>
    </cfRule>
  </conditionalFormatting>
  <conditionalFormatting sqref="G5:G23">
    <cfRule type="cellIs" dxfId="131" priority="5" stopIfTrue="1" operator="equal">
      <formula>0</formula>
    </cfRule>
  </conditionalFormatting>
  <conditionalFormatting sqref="J12:J30">
    <cfRule type="cellIs" dxfId="130" priority="3" operator="between">
      <formula>0</formula>
      <formula>0.5</formula>
    </cfRule>
    <cfRule type="cellIs" dxfId="129" priority="4" operator="between">
      <formula>0</formula>
      <formula>0.49</formula>
    </cfRule>
  </conditionalFormatting>
  <conditionalFormatting sqref="J27">
    <cfRule type="cellIs" dxfId="128" priority="2" stopIfTrue="1" operator="equal">
      <formula>0</formula>
    </cfRule>
  </conditionalFormatting>
  <conditionalFormatting sqref="J12:J30">
    <cfRule type="cellIs" dxfId="127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