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6\03. MARZO 2016\"/>
    </mc:Choice>
  </mc:AlternateContent>
  <bookViews>
    <workbookView xWindow="0" yWindow="0" windowWidth="28800" windowHeight="1117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0" i="46" l="1"/>
  <c r="D10" i="46"/>
  <c r="B10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<sst xmlns="http://schemas.openxmlformats.org/spreadsheetml/2006/main" count="1783" uniqueCount="678">
  <si>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</si>
  <si>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</si>
  <si>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</si>
  <si>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</si>
  <si>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</si>
  <si>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</si>
  <si>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</si>
  <si>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</si>
  <si>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</si>
  <si>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</si>
  <si>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</si>
  <si>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</si>
  <si>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</si>
  <si>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</si>
  <si>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</si>
  <si>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</si>
  <si>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</si>
  <si>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</si>
  <si>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</si>
  <si>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</si>
  <si>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</si>
  <si>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</si>
  <si>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</si>
  <si>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</si>
  <si>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</si>
  <si>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</si>
  <si>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</si>
  <si>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</si>
  <si>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</si>
  <si>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</si>
  <si>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</si>
  <si>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</si>
  <si>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</si>
  <si>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</si>
  <si>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</si>
  <si>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</si>
  <si>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</si>
  <si>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</si>
  <si>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</si>
  <si>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</si>
  <si>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</si>
  <si>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</si>
  <si>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</si>
  <si>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</si>
  <si>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</si>
  <si>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</si>
  <si>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</si>
  <si>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</si>
  <si>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</si>
  <si>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</si>
  <si>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</si>
  <si>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</si>
  <si>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</si>
  <si>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</si>
  <si>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</si>
  <si>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</si>
  <si>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</si>
  <si>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</si>
  <si>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</si>
  <si>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</si>
  <si>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</si>
  <si>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</si>
  <si>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</si>
  <si>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</si>
  <si>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</si>
  <si>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</si>
  <si>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</si>
  <si>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</si>
  <si>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</si>
  <si>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</si>
  <si>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</si>
  <si>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</si>
  <si>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</si>
  <si>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</si>
  <si>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</si>
  <si>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</si>
  <si>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</si>
  <si>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</si>
  <si>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</si>
  <si>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</si>
  <si>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</si>
  <si>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</si>
  <si>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</si>
  <si>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</si>
  <si>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</si>
  <si>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</si>
  <si>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</si>
  <si>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</si>
  <si>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</si>
  <si>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</si>
  <si>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</si>
  <si>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</si>
  <si>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</si>
  <si>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</si>
  <si>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</si>
  <si>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</si>
  <si>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</si>
  <si>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</si>
  <si>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</si>
  <si>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</si>
  <si>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</si>
  <si>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</si>
  <si>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</si>
  <si>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</si>
  <si>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</si>
  <si>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</si>
  <si>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</si>
  <si>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</si>
  <si>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</si>
  <si>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</si>
  <si>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</si>
  <si>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</si>
  <si>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</si>
  <si>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</si>
  <si>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</si>
  <si>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</si>
  <si>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</si>
  <si>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</si>
  <si>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</si>
  <si>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</si>
  <si>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</si>
  <si>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</si>
  <si>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</si>
  <si>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</si>
  <si>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</si>
  <si>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</si>
  <si>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</si>
  <si>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</si>
  <si>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</si>
  <si>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</si>
  <si>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</si>
  <si>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</si>
  <si>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</si>
  <si>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</si>
  <si>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</si>
  <si>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</si>
  <si>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</si>
  <si>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</si>
  <si>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</si>
  <si>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</si>
  <si>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</si>
  <si>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</si>
  <si>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</si>
  <si>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</si>
  <si>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</si>
  <si>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</si>
  <si>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</si>
  <si>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</si>
  <si>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</si>
  <si>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</si>
  <si>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</si>
  <si>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</si>
  <si>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</si>
  <si>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</si>
  <si>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</si>
  <si>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</si>
  <si>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</si>
  <si>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</si>
  <si>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</si>
  <si>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</si>
  <si>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</si>
  <si>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</si>
  <si>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</si>
  <si>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</si>
  <si>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</si>
  <si>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</si>
  <si>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</si>
  <si>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</si>
  <si>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</si>
  <si>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</si>
  <si>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</si>
  <si>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</si>
  <si>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</si>
  <si>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</si>
  <si>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</si>
  <si>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</si>
  <si>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</si>
  <si>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</si>
  <si>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</si>
  <si>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</si>
  <si>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</si>
  <si>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</si>
  <si>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</si>
  <si>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</si>
  <si>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</si>
  <si>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</si>
  <si>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</si>
  <si>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</si>
  <si>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</si>
  <si>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</si>
  <si>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</si>
  <si>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</si>
  <si>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</si>
  <si>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</si>
  <si>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</si>
  <si>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</si>
  <si>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</si>
  <si>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</si>
  <si>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</si>
  <si>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</si>
  <si>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</si>
  <si>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</si>
  <si>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</si>
  <si>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</si>
  <si>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</si>
  <si>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</si>
  <si>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</si>
  <si>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</si>
  <si>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</si>
  <si>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</si>
  <si>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</si>
  <si>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</si>
  <si>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</si>
  <si>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</si>
  <si>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</si>
  <si>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</si>
  <si>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</si>
  <si>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</si>
  <si>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</si>
  <si>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</si>
  <si>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</si>
  <si>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</si>
  <si>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</si>
  <si>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</si>
  <si>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</si>
  <si>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</si>
  <si>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</si>
  <si>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</si>
  <si>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</si>
  <si>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</si>
  <si>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</si>
  <si>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</si>
  <si>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</si>
  <si>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</si>
  <si>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</si>
  <si>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</si>
  <si>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</si>
  <si>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</si>
  <si>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</si>
  <si>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</si>
  <si>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</si>
  <si>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</si>
  <si>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</si>
  <si>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</si>
  <si>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</si>
  <si>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</si>
  <si>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</si>
  <si>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</si>
  <si>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</si>
  <si>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</si>
  <si>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</si>
  <si>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</si>
  <si>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</si>
  <si>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</si>
  <si>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</si>
  <si>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</si>
  <si>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</si>
  <si>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</si>
  <si>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</si>
  <si>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</si>
  <si>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</si>
  <si>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</si>
  <si>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</si>
  <si>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</si>
  <si>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</si>
  <si>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</si>
  <si>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</si>
  <si>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</si>
  <si>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</si>
  <si>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</si>
  <si>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</si>
  <si>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</si>
  <si>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</si>
  <si>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</si>
  <si>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</si>
  <si>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</si>
  <si>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</si>
  <si>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</si>
  <si>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</si>
  <si>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</si>
  <si>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</si>
  <si>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</si>
  <si>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</si>
  <si>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</si>
  <si>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</si>
  <si>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</si>
  <si>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</si>
  <si>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</si>
  <si>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</si>
  <si>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</si>
  <si>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</si>
  <si>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</si>
  <si>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</si>
  <si>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</si>
  <si>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</si>
  <si>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</si>
  <si>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</si>
  <si>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</si>
  <si>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</si>
  <si>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</si>
  <si>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</si>
  <si>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</si>
  <si>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</si>
  <si>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</si>
  <si>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</si>
  <si>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</si>
  <si>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</si>
  <si>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</si>
  <si>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</si>
  <si>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</si>
  <si>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</si>
  <si>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</si>
  <si>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</si>
  <si>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</si>
  <si>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</si>
  <si>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</si>
  <si>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</si>
  <si>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</si>
  <si>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</si>
  <si>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</si>
  <si>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</si>
  <si>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</si>
  <si>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</si>
  <si>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</si>
  <si>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</si>
  <si>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</si>
  <si>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</si>
  <si>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</si>
  <si>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</si>
  <si>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</si>
  <si>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</si>
  <si>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</si>
  <si>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</si>
  <si>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</si>
  <si>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</si>
  <si>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</si>
  <si>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</si>
  <si>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</si>
  <si>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</si>
  <si>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</si>
  <si>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</si>
  <si>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</si>
  <si>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</si>
  <si>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</si>
  <si>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</si>
  <si>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</si>
  <si>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</si>
  <si>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</si>
  <si>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</si>
  <si>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</si>
  <si>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</si>
  <si>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</si>
  <si>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</si>
  <si>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</si>
  <si>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</si>
  <si>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</si>
  <si>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</si>
  <si>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</si>
  <si>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</si>
  <si>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</si>
  <si>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</si>
  <si>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</si>
  <si>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</si>
  <si>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</si>
  <si>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</si>
  <si>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</si>
  <si>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</si>
  <si>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</si>
  <si>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</si>
  <si>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</si>
  <si>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</si>
  <si>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</si>
  <si>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</si>
  <si>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</si>
  <si>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</si>
  <si>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</si>
  <si>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</si>
  <si>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</si>
  <si>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</si>
  <si>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</si>
  <si>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</si>
  <si>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</si>
  <si>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</si>
  <si>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</si>
  <si>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</si>
  <si>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</si>
  <si>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</si>
  <si>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</si>
  <si>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</si>
  <si>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</si>
  <si>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</si>
  <si>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</si>
  <si>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</si>
  <si>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</si>
  <si>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</si>
  <si>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</si>
  <si>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</si>
  <si>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</si>
  <si>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</si>
  <si>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</si>
  <si>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</si>
  <si>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</si>
  <si>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</si>
  <si>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</si>
  <si>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</si>
  <si>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</si>
  <si>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</si>
  <si>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</si>
  <si>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</si>
  <si>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</si>
  <si>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</si>
  <si>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</si>
  <si>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</si>
  <si>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</si>
  <si>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</si>
  <si>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</si>
  <si>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</si>
  <si>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</si>
  <si>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</si>
  <si>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</si>
  <si>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</si>
  <si>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</si>
  <si>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</si>
  <si>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</si>
  <si>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</si>
  <si>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</si>
  <si>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</si>
  <si>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</si>
  <si>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</si>
  <si>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</si>
  <si>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</si>
  <si>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</si>
  <si>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</si>
  <si>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</si>
  <si>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</si>
  <si>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</si>
  <si>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</si>
  <si>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</si>
  <si>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</si>
  <si>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</si>
  <si>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</si>
  <si>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</si>
  <si>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</si>
  <si>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</si>
  <si>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</si>
  <si>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</si>
  <si>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</si>
  <si>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</si>
  <si>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</si>
  <si>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</si>
  <si>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</si>
  <si>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</si>
  <si>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</si>
  <si>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</si>
  <si>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</si>
  <si>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</si>
  <si>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</si>
  <si>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</si>
  <si>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</si>
  <si>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</si>
  <si>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</si>
  <si>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</si>
  <si>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</si>
  <si>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</si>
  <si>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</si>
  <si>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</si>
  <si>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</si>
  <si>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</si>
  <si>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</si>
  <si>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</si>
  <si>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</si>
  <si>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</si>
  <si>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</si>
  <si>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</si>
  <si>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</si>
  <si>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</si>
  <si>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</si>
  <si>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</si>
  <si>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</si>
  <si>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</si>
  <si>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</si>
  <si>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</si>
  <si>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</si>
  <si>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</si>
  <si>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</si>
  <si>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</si>
  <si>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</si>
  <si>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</si>
  <si>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</si>
  <si>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</si>
  <si>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</si>
  <si>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</si>
  <si>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</si>
  <si>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</si>
  <si>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</si>
  <si>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</si>
  <si>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</si>
  <si>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</si>
  <si>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</si>
  <si>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</si>
  <si>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</si>
  <si>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</si>
  <si>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</si>
  <si>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</si>
  <si>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</si>
  <si>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</si>
  <si>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</si>
  <si>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</si>
  <si>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</si>
  <si>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</si>
  <si>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</si>
  <si>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</si>
  <si>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</si>
  <si>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</si>
  <si>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</si>
  <si>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</si>
  <si>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</si>
  <si>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</si>
  <si>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</si>
  <si>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</si>
  <si>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</si>
  <si>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</si>
  <si>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</si>
  <si>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</si>
  <si>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</si>
  <si>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</si>
  <si>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</si>
  <si>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</si>
  <si>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</si>
  <si>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</si>
  <si>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</si>
  <si>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</si>
  <si>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</si>
  <si>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</si>
  <si>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</si>
  <si>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</si>
  <si>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</si>
  <si>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</si>
  <si>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</si>
  <si>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</si>
  <si>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</si>
  <si>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</si>
  <si>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</si>
  <si>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</si>
  <si>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</si>
  <si>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</si>
  <si>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</si>
  <si>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</si>
  <si>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</si>
  <si>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</si>
  <si>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</si>
  <si>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</si>
  <si>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</si>
  <si>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</si>
  <si>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</si>
  <si>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</si>
  <si>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</si>
  <si>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</si>
  <si>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</si>
  <si>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</si>
  <si>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</si>
  <si>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</si>
  <si>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</si>
  <si>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</si>
  <si>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</si>
  <si>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</si>
  <si>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</si>
  <si>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</si>
  <si>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</si>
  <si>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</si>
  <si>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</si>
  <si>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</si>
  <si>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</si>
  <si>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</si>
  <si>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</si>
  <si>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</si>
  <si>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</si>
  <si>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</si>
  <si>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</si>
  <si>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</si>
  <si>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</si>
  <si>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</si>
  <si>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</si>
  <si>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</si>
  <si>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</si>
  <si>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</si>
  <si>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</si>
  <si>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</si>
  <si>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</si>
  <si>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</si>
  <si>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</si>
  <si>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</si>
  <si>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</si>
  <si>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</si>
  <si>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</si>
  <si>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</si>
  <si>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</si>
  <si>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</si>
  <si>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</si>
  <si>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</si>
  <si>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</si>
  <si>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</si>
  <si>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</si>
  <si>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</si>
  <si>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</si>
  <si>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</si>
  <si>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</si>
  <si>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Año 2013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</si>
  <si>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</si>
  <si>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</si>
  <si>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</si>
  <si>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</si>
  <si>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</si>
  <si>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</si>
  <si>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</si>
  <si>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</si>
  <si>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</si>
  <si>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</si>
  <si>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</si>
  <si>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</si>
  <si>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</si>
  <si>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</si>
  <si>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</si>
  <si>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</si>
  <si>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</si>
  <si>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</si>
  <si>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</si>
  <si>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</si>
  <si>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</si>
  <si>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</si>
  <si>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</si>
  <si>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</si>
  <si>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</si>
  <si>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</si>
  <si>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</si>
  <si>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</si>
  <si>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</si>
  <si>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</si>
  <si>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</si>
  <si>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</si>
  <si>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</si>
  <si>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</si>
  <si>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</si>
  <si>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</si>
  <si>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92,2 *</t>
  </si>
  <si>
    <t>102,1 *</t>
  </si>
  <si>
    <t>Tv (%)
2014/2013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</si>
  <si>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</si>
  <si>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</si>
  <si>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</si>
  <si>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</si>
  <si>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</si>
  <si>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</si>
  <si>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</si>
  <si>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</si>
  <si>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</si>
  <si>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</si>
  <si>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</si>
  <si>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</si>
  <si>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</si>
  <si>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</si>
  <si>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</si>
  <si>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</si>
  <si>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</si>
  <si>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</si>
  <si>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Otras salidas del sistema</t>
  </si>
  <si>
    <t>17 Noviembre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</si>
  <si>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</si>
  <si>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</si>
  <si>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</si>
  <si>
    <t>feb-16</t>
  </si>
  <si>
    <t>mar-16</t>
  </si>
  <si>
    <t>Irán</t>
  </si>
  <si>
    <t>mar-15</t>
  </si>
  <si>
    <t>BOLETÍN ESTADÍSTICO HIDROCARBUROS MARZO 2016</t>
  </si>
  <si>
    <t>1erT 2016</t>
  </si>
  <si>
    <t>15 Marzo</t>
  </si>
  <si>
    <t>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</si>
</sst>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18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3" fontId="18" fillId="9" borderId="21" xfId="0" applyNumberFormat="1" applyFont="1" applyFill="1" applyBorder="1"/>
    <xf numFmtId="3" fontId="18" fillId="9" borderId="21" xfId="0" applyNumberFormat="1" applyFont="1" applyFill="1" applyBorder="1" applyAlignment="1">
      <alignment horizontal="right"/>
    </xf>
    <xf numFmtId="166" fontId="18" fillId="9" borderId="21" xfId="0" applyNumberFormat="1" applyFont="1" applyFill="1" applyBorder="1" applyAlignment="1">
      <alignment horizontal="right"/>
    </xf>
    <xf numFmtId="166" fontId="8" fillId="9" borderId="21" xfId="0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1" fontId="47" fillId="0" borderId="0" xfId="0" applyNumberFormat="1" applyFont="1"/>
    <xf numFmtId="4" fontId="8" fillId="2" borderId="2" xfId="1" applyNumberFormat="1" applyFont="1" applyFill="1" applyBorder="1" applyAlignment="1">
      <alignment horizontal="center"/>
    </xf>
    <xf numFmtId="180" fontId="32" fillId="5" borderId="0" xfId="0" applyNumberFormat="1" applyFont="1" applyFill="1" applyBorder="1" applyAlignment="1">
      <alignment horizontal="right" vertical="center"/>
    </xf>
    <xf numFmtId="166" fontId="4" fillId="2" borderId="0" xfId="4" applyNumberFormat="1" applyFill="1" applyBorder="1" applyAlignment="1">
      <alignment horizontal="right"/>
    </xf>
    <xf numFmtId="3" fontId="13" fillId="2" borderId="0" xfId="0" applyNumberFormat="1" applyFont="1" applyFill="1" applyBorder="1" applyAlignment="1"/>
    <xf numFmtId="3" fontId="13" fillId="2" borderId="2" xfId="0" applyNumberFormat="1" applyFont="1" applyFill="1" applyBorder="1"/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4" fillId="0" borderId="0" xfId="1" quotePrefix="1" applyNumberFormat="1" applyFont="1" applyFill="1" applyBorder="1" applyAlignment="1">
      <alignment horizontal="right"/>
    </xf>
    <xf numFmtId="3" fontId="4" fillId="2" borderId="2" xfId="1" quotePrefix="1" applyNumberFormat="1" applyFont="1" applyFill="1" applyBorder="1" applyAlignment="1">
      <alignment horizontal="right"/>
    </xf>
    <xf numFmtId="172" fontId="4" fillId="2" borderId="2" xfId="1" applyNumberFormat="1" applyFont="1" applyFill="1" applyBorder="1" applyAlignment="1">
      <alignment horizontal="right"/>
    </xf>
    <xf numFmtId="175" fontId="4" fillId="2" borderId="2" xfId="1" applyNumberFormat="1" applyFont="1" applyFill="1" applyBorder="1" applyAlignment="1">
      <alignment horizontal="right"/>
    </xf>
    <xf numFmtId="175" fontId="4" fillId="2" borderId="2" xfId="1" quotePrefix="1" applyNumberFormat="1" applyFont="1" applyFill="1" applyBorder="1" applyAlignment="1">
      <alignment horizontal="right"/>
    </xf>
    <xf numFmtId="0" fontId="4" fillId="2" borderId="15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9" fontId="13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9" fontId="13" fillId="2" borderId="2" xfId="0" applyNumberFormat="1" applyFont="1" applyFill="1" applyBorder="1" applyAlignment="1">
      <alignment horizontal="right"/>
    </xf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3" fontId="13" fillId="2" borderId="2" xfId="0" applyNumberFormat="1" applyFont="1" applyFill="1" applyBorder="1" applyAlignment="1">
      <alignment horizontal="right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57">
    <dxf>
      <numFmt numFmtId="185" formatCode="&quot;-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5" formatCode="&quot;-&quot;"/>
    </dxf>
    <dxf>
      <numFmt numFmtId="185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7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5" formatCode="&quot;-&quot;"/>
    </dxf>
    <dxf>
      <numFmt numFmtId="180" formatCode="\^"/>
    </dxf>
    <dxf>
      <numFmt numFmtId="180" formatCode="\^"/>
    </dxf>
    <dxf>
      <numFmt numFmtId="185" formatCode="&quot;-&quot;"/>
    </dxf>
    <dxf>
      <numFmt numFmtId="185" formatCode="&quot;-&quot;"/>
    </dxf>
    <dxf>
      <numFmt numFmtId="180" formatCode="\^"/>
    </dxf>
    <dxf>
      <numFmt numFmtId="180" formatCode="\^"/>
    </dxf>
    <dxf>
      <numFmt numFmtId="185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5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5" formatCode="&quot;-&quot;"/>
    </dxf>
    <dxf>
      <numFmt numFmtId="185" formatCode="&quot;-&quot;"/>
    </dxf>
    <dxf>
      <numFmt numFmtId="180" formatCode="\^"/>
    </dxf>
    <dxf>
      <numFmt numFmtId="180" formatCode="\^"/>
    </dxf>
    <dxf>
      <numFmt numFmtId="185" formatCode="&quot;-&quot;"/>
    </dxf>
    <dxf>
      <numFmt numFmtId="185" formatCode="&quot;-&quot;"/>
    </dxf>
    <dxf>
      <numFmt numFmtId="185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L1" sqref="L1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674</v>
      </c>
    </row>
    <row r="3" spans="1:9" ht="15" customHeight="1" x14ac:dyDescent="0.2">
      <c r="A3" s="734">
        <v>42430</v>
      </c>
    </row>
    <row r="4" spans="1:9" ht="15" customHeight="1" x14ac:dyDescent="0.25">
      <c r="A4" s="856" t="s">
        <v>19</v>
      </c>
      <c r="B4" s="856"/>
      <c r="C4" s="856"/>
      <c r="D4" s="856"/>
      <c r="E4" s="856"/>
      <c r="F4" s="856"/>
      <c r="G4" s="856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1" t="s">
        <v>582</v>
      </c>
      <c r="D17" s="331"/>
      <c r="E17" s="331"/>
      <c r="F17" s="331"/>
      <c r="G17" s="331"/>
      <c r="H17" s="33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590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210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1" t="s">
        <v>598</v>
      </c>
      <c r="D25" s="331"/>
      <c r="E25" s="331"/>
      <c r="F25" s="331"/>
      <c r="G25" s="9"/>
      <c r="H25" s="9"/>
    </row>
    <row r="26" spans="2:9" ht="15" customHeight="1" x14ac:dyDescent="0.2">
      <c r="C26" s="331" t="s">
        <v>33</v>
      </c>
      <c r="D26" s="331"/>
      <c r="E26" s="331"/>
      <c r="F26" s="331"/>
      <c r="G26" s="9"/>
      <c r="H26" s="9"/>
    </row>
    <row r="27" spans="2:9" ht="15" customHeight="1" x14ac:dyDescent="0.2">
      <c r="C27" s="331" t="s">
        <v>508</v>
      </c>
      <c r="D27" s="331"/>
      <c r="E27" s="331"/>
      <c r="F27" s="331"/>
      <c r="G27" s="331"/>
      <c r="H27" s="33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512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268</v>
      </c>
      <c r="D35" s="9"/>
      <c r="E35" s="9"/>
      <c r="F35" s="9"/>
      <c r="G35" s="9"/>
    </row>
    <row r="36" spans="1:9" ht="15" customHeight="1" x14ac:dyDescent="0.2">
      <c r="C36" s="9" t="s">
        <v>240</v>
      </c>
      <c r="D36" s="9"/>
      <c r="E36" s="9"/>
      <c r="F36" s="9"/>
      <c r="G36" s="12"/>
    </row>
    <row r="37" spans="1:9" ht="15" customHeight="1" x14ac:dyDescent="0.2">
      <c r="A37" s="6"/>
      <c r="C37" s="331" t="s">
        <v>34</v>
      </c>
      <c r="D37" s="331"/>
      <c r="E37" s="331"/>
      <c r="F37" s="331"/>
      <c r="G37" s="331"/>
      <c r="H37" s="9"/>
      <c r="I37" s="9"/>
    </row>
    <row r="38" spans="1:9" ht="15" customHeight="1" x14ac:dyDescent="0.2">
      <c r="A38" s="6"/>
      <c r="C38" s="331" t="s">
        <v>585</v>
      </c>
      <c r="D38" s="331"/>
      <c r="E38" s="331"/>
      <c r="F38" s="331"/>
      <c r="G38" s="33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276</v>
      </c>
      <c r="D43" s="9"/>
      <c r="E43" s="9"/>
      <c r="F43" s="9"/>
      <c r="H43" s="12"/>
      <c r="I43" s="12"/>
    </row>
    <row r="44" spans="1:9" ht="15" customHeight="1" x14ac:dyDescent="0.2">
      <c r="C44" s="9" t="s">
        <v>584</v>
      </c>
      <c r="D44" s="9"/>
      <c r="E44" s="9"/>
      <c r="F44" s="9"/>
      <c r="G44" s="12"/>
    </row>
    <row r="45" spans="1:9" ht="15" customHeight="1" x14ac:dyDescent="0.2">
      <c r="C45" s="9" t="s">
        <v>278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9"/>
      <c r="D48" s="329"/>
      <c r="E48" s="329"/>
      <c r="F48" s="329"/>
    </row>
    <row r="49" spans="1:8" ht="15" customHeight="1" x14ac:dyDescent="0.2">
      <c r="B49" s="6"/>
      <c r="C49" s="330" t="s">
        <v>583</v>
      </c>
      <c r="D49" s="330"/>
      <c r="E49" s="330"/>
      <c r="F49" s="330"/>
      <c r="G49" s="9"/>
    </row>
    <row r="50" spans="1:8" ht="15" customHeight="1" x14ac:dyDescent="0.2">
      <c r="B50" s="6"/>
      <c r="C50" s="9" t="s">
        <v>562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1" t="s">
        <v>22</v>
      </c>
      <c r="D56" s="331"/>
      <c r="E56" s="331"/>
      <c r="F56" s="331"/>
      <c r="G56" s="33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362</v>
      </c>
      <c r="D63" s="9"/>
      <c r="E63" s="9"/>
      <c r="F63" s="9"/>
      <c r="G63" s="9"/>
    </row>
    <row r="64" spans="1:8" ht="15" customHeight="1" x14ac:dyDescent="0.2">
      <c r="B64" s="6"/>
      <c r="C64" s="9" t="s">
        <v>420</v>
      </c>
      <c r="D64" s="9"/>
      <c r="E64" s="9"/>
      <c r="F64" s="9"/>
      <c r="G64" s="9"/>
    </row>
    <row r="65" spans="2:9" ht="15" customHeight="1" x14ac:dyDescent="0.2">
      <c r="B65" s="6"/>
      <c r="C65" s="9" t="s">
        <v>574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575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1" t="s">
        <v>587</v>
      </c>
      <c r="D71" s="331"/>
      <c r="E71" s="331"/>
      <c r="F71" s="9"/>
      <c r="G71" s="9"/>
    </row>
    <row r="72" spans="2:9" ht="15" customHeight="1" x14ac:dyDescent="0.2">
      <c r="C72" s="9" t="s">
        <v>586</v>
      </c>
      <c r="D72" s="9"/>
      <c r="E72" s="9"/>
      <c r="F72" s="9"/>
      <c r="G72" s="9"/>
      <c r="H72" s="9"/>
    </row>
    <row r="73" spans="2:9" ht="15" customHeight="1" x14ac:dyDescent="0.2">
      <c r="C73" s="9" t="s">
        <v>394</v>
      </c>
      <c r="D73" s="9"/>
      <c r="E73" s="9"/>
      <c r="F73" s="9"/>
    </row>
    <row r="74" spans="2:9" ht="15" customHeight="1" x14ac:dyDescent="0.2">
      <c r="C74" s="9" t="s">
        <v>627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1" t="s">
        <v>402</v>
      </c>
      <c r="D79" s="331"/>
      <c r="E79" s="331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1" t="s">
        <v>417</v>
      </c>
      <c r="D84" s="331"/>
      <c r="E84" s="331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588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1" t="s">
        <v>589</v>
      </c>
      <c r="D91" s="331"/>
      <c r="E91" s="331"/>
      <c r="F91" s="331"/>
      <c r="G91" s="11"/>
      <c r="H91" s="11"/>
      <c r="I91" s="11"/>
    </row>
    <row r="92" spans="1:10" ht="15" customHeight="1" x14ac:dyDescent="0.2">
      <c r="C92" s="331" t="s">
        <v>40</v>
      </c>
      <c r="D92" s="331"/>
      <c r="E92" s="331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57" t="s">
        <v>600</v>
      </c>
      <c r="B98" s="858"/>
      <c r="C98" s="858"/>
      <c r="D98" s="858"/>
      <c r="E98" s="858"/>
      <c r="F98" s="858"/>
      <c r="G98" s="858"/>
      <c r="H98" s="858"/>
      <c r="I98" s="858"/>
      <c r="J98" s="858"/>
      <c r="K98" s="858"/>
    </row>
    <row r="99" spans="1:11" ht="15" customHeight="1" x14ac:dyDescent="0.2">
      <c r="A99" s="858"/>
      <c r="B99" s="858"/>
      <c r="C99" s="858"/>
      <c r="D99" s="858"/>
      <c r="E99" s="858"/>
      <c r="F99" s="858"/>
      <c r="G99" s="858"/>
      <c r="H99" s="858"/>
      <c r="I99" s="858"/>
      <c r="J99" s="858"/>
      <c r="K99" s="858"/>
    </row>
    <row r="100" spans="1:11" ht="15" customHeight="1" x14ac:dyDescent="0.2">
      <c r="A100" s="858"/>
      <c r="B100" s="858"/>
      <c r="C100" s="858"/>
      <c r="D100" s="858"/>
      <c r="E100" s="858"/>
      <c r="F100" s="858"/>
      <c r="G100" s="858"/>
      <c r="H100" s="858"/>
      <c r="I100" s="858"/>
      <c r="J100" s="858"/>
      <c r="K100" s="858"/>
    </row>
    <row r="101" spans="1:11" ht="15" customHeight="1" x14ac:dyDescent="0.2">
      <c r="A101" s="858"/>
      <c r="B101" s="858"/>
      <c r="C101" s="858"/>
      <c r="D101" s="858"/>
      <c r="E101" s="858"/>
      <c r="F101" s="858"/>
      <c r="G101" s="858"/>
      <c r="H101" s="858"/>
      <c r="I101" s="858"/>
      <c r="J101" s="858"/>
      <c r="K101" s="858"/>
    </row>
    <row r="102" spans="1:11" ht="15" customHeight="1" x14ac:dyDescent="0.2">
      <c r="A102" s="858"/>
      <c r="B102" s="858"/>
      <c r="C102" s="858"/>
      <c r="D102" s="858"/>
      <c r="E102" s="858"/>
      <c r="F102" s="858"/>
      <c r="G102" s="858"/>
      <c r="H102" s="858"/>
      <c r="I102" s="858"/>
      <c r="J102" s="858"/>
      <c r="K102" s="858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I25" sqref="I25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6" t="s">
        <v>27</v>
      </c>
      <c r="B1" s="557"/>
      <c r="C1" s="557"/>
      <c r="D1" s="557"/>
      <c r="E1" s="557"/>
      <c r="F1" s="557"/>
      <c r="G1" s="557"/>
      <c r="H1" s="557"/>
      <c r="I1" s="564"/>
    </row>
    <row r="2" spans="1:11" ht="15.75" x14ac:dyDescent="0.25">
      <c r="A2" s="558"/>
      <c r="B2" s="559"/>
      <c r="C2" s="560"/>
      <c r="D2" s="560"/>
      <c r="E2" s="560"/>
      <c r="F2" s="560"/>
      <c r="G2" s="542"/>
      <c r="H2" s="542" t="s">
        <v>159</v>
      </c>
      <c r="I2" s="564"/>
    </row>
    <row r="3" spans="1:11" s="102" customFormat="1" x14ac:dyDescent="0.2">
      <c r="A3" s="543"/>
      <c r="B3" s="875">
        <f>INDICE!A3</f>
        <v>42430</v>
      </c>
      <c r="C3" s="876"/>
      <c r="D3" s="876" t="s">
        <v>120</v>
      </c>
      <c r="E3" s="876"/>
      <c r="F3" s="876" t="s">
        <v>121</v>
      </c>
      <c r="G3" s="877"/>
      <c r="H3" s="876"/>
      <c r="I3" s="526"/>
    </row>
    <row r="4" spans="1:11" s="102" customFormat="1" x14ac:dyDescent="0.2">
      <c r="A4" s="544"/>
      <c r="B4" s="545" t="s">
        <v>48</v>
      </c>
      <c r="C4" s="545" t="s">
        <v>488</v>
      </c>
      <c r="D4" s="545" t="s">
        <v>48</v>
      </c>
      <c r="E4" s="545" t="s">
        <v>488</v>
      </c>
      <c r="F4" s="545" t="s">
        <v>48</v>
      </c>
      <c r="G4" s="546" t="s">
        <v>488</v>
      </c>
      <c r="H4" s="546" t="s">
        <v>110</v>
      </c>
      <c r="I4" s="526"/>
    </row>
    <row r="5" spans="1:11" s="102" customFormat="1" x14ac:dyDescent="0.2">
      <c r="A5" s="547" t="s">
        <v>179</v>
      </c>
      <c r="B5" s="507">
        <v>1895.2110099999998</v>
      </c>
      <c r="C5" s="500">
        <v>3.6621947216831652</v>
      </c>
      <c r="D5" s="499">
        <v>5311.9521499999964</v>
      </c>
      <c r="E5" s="500">
        <v>3.4705552316432762</v>
      </c>
      <c r="F5" s="499">
        <v>21940.299279999992</v>
      </c>
      <c r="G5" s="500">
        <v>3.9668671458702462</v>
      </c>
      <c r="H5" s="505">
        <v>73.791310466592591</v>
      </c>
      <c r="I5" s="526"/>
      <c r="K5" s="96"/>
    </row>
    <row r="6" spans="1:11" s="102" customFormat="1" x14ac:dyDescent="0.2">
      <c r="A6" s="547" t="s">
        <v>180</v>
      </c>
      <c r="B6" s="568">
        <v>0.39835999999999999</v>
      </c>
      <c r="C6" s="516">
        <v>879.01204227082826</v>
      </c>
      <c r="D6" s="548">
        <v>1.1640500000000003</v>
      </c>
      <c r="E6" s="500">
        <v>2099.6409674981105</v>
      </c>
      <c r="F6" s="499">
        <v>2.0806499999999999</v>
      </c>
      <c r="G6" s="500">
        <v>-63.759634225996074</v>
      </c>
      <c r="H6" s="568">
        <v>6.9978029088359787E-3</v>
      </c>
      <c r="I6" s="526"/>
      <c r="K6" s="96"/>
    </row>
    <row r="7" spans="1:11" s="102" customFormat="1" x14ac:dyDescent="0.2">
      <c r="A7" s="547" t="s">
        <v>181</v>
      </c>
      <c r="B7" s="507">
        <v>0.88651999999999997</v>
      </c>
      <c r="C7" s="500">
        <v>-14.623059439885969</v>
      </c>
      <c r="D7" s="548">
        <v>4.1923600000000008</v>
      </c>
      <c r="E7" s="500">
        <v>19.282771492955217</v>
      </c>
      <c r="F7" s="499">
        <v>17.127929999999999</v>
      </c>
      <c r="G7" s="500">
        <v>8.1186532582492212</v>
      </c>
      <c r="H7" s="505">
        <v>5.7605978120461886E-2</v>
      </c>
      <c r="I7" s="526"/>
      <c r="K7" s="96"/>
    </row>
    <row r="8" spans="1:11" s="102" customFormat="1" x14ac:dyDescent="0.2">
      <c r="A8" s="567" t="s">
        <v>182</v>
      </c>
      <c r="B8" s="508">
        <v>1896.4958899999999</v>
      </c>
      <c r="C8" s="509">
        <v>3.6712861686067217</v>
      </c>
      <c r="D8" s="508">
        <v>5317.3085599999968</v>
      </c>
      <c r="E8" s="509">
        <v>3.5029656414289381</v>
      </c>
      <c r="F8" s="508">
        <v>21959.507859999991</v>
      </c>
      <c r="G8" s="509">
        <v>3.9515740377493924</v>
      </c>
      <c r="H8" s="509">
        <v>73.855914247621882</v>
      </c>
      <c r="I8" s="526"/>
    </row>
    <row r="9" spans="1:11" s="102" customFormat="1" x14ac:dyDescent="0.2">
      <c r="A9" s="547" t="s">
        <v>183</v>
      </c>
      <c r="B9" s="507">
        <v>359.78143999999986</v>
      </c>
      <c r="C9" s="500">
        <v>11.34729564690079</v>
      </c>
      <c r="D9" s="499">
        <v>1055.2398600000001</v>
      </c>
      <c r="E9" s="500">
        <v>-3.3439690032373375</v>
      </c>
      <c r="F9" s="499">
        <v>3748.2938800000011</v>
      </c>
      <c r="G9" s="500">
        <v>0.17690527909234818</v>
      </c>
      <c r="H9" s="505">
        <v>12.606551710588567</v>
      </c>
      <c r="I9" s="526"/>
    </row>
    <row r="10" spans="1:11" s="102" customFormat="1" x14ac:dyDescent="0.2">
      <c r="A10" s="547" t="s">
        <v>184</v>
      </c>
      <c r="B10" s="507">
        <v>237.27840000000006</v>
      </c>
      <c r="C10" s="500">
        <v>10.607337574677256</v>
      </c>
      <c r="D10" s="499">
        <v>725.32346000000052</v>
      </c>
      <c r="E10" s="500">
        <v>-10.958050444825153</v>
      </c>
      <c r="F10" s="499">
        <v>1922.4041600000005</v>
      </c>
      <c r="G10" s="500">
        <v>-7.3225592056260576</v>
      </c>
      <c r="H10" s="505">
        <v>6.4655782677559364</v>
      </c>
      <c r="I10" s="526"/>
    </row>
    <row r="11" spans="1:11" s="102" customFormat="1" x14ac:dyDescent="0.2">
      <c r="A11" s="547" t="s">
        <v>185</v>
      </c>
      <c r="B11" s="507">
        <v>185.48355999999995</v>
      </c>
      <c r="C11" s="500">
        <v>-10.271504759297102</v>
      </c>
      <c r="D11" s="499">
        <v>490.51803999999998</v>
      </c>
      <c r="E11" s="500">
        <v>-19.018982672152468</v>
      </c>
      <c r="F11" s="499">
        <v>2102.6977999999999</v>
      </c>
      <c r="G11" s="500">
        <v>8.3245976883495185</v>
      </c>
      <c r="H11" s="505">
        <v>7.0719557740336016</v>
      </c>
      <c r="I11" s="526"/>
    </row>
    <row r="12" spans="1:11" s="3" customFormat="1" x14ac:dyDescent="0.2">
      <c r="A12" s="549" t="s">
        <v>186</v>
      </c>
      <c r="B12" s="510">
        <v>2679.0392899999993</v>
      </c>
      <c r="C12" s="511">
        <v>4.0932421649467683</v>
      </c>
      <c r="D12" s="510">
        <v>7588.3899199999978</v>
      </c>
      <c r="E12" s="511">
        <v>-0.79761314065294087</v>
      </c>
      <c r="F12" s="510">
        <v>29732.903699999995</v>
      </c>
      <c r="G12" s="511">
        <v>2.9467568472513044</v>
      </c>
      <c r="H12" s="511">
        <v>100</v>
      </c>
      <c r="I12" s="480"/>
    </row>
    <row r="13" spans="1:11" s="102" customFormat="1" x14ac:dyDescent="0.2">
      <c r="A13" s="572" t="s">
        <v>157</v>
      </c>
      <c r="B13" s="512"/>
      <c r="C13" s="512"/>
      <c r="D13" s="512"/>
      <c r="E13" s="512"/>
      <c r="F13" s="512"/>
      <c r="G13" s="512"/>
      <c r="H13" s="512"/>
      <c r="I13" s="526"/>
    </row>
    <row r="14" spans="1:11" s="130" customFormat="1" x14ac:dyDescent="0.2">
      <c r="A14" s="550" t="s">
        <v>187</v>
      </c>
      <c r="B14" s="530">
        <v>76.372080000000068</v>
      </c>
      <c r="C14" s="519">
        <v>8.6547859586046307</v>
      </c>
      <c r="D14" s="518">
        <v>229.0644400000003</v>
      </c>
      <c r="E14" s="519">
        <v>24.080170508612309</v>
      </c>
      <c r="F14" s="518">
        <v>936.88465000000008</v>
      </c>
      <c r="G14" s="519">
        <v>4.5696035904403649</v>
      </c>
      <c r="H14" s="532">
        <v>3.1510028736278466</v>
      </c>
      <c r="I14" s="565"/>
    </row>
    <row r="15" spans="1:11" s="130" customFormat="1" x14ac:dyDescent="0.2">
      <c r="A15" s="551" t="s">
        <v>591</v>
      </c>
      <c r="B15" s="570">
        <v>4.0270100453526458</v>
      </c>
      <c r="C15" s="523"/>
      <c r="D15" s="552">
        <v>4.3079019661029498</v>
      </c>
      <c r="E15" s="523"/>
      <c r="F15" s="552">
        <v>4.2664191564446137</v>
      </c>
      <c r="G15" s="523"/>
      <c r="H15" s="533"/>
      <c r="I15" s="565"/>
    </row>
    <row r="16" spans="1:11" s="130" customFormat="1" x14ac:dyDescent="0.2">
      <c r="A16" s="553" t="s">
        <v>497</v>
      </c>
      <c r="B16" s="571">
        <v>154.56230999999997</v>
      </c>
      <c r="C16" s="513">
        <v>2.5685485572797213</v>
      </c>
      <c r="D16" s="554">
        <v>392.8810299999999</v>
      </c>
      <c r="E16" s="513">
        <v>-12.685591524675202</v>
      </c>
      <c r="F16" s="554">
        <v>1609.53334</v>
      </c>
      <c r="G16" s="513">
        <v>13.587487865197897</v>
      </c>
      <c r="H16" s="569">
        <v>5.4133069418309123</v>
      </c>
      <c r="I16" s="565"/>
    </row>
    <row r="17" spans="1:14" s="102" customFormat="1" x14ac:dyDescent="0.2">
      <c r="A17" s="561"/>
      <c r="B17" s="562"/>
      <c r="C17" s="562"/>
      <c r="D17" s="562"/>
      <c r="E17" s="562"/>
      <c r="F17" s="562"/>
      <c r="G17" s="562"/>
      <c r="H17" s="563" t="s">
        <v>238</v>
      </c>
      <c r="I17" s="526"/>
    </row>
    <row r="18" spans="1:14" s="102" customFormat="1" x14ac:dyDescent="0.2">
      <c r="A18" s="555" t="s">
        <v>558</v>
      </c>
      <c r="B18" s="517"/>
      <c r="C18" s="517"/>
      <c r="D18" s="517"/>
      <c r="E18" s="517"/>
      <c r="F18" s="499"/>
      <c r="G18" s="517"/>
      <c r="H18" s="517"/>
      <c r="I18" s="107"/>
      <c r="J18" s="107"/>
      <c r="K18" s="107"/>
      <c r="L18" s="107"/>
      <c r="M18" s="107"/>
      <c r="N18" s="107"/>
    </row>
    <row r="19" spans="1:14" x14ac:dyDescent="0.2">
      <c r="A19" s="878" t="s">
        <v>498</v>
      </c>
      <c r="B19" s="879"/>
      <c r="C19" s="879"/>
      <c r="D19" s="879"/>
      <c r="E19" s="879"/>
      <c r="F19" s="879"/>
      <c r="G19" s="879"/>
      <c r="H19" s="560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650</v>
      </c>
      <c r="B20" s="566"/>
      <c r="C20" s="566"/>
      <c r="D20" s="566"/>
      <c r="E20" s="566"/>
      <c r="F20" s="566"/>
      <c r="G20" s="566"/>
      <c r="H20" s="566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425</v>
      </c>
    </row>
  </sheetData>
  <mergeCells count="4">
    <mergeCell ref="B3:C3"/>
    <mergeCell ref="D3:E3"/>
    <mergeCell ref="F3:H3"/>
    <mergeCell ref="A19:G19"/>
  </mergeCells>
  <conditionalFormatting sqref="B6">
    <cfRule type="cellIs" dxfId="140" priority="9" operator="between">
      <formula>0</formula>
      <formula>0.5</formula>
    </cfRule>
    <cfRule type="cellIs" dxfId="139" priority="10" operator="between">
      <formula>0</formula>
      <formula>0.49</formula>
    </cfRule>
  </conditionalFormatting>
  <conditionalFormatting sqref="D6">
    <cfRule type="cellIs" dxfId="138" priority="7" operator="between">
      <formula>0</formula>
      <formula>0.5</formula>
    </cfRule>
    <cfRule type="cellIs" dxfId="137" priority="8" operator="between">
      <formula>0</formula>
      <formula>0.49</formula>
    </cfRule>
  </conditionalFormatting>
  <conditionalFormatting sqref="D7">
    <cfRule type="cellIs" dxfId="136" priority="5" operator="between">
      <formula>0</formula>
      <formula>0.5</formula>
    </cfRule>
    <cfRule type="cellIs" dxfId="135" priority="6" operator="between">
      <formula>0</formula>
      <formula>0.49</formula>
    </cfRule>
  </conditionalFormatting>
  <conditionalFormatting sqref="H6">
    <cfRule type="cellIs" dxfId="134" priority="1" operator="between">
      <formula>0</formula>
      <formula>0.5</formula>
    </cfRule>
    <cfRule type="cellIs" dxfId="133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J28" sqref="J28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73">
        <f>INDICE!A3</f>
        <v>42430</v>
      </c>
      <c r="C3" s="873"/>
      <c r="D3" s="873">
        <f>INDICE!C3</f>
        <v>0</v>
      </c>
      <c r="E3" s="873"/>
      <c r="F3" s="112"/>
      <c r="G3" s="874" t="s">
        <v>121</v>
      </c>
      <c r="H3" s="874"/>
      <c r="I3" s="874"/>
      <c r="J3" s="874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3" t="s">
        <v>161</v>
      </c>
      <c r="B5" s="117">
        <v>288.10775000000001</v>
      </c>
      <c r="C5" s="117">
        <v>51.364460000000015</v>
      </c>
      <c r="D5" s="117">
        <v>14.1168</v>
      </c>
      <c r="E5" s="534">
        <v>353.58901000000003</v>
      </c>
      <c r="F5" s="117"/>
      <c r="G5" s="117">
        <v>3326.0606700000044</v>
      </c>
      <c r="H5" s="117">
        <v>584.75403000000017</v>
      </c>
      <c r="I5" s="117">
        <v>144.91345000000004</v>
      </c>
      <c r="J5" s="534">
        <v>4055.7281500000045</v>
      </c>
      <c r="K5" s="82"/>
    </row>
    <row r="6" spans="1:11" s="114" customFormat="1" x14ac:dyDescent="0.2">
      <c r="A6" s="574" t="s">
        <v>162</v>
      </c>
      <c r="B6" s="119">
        <v>79.126950000000008</v>
      </c>
      <c r="C6" s="119">
        <v>25.058269999999997</v>
      </c>
      <c r="D6" s="119">
        <v>14.753069999999999</v>
      </c>
      <c r="E6" s="537">
        <v>118.93828999999999</v>
      </c>
      <c r="F6" s="119"/>
      <c r="G6" s="119">
        <v>922.33960000000025</v>
      </c>
      <c r="H6" s="119">
        <v>280.03836000000007</v>
      </c>
      <c r="I6" s="119">
        <v>97.739569999999972</v>
      </c>
      <c r="J6" s="537">
        <v>1300.1175300000002</v>
      </c>
      <c r="K6" s="82"/>
    </row>
    <row r="7" spans="1:11" s="114" customFormat="1" x14ac:dyDescent="0.2">
      <c r="A7" s="574" t="s">
        <v>163</v>
      </c>
      <c r="B7" s="119">
        <v>37.266040000000004</v>
      </c>
      <c r="C7" s="119">
        <v>7.9207100000000015</v>
      </c>
      <c r="D7" s="119">
        <v>7.11517</v>
      </c>
      <c r="E7" s="537">
        <v>52.301920000000003</v>
      </c>
      <c r="F7" s="119"/>
      <c r="G7" s="119">
        <v>440.1986999999998</v>
      </c>
      <c r="H7" s="119">
        <v>75.226460000000003</v>
      </c>
      <c r="I7" s="119">
        <v>50.221509999999988</v>
      </c>
      <c r="J7" s="537">
        <v>565.64666999999974</v>
      </c>
      <c r="K7" s="82"/>
    </row>
    <row r="8" spans="1:11" s="114" customFormat="1" x14ac:dyDescent="0.2">
      <c r="A8" s="574" t="s">
        <v>164</v>
      </c>
      <c r="B8" s="119">
        <v>28.709639999999997</v>
      </c>
      <c r="C8" s="119">
        <v>4.1842600000000001</v>
      </c>
      <c r="D8" s="119">
        <v>11.74987</v>
      </c>
      <c r="E8" s="537">
        <v>44.643769999999996</v>
      </c>
      <c r="F8" s="119"/>
      <c r="G8" s="119">
        <v>397.7318600000001</v>
      </c>
      <c r="H8" s="119">
        <v>45.105170000000001</v>
      </c>
      <c r="I8" s="119">
        <v>130.94399000000004</v>
      </c>
      <c r="J8" s="537">
        <v>573.78102000000013</v>
      </c>
      <c r="K8" s="82"/>
    </row>
    <row r="9" spans="1:11" s="114" customFormat="1" x14ac:dyDescent="0.2">
      <c r="A9" s="574" t="s">
        <v>165</v>
      </c>
      <c r="B9" s="119">
        <v>56.967500000000001</v>
      </c>
      <c r="C9" s="119">
        <v>0</v>
      </c>
      <c r="D9" s="119">
        <v>17.991</v>
      </c>
      <c r="E9" s="537">
        <v>74.958500000000001</v>
      </c>
      <c r="F9" s="119"/>
      <c r="G9" s="119">
        <v>645.57753000000002</v>
      </c>
      <c r="H9" s="119">
        <v>6.6299999999999996E-3</v>
      </c>
      <c r="I9" s="119">
        <v>192.50118000000001</v>
      </c>
      <c r="J9" s="537">
        <v>838.08533999999997</v>
      </c>
      <c r="K9" s="82"/>
    </row>
    <row r="10" spans="1:11" s="114" customFormat="1" x14ac:dyDescent="0.2">
      <c r="A10" s="574" t="s">
        <v>166</v>
      </c>
      <c r="B10" s="119">
        <v>26.338509999999996</v>
      </c>
      <c r="C10" s="119">
        <v>6.1923500000000002</v>
      </c>
      <c r="D10" s="119">
        <v>0.86145000000000005</v>
      </c>
      <c r="E10" s="537">
        <v>33.392309999999995</v>
      </c>
      <c r="F10" s="119"/>
      <c r="G10" s="119">
        <v>313.34947000000005</v>
      </c>
      <c r="H10" s="119">
        <v>57.448020000000007</v>
      </c>
      <c r="I10" s="119">
        <v>7.7429899999999998</v>
      </c>
      <c r="J10" s="537">
        <v>378.54048000000006</v>
      </c>
      <c r="K10" s="82"/>
    </row>
    <row r="11" spans="1:11" s="114" customFormat="1" x14ac:dyDescent="0.2">
      <c r="A11" s="574" t="s">
        <v>167</v>
      </c>
      <c r="B11" s="119">
        <v>142.54047</v>
      </c>
      <c r="C11" s="119">
        <v>60.071020000000004</v>
      </c>
      <c r="D11" s="119">
        <v>30.848729999999996</v>
      </c>
      <c r="E11" s="537">
        <v>233.46021999999999</v>
      </c>
      <c r="F11" s="119"/>
      <c r="G11" s="119">
        <v>1650.3906599999996</v>
      </c>
      <c r="H11" s="119">
        <v>601.31646999999953</v>
      </c>
      <c r="I11" s="119">
        <v>228.69430999999994</v>
      </c>
      <c r="J11" s="537">
        <v>2480.4014399999987</v>
      </c>
      <c r="K11" s="82"/>
    </row>
    <row r="12" spans="1:11" s="114" customFormat="1" x14ac:dyDescent="0.2">
      <c r="A12" s="574" t="s">
        <v>611</v>
      </c>
      <c r="B12" s="119">
        <v>106.04899000000002</v>
      </c>
      <c r="C12" s="119">
        <v>53.002929999999999</v>
      </c>
      <c r="D12" s="119">
        <v>19.578440000000004</v>
      </c>
      <c r="E12" s="537">
        <v>178.63036000000002</v>
      </c>
      <c r="F12" s="119"/>
      <c r="G12" s="119">
        <v>1226.6440299999997</v>
      </c>
      <c r="H12" s="119">
        <v>514.27346000000011</v>
      </c>
      <c r="I12" s="119">
        <v>139.58092999999991</v>
      </c>
      <c r="J12" s="537">
        <v>1880.4984199999997</v>
      </c>
      <c r="K12" s="82"/>
    </row>
    <row r="13" spans="1:11" s="114" customFormat="1" x14ac:dyDescent="0.2">
      <c r="A13" s="574" t="s">
        <v>168</v>
      </c>
      <c r="B13" s="119">
        <v>311.40985999999987</v>
      </c>
      <c r="C13" s="119">
        <v>39.440829999999998</v>
      </c>
      <c r="D13" s="119">
        <v>22.221340000000001</v>
      </c>
      <c r="E13" s="537">
        <v>373.07202999999987</v>
      </c>
      <c r="F13" s="119"/>
      <c r="G13" s="119">
        <v>3450.2496500000016</v>
      </c>
      <c r="H13" s="119">
        <v>419.71260000000024</v>
      </c>
      <c r="I13" s="119">
        <v>201.39661000000007</v>
      </c>
      <c r="J13" s="537">
        <v>4071.3588600000021</v>
      </c>
      <c r="K13" s="82"/>
    </row>
    <row r="14" spans="1:11" s="114" customFormat="1" x14ac:dyDescent="0.2">
      <c r="A14" s="574" t="s">
        <v>169</v>
      </c>
      <c r="B14" s="119">
        <v>1.1343399999999999</v>
      </c>
      <c r="C14" s="119">
        <v>0</v>
      </c>
      <c r="D14" s="119">
        <v>0</v>
      </c>
      <c r="E14" s="537">
        <v>1.1343399999999999</v>
      </c>
      <c r="F14" s="119"/>
      <c r="G14" s="119">
        <v>13.202369999999998</v>
      </c>
      <c r="H14" s="119">
        <v>2.4899999999999996E-3</v>
      </c>
      <c r="I14" s="119">
        <v>0.14657000000000001</v>
      </c>
      <c r="J14" s="537">
        <v>13.351429999999999</v>
      </c>
      <c r="K14" s="82"/>
    </row>
    <row r="15" spans="1:11" s="114" customFormat="1" x14ac:dyDescent="0.2">
      <c r="A15" s="574" t="s">
        <v>170</v>
      </c>
      <c r="B15" s="119">
        <v>181.39202000000003</v>
      </c>
      <c r="C15" s="119">
        <v>20.245349999999998</v>
      </c>
      <c r="D15" s="119">
        <v>8.8328800000000012</v>
      </c>
      <c r="E15" s="537">
        <v>210.47025000000002</v>
      </c>
      <c r="F15" s="119"/>
      <c r="G15" s="119">
        <v>2127.1583800000003</v>
      </c>
      <c r="H15" s="119">
        <v>213.56964000000002</v>
      </c>
      <c r="I15" s="119">
        <v>87.958349999999996</v>
      </c>
      <c r="J15" s="537">
        <v>2428.6863700000004</v>
      </c>
      <c r="K15" s="82"/>
    </row>
    <row r="16" spans="1:11" s="114" customFormat="1" x14ac:dyDescent="0.2">
      <c r="A16" s="574" t="s">
        <v>171</v>
      </c>
      <c r="B16" s="119">
        <v>53.107010000000002</v>
      </c>
      <c r="C16" s="119">
        <v>14.395610000000003</v>
      </c>
      <c r="D16" s="119">
        <v>2.9754200000000002</v>
      </c>
      <c r="E16" s="537">
        <v>70.478040000000007</v>
      </c>
      <c r="F16" s="119"/>
      <c r="G16" s="119">
        <v>603.46326999999974</v>
      </c>
      <c r="H16" s="119">
        <v>136.04641000000001</v>
      </c>
      <c r="I16" s="119">
        <v>21.791709999999991</v>
      </c>
      <c r="J16" s="537">
        <v>761.30138999999974</v>
      </c>
      <c r="K16" s="82"/>
    </row>
    <row r="17" spans="1:16" s="114" customFormat="1" x14ac:dyDescent="0.2">
      <c r="A17" s="574" t="s">
        <v>172</v>
      </c>
      <c r="B17" s="119">
        <v>115.58153999999999</v>
      </c>
      <c r="C17" s="119">
        <v>21.987090000000002</v>
      </c>
      <c r="D17" s="119">
        <v>31.481009999999998</v>
      </c>
      <c r="E17" s="537">
        <v>169.04963999999998</v>
      </c>
      <c r="F17" s="119"/>
      <c r="G17" s="119">
        <v>1362.0559399999995</v>
      </c>
      <c r="H17" s="119">
        <v>262.98922000000022</v>
      </c>
      <c r="I17" s="119">
        <v>237.41720000000007</v>
      </c>
      <c r="J17" s="537">
        <v>1862.4623599999998</v>
      </c>
      <c r="K17" s="82"/>
    </row>
    <row r="18" spans="1:16" s="114" customFormat="1" x14ac:dyDescent="0.2">
      <c r="A18" s="574" t="s">
        <v>173</v>
      </c>
      <c r="B18" s="119">
        <v>13.579339999999998</v>
      </c>
      <c r="C18" s="119">
        <v>4.22973</v>
      </c>
      <c r="D18" s="119">
        <v>3.1098400000000002</v>
      </c>
      <c r="E18" s="537">
        <v>20.918909999999997</v>
      </c>
      <c r="F18" s="119"/>
      <c r="G18" s="119">
        <v>175.58829999999998</v>
      </c>
      <c r="H18" s="119">
        <v>45.355539999999991</v>
      </c>
      <c r="I18" s="119">
        <v>22.755869999999994</v>
      </c>
      <c r="J18" s="537">
        <v>243.69970999999995</v>
      </c>
      <c r="K18" s="82"/>
    </row>
    <row r="19" spans="1:16" s="114" customFormat="1" x14ac:dyDescent="0.2">
      <c r="A19" s="574" t="s">
        <v>174</v>
      </c>
      <c r="B19" s="119">
        <v>188.64161000000001</v>
      </c>
      <c r="C19" s="119">
        <v>17.271949999999997</v>
      </c>
      <c r="D19" s="119">
        <v>34.477429999999998</v>
      </c>
      <c r="E19" s="537">
        <v>240.39099000000002</v>
      </c>
      <c r="F19" s="119"/>
      <c r="G19" s="119">
        <v>2196.3894799999998</v>
      </c>
      <c r="H19" s="119">
        <v>130.61924999999999</v>
      </c>
      <c r="I19" s="119">
        <v>243.1649700000001</v>
      </c>
      <c r="J19" s="537">
        <v>2570.1737000000003</v>
      </c>
      <c r="K19" s="82"/>
    </row>
    <row r="20" spans="1:16" s="114" customFormat="1" x14ac:dyDescent="0.2">
      <c r="A20" s="574" t="s">
        <v>175</v>
      </c>
      <c r="B20" s="119">
        <v>1.56812</v>
      </c>
      <c r="C20" s="119">
        <v>0</v>
      </c>
      <c r="D20" s="119">
        <v>0</v>
      </c>
      <c r="E20" s="537">
        <v>1.56812</v>
      </c>
      <c r="F20" s="119"/>
      <c r="G20" s="119">
        <v>16.412430000000004</v>
      </c>
      <c r="H20" s="119">
        <v>3.449E-2</v>
      </c>
      <c r="I20" s="119">
        <v>2.2179999999999998E-2</v>
      </c>
      <c r="J20" s="537">
        <v>16.469100000000005</v>
      </c>
      <c r="K20" s="82"/>
    </row>
    <row r="21" spans="1:16" s="114" customFormat="1" x14ac:dyDescent="0.2">
      <c r="A21" s="574" t="s">
        <v>176</v>
      </c>
      <c r="B21" s="119">
        <v>73.642679999999999</v>
      </c>
      <c r="C21" s="119">
        <v>12.60627</v>
      </c>
      <c r="D21" s="119">
        <v>1.6946999999999999</v>
      </c>
      <c r="E21" s="537">
        <v>87.943649999999991</v>
      </c>
      <c r="F21" s="119"/>
      <c r="G21" s="119">
        <v>863.85199999999998</v>
      </c>
      <c r="H21" s="119">
        <v>144.95783</v>
      </c>
      <c r="I21" s="119">
        <v>16.712040000000005</v>
      </c>
      <c r="J21" s="537">
        <v>1025.52187</v>
      </c>
      <c r="K21" s="82"/>
    </row>
    <row r="22" spans="1:16" s="114" customFormat="1" x14ac:dyDescent="0.2">
      <c r="A22" s="574" t="s">
        <v>177</v>
      </c>
      <c r="B22" s="119">
        <v>52.880729999999993</v>
      </c>
      <c r="C22" s="119">
        <v>8.9958500000000008</v>
      </c>
      <c r="D22" s="119">
        <v>4.4125399999999999</v>
      </c>
      <c r="E22" s="537">
        <v>66.289119999999997</v>
      </c>
      <c r="F22" s="119"/>
      <c r="G22" s="119">
        <v>620.08573000000024</v>
      </c>
      <c r="H22" s="119">
        <v>92.26639999999999</v>
      </c>
      <c r="I22" s="119">
        <v>28.224090000000004</v>
      </c>
      <c r="J22" s="537">
        <v>740.57622000000026</v>
      </c>
      <c r="K22" s="82"/>
    </row>
    <row r="23" spans="1:16" x14ac:dyDescent="0.2">
      <c r="A23" s="575" t="s">
        <v>178</v>
      </c>
      <c r="B23" s="119">
        <v>137.16791000000003</v>
      </c>
      <c r="C23" s="119">
        <v>12.81476</v>
      </c>
      <c r="D23" s="119">
        <v>11.058710000000001</v>
      </c>
      <c r="E23" s="537">
        <v>161.04138000000003</v>
      </c>
      <c r="F23" s="119"/>
      <c r="G23" s="119">
        <v>1589.549209999999</v>
      </c>
      <c r="H23" s="119">
        <v>144.57140999999999</v>
      </c>
      <c r="I23" s="119">
        <v>70.476640000000017</v>
      </c>
      <c r="J23" s="537">
        <v>1804.5972599999991</v>
      </c>
      <c r="K23" s="480"/>
      <c r="P23" s="114"/>
    </row>
    <row r="24" spans="1:16" x14ac:dyDescent="0.2">
      <c r="A24" s="576" t="s">
        <v>500</v>
      </c>
      <c r="B24" s="123">
        <v>1895.2110100000018</v>
      </c>
      <c r="C24" s="123">
        <v>359.78143999999986</v>
      </c>
      <c r="D24" s="123">
        <v>237.2784</v>
      </c>
      <c r="E24" s="123">
        <v>2492.2708500000017</v>
      </c>
      <c r="F24" s="123"/>
      <c r="G24" s="123">
        <v>21940.299280000025</v>
      </c>
      <c r="H24" s="123">
        <v>3748.2938799999997</v>
      </c>
      <c r="I24" s="123">
        <v>1922.4041599999971</v>
      </c>
      <c r="J24" s="123">
        <v>27610.997320000024</v>
      </c>
      <c r="K24" s="480"/>
    </row>
    <row r="25" spans="1:16" x14ac:dyDescent="0.2">
      <c r="I25" s="8"/>
      <c r="J25" s="93" t="s">
        <v>238</v>
      </c>
    </row>
    <row r="26" spans="1:16" x14ac:dyDescent="0.2">
      <c r="A26" s="540" t="s">
        <v>501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80"/>
      <c r="F28" s="880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132" priority="2" operator="between">
      <formula>0</formula>
      <formula>0.5</formula>
    </cfRule>
    <cfRule type="cellIs" dxfId="131" priority="3" operator="between">
      <formula>0</formula>
      <formula>0.49</formula>
    </cfRule>
  </conditionalFormatting>
  <conditionalFormatting sqref="B5:J24">
    <cfRule type="cellIs" dxfId="130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I23" sqref="I23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81" t="s">
        <v>28</v>
      </c>
      <c r="B1" s="881"/>
      <c r="C1" s="881"/>
      <c r="D1" s="131"/>
      <c r="E1" s="131"/>
      <c r="F1" s="131"/>
      <c r="G1" s="131"/>
      <c r="H1" s="132"/>
    </row>
    <row r="2" spans="1:65" ht="13.7" customHeight="1" x14ac:dyDescent="0.2">
      <c r="A2" s="882"/>
      <c r="B2" s="882"/>
      <c r="C2" s="882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70">
        <f>INDICE!A3</f>
        <v>42430</v>
      </c>
      <c r="C3" s="871"/>
      <c r="D3" s="871" t="s">
        <v>120</v>
      </c>
      <c r="E3" s="871"/>
      <c r="F3" s="871" t="s">
        <v>121</v>
      </c>
      <c r="G3" s="871"/>
      <c r="H3" s="871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444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5">
        <v>358.84447000000068</v>
      </c>
      <c r="C5" s="139">
        <v>3.3808165461640312</v>
      </c>
      <c r="D5" s="138">
        <v>1001.6221400000011</v>
      </c>
      <c r="E5" s="139">
        <v>2.4719847980606167</v>
      </c>
      <c r="F5" s="138">
        <v>4331.6417600000013</v>
      </c>
      <c r="G5" s="139">
        <v>0.85489156677466938</v>
      </c>
      <c r="H5" s="582">
        <v>16.260046133010402</v>
      </c>
    </row>
    <row r="6" spans="1:65" ht="13.7" customHeight="1" x14ac:dyDescent="0.2">
      <c r="A6" s="137" t="s">
        <v>193</v>
      </c>
      <c r="B6" s="586">
        <v>30.892319999999966</v>
      </c>
      <c r="C6" s="141">
        <v>18.391362716764426</v>
      </c>
      <c r="D6" s="140">
        <v>82.945239999999899</v>
      </c>
      <c r="E6" s="141">
        <v>11.60871224949987</v>
      </c>
      <c r="F6" s="140">
        <v>348.53429999999992</v>
      </c>
      <c r="G6" s="142">
        <v>8.9443716639850415</v>
      </c>
      <c r="H6" s="583">
        <v>1.3083223661913546</v>
      </c>
    </row>
    <row r="7" spans="1:65" ht="13.7" customHeight="1" x14ac:dyDescent="0.2">
      <c r="A7" s="137" t="s">
        <v>153</v>
      </c>
      <c r="B7" s="537">
        <v>1.1779999999999999E-2</v>
      </c>
      <c r="C7" s="141">
        <v>-8.611326609775027</v>
      </c>
      <c r="D7" s="119">
        <v>3.5339999999999996E-2</v>
      </c>
      <c r="E7" s="141">
        <v>55.751432349052422</v>
      </c>
      <c r="F7" s="119">
        <v>9.7409999999999997E-2</v>
      </c>
      <c r="G7" s="141">
        <v>-28.163716814159294</v>
      </c>
      <c r="H7" s="537">
        <v>3.6565606797006746E-4</v>
      </c>
    </row>
    <row r="8" spans="1:65" ht="13.7" customHeight="1" x14ac:dyDescent="0.2">
      <c r="A8" s="578" t="s">
        <v>194</v>
      </c>
      <c r="B8" s="579">
        <v>389.74857000000065</v>
      </c>
      <c r="C8" s="580">
        <v>4.4298655024140503</v>
      </c>
      <c r="D8" s="579">
        <v>1084.6027200000012</v>
      </c>
      <c r="E8" s="580">
        <v>3.1169349479710875</v>
      </c>
      <c r="F8" s="579">
        <v>4680.2797800000008</v>
      </c>
      <c r="G8" s="581">
        <v>1.4129250027974867</v>
      </c>
      <c r="H8" s="581">
        <v>17.568757841644725</v>
      </c>
    </row>
    <row r="9" spans="1:65" ht="13.7" customHeight="1" x14ac:dyDescent="0.2">
      <c r="A9" s="137" t="s">
        <v>179</v>
      </c>
      <c r="B9" s="586">
        <v>1895.2110099999998</v>
      </c>
      <c r="C9" s="141">
        <v>3.6621947216831652</v>
      </c>
      <c r="D9" s="140">
        <v>5311.9521499999964</v>
      </c>
      <c r="E9" s="141">
        <v>3.4705552316432762</v>
      </c>
      <c r="F9" s="140">
        <v>21940.299279999992</v>
      </c>
      <c r="G9" s="142">
        <v>3.9668671458702462</v>
      </c>
      <c r="H9" s="583">
        <v>82.359137304294222</v>
      </c>
    </row>
    <row r="10" spans="1:65" ht="13.7" customHeight="1" x14ac:dyDescent="0.2">
      <c r="A10" s="137" t="s">
        <v>195</v>
      </c>
      <c r="B10" s="586">
        <v>1.28488</v>
      </c>
      <c r="C10" s="141">
        <v>19.075112367360191</v>
      </c>
      <c r="D10" s="140">
        <v>5.3564100000000003</v>
      </c>
      <c r="E10" s="141">
        <v>50.142113937817491</v>
      </c>
      <c r="F10" s="140">
        <v>19.208580000000001</v>
      </c>
      <c r="G10" s="142">
        <v>-11.001508591931437</v>
      </c>
      <c r="H10" s="583">
        <v>7.2104854061066398E-2</v>
      </c>
    </row>
    <row r="11" spans="1:65" ht="13.7" customHeight="1" x14ac:dyDescent="0.2">
      <c r="A11" s="578" t="s">
        <v>524</v>
      </c>
      <c r="B11" s="579">
        <v>1896.4958899999999</v>
      </c>
      <c r="C11" s="580">
        <v>3.6712861686067217</v>
      </c>
      <c r="D11" s="579">
        <v>5317.3085599999968</v>
      </c>
      <c r="E11" s="580">
        <v>3.5029656414289381</v>
      </c>
      <c r="F11" s="579">
        <v>21959.507859999991</v>
      </c>
      <c r="G11" s="581">
        <v>3.9515740377493924</v>
      </c>
      <c r="H11" s="581">
        <v>82.431242158355275</v>
      </c>
    </row>
    <row r="12" spans="1:65" ht="13.7" customHeight="1" x14ac:dyDescent="0.2">
      <c r="A12" s="144" t="s">
        <v>502</v>
      </c>
      <c r="B12" s="145">
        <v>2286.2444600000003</v>
      </c>
      <c r="C12" s="146">
        <v>3.7998251264388259</v>
      </c>
      <c r="D12" s="145">
        <v>6401.9112799999975</v>
      </c>
      <c r="E12" s="146">
        <v>3.437361642330885</v>
      </c>
      <c r="F12" s="145">
        <v>26639.787639999991</v>
      </c>
      <c r="G12" s="146">
        <v>3.4964019064736021</v>
      </c>
      <c r="H12" s="146">
        <v>100</v>
      </c>
    </row>
    <row r="13" spans="1:65" ht="13.7" customHeight="1" x14ac:dyDescent="0.2">
      <c r="A13" s="147" t="s">
        <v>196</v>
      </c>
      <c r="B13" s="148">
        <v>5011.3915499999994</v>
      </c>
      <c r="C13" s="148"/>
      <c r="D13" s="148">
        <v>14011.077729260454</v>
      </c>
      <c r="E13" s="148"/>
      <c r="F13" s="148">
        <v>55480.80955790561</v>
      </c>
      <c r="G13" s="149"/>
      <c r="H13" s="150" t="s">
        <v>150</v>
      </c>
    </row>
    <row r="14" spans="1:65" ht="13.7" customHeight="1" x14ac:dyDescent="0.2">
      <c r="A14" s="151" t="s">
        <v>197</v>
      </c>
      <c r="B14" s="587">
        <v>45.620950532193014</v>
      </c>
      <c r="C14" s="152"/>
      <c r="D14" s="152">
        <v>45.691783342478885</v>
      </c>
      <c r="E14" s="152"/>
      <c r="F14" s="152">
        <v>48.016220116968384</v>
      </c>
      <c r="G14" s="153" t="s">
        <v>150</v>
      </c>
      <c r="H14" s="584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238</v>
      </c>
    </row>
    <row r="16" spans="1:65" ht="13.7" customHeight="1" x14ac:dyDescent="0.2">
      <c r="A16" s="124" t="s">
        <v>558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503</v>
      </c>
    </row>
    <row r="18" spans="1:1" ht="13.7" customHeight="1" x14ac:dyDescent="0.2">
      <c r="A18" s="166" t="s">
        <v>650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129" priority="7" operator="between">
      <formula>0</formula>
      <formula>0.5</formula>
    </cfRule>
    <cfRule type="cellIs" dxfId="128" priority="8" operator="between">
      <formula>0</formula>
      <formula>0.49</formula>
    </cfRule>
  </conditionalFormatting>
  <conditionalFormatting sqref="D7">
    <cfRule type="cellIs" dxfId="127" priority="5" operator="between">
      <formula>0</formula>
      <formula>0.5</formula>
    </cfRule>
    <cfRule type="cellIs" dxfId="126" priority="6" operator="between">
      <formula>0</formula>
      <formula>0.49</formula>
    </cfRule>
  </conditionalFormatting>
  <conditionalFormatting sqref="F7">
    <cfRule type="cellIs" dxfId="125" priority="3" operator="between">
      <formula>0</formula>
      <formula>0.5</formula>
    </cfRule>
    <cfRule type="cellIs" dxfId="124" priority="4" operator="between">
      <formula>0</formula>
      <formula>0.49</formula>
    </cfRule>
  </conditionalFormatting>
  <conditionalFormatting sqref="H7">
    <cfRule type="cellIs" dxfId="123" priority="1" operator="between">
      <formula>0</formula>
      <formula>0.5</formula>
    </cfRule>
    <cfRule type="cellIs" dxfId="12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M14" sqref="M14"/>
    </sheetView>
  </sheetViews>
  <sheetFormatPr baseColWidth="10" defaultRowHeight="14.25" x14ac:dyDescent="0.2"/>
  <cols>
    <col min="1" max="1" width="18.5" customWidth="1"/>
    <col min="12" max="12" width="11" style="395" customWidth="1"/>
    <col min="13" max="13" width="11" customWidth="1"/>
  </cols>
  <sheetData>
    <row r="1" spans="1:14" x14ac:dyDescent="0.2">
      <c r="A1" s="883" t="s">
        <v>26</v>
      </c>
      <c r="B1" s="883"/>
      <c r="C1" s="883"/>
      <c r="D1" s="883"/>
      <c r="E1" s="883"/>
      <c r="F1" s="157"/>
      <c r="G1" s="157"/>
      <c r="H1" s="157"/>
      <c r="I1" s="157"/>
      <c r="J1" s="157"/>
      <c r="K1" s="157"/>
      <c r="L1" s="588"/>
      <c r="M1" s="157"/>
      <c r="N1" s="157"/>
    </row>
    <row r="2" spans="1:14" x14ac:dyDescent="0.2">
      <c r="A2" s="883"/>
      <c r="B2" s="884"/>
      <c r="C2" s="884"/>
      <c r="D2" s="884"/>
      <c r="E2" s="884"/>
      <c r="F2" s="157"/>
      <c r="G2" s="157"/>
      <c r="H2" s="157"/>
      <c r="I2" s="157"/>
      <c r="J2" s="157"/>
      <c r="K2" s="157"/>
      <c r="L2" s="588"/>
      <c r="M2" s="158" t="s">
        <v>159</v>
      </c>
      <c r="N2" s="157"/>
    </row>
    <row r="3" spans="1:14" x14ac:dyDescent="0.2">
      <c r="A3" s="442"/>
      <c r="B3" s="740">
        <v>2015</v>
      </c>
      <c r="C3" s="740" t="s">
        <v>604</v>
      </c>
      <c r="D3" s="740" t="s">
        <v>604</v>
      </c>
      <c r="E3" s="740" t="s">
        <v>604</v>
      </c>
      <c r="F3" s="740" t="s">
        <v>604</v>
      </c>
      <c r="G3" s="740" t="s">
        <v>604</v>
      </c>
      <c r="H3" s="740" t="s">
        <v>604</v>
      </c>
      <c r="I3" s="740" t="s">
        <v>604</v>
      </c>
      <c r="J3" s="740" t="s">
        <v>604</v>
      </c>
      <c r="K3" s="740">
        <v>2016</v>
      </c>
      <c r="L3" s="740" t="s">
        <v>604</v>
      </c>
      <c r="M3" s="740" t="s">
        <v>604</v>
      </c>
      <c r="N3" s="1"/>
    </row>
    <row r="4" spans="1:14" x14ac:dyDescent="0.2">
      <c r="A4" s="159"/>
      <c r="B4" s="776">
        <v>42124</v>
      </c>
      <c r="C4" s="776">
        <v>42155</v>
      </c>
      <c r="D4" s="776">
        <v>42185</v>
      </c>
      <c r="E4" s="776">
        <v>42216</v>
      </c>
      <c r="F4" s="776">
        <v>42247</v>
      </c>
      <c r="G4" s="776">
        <v>42277</v>
      </c>
      <c r="H4" s="776">
        <v>42308</v>
      </c>
      <c r="I4" s="776">
        <v>42338</v>
      </c>
      <c r="J4" s="776">
        <v>42369</v>
      </c>
      <c r="K4" s="776">
        <v>42400</v>
      </c>
      <c r="L4" s="776">
        <v>42429</v>
      </c>
      <c r="M4" s="776">
        <v>42460</v>
      </c>
      <c r="N4" s="1"/>
    </row>
    <row r="5" spans="1:14" x14ac:dyDescent="0.2">
      <c r="A5" s="160" t="s">
        <v>198</v>
      </c>
      <c r="B5" s="161">
        <v>23.909459999999996</v>
      </c>
      <c r="C5" s="161">
        <v>23.297139999999995</v>
      </c>
      <c r="D5" s="161">
        <v>24.522869999999994</v>
      </c>
      <c r="E5" s="161">
        <v>24.793920000000011</v>
      </c>
      <c r="F5" s="161">
        <v>25.001139999999989</v>
      </c>
      <c r="G5" s="161">
        <v>24.014039999999991</v>
      </c>
      <c r="H5" s="161">
        <v>23.538229999999981</v>
      </c>
      <c r="I5" s="161">
        <v>21.570800000000009</v>
      </c>
      <c r="J5" s="161">
        <v>22.846729999999994</v>
      </c>
      <c r="K5" s="161">
        <v>19.399980000000014</v>
      </c>
      <c r="L5" s="161">
        <v>19.154850000000014</v>
      </c>
      <c r="M5" s="161">
        <v>20.193039999999989</v>
      </c>
      <c r="N5" s="1"/>
    </row>
    <row r="6" spans="1:14" x14ac:dyDescent="0.2">
      <c r="A6" s="162" t="s">
        <v>505</v>
      </c>
      <c r="B6" s="163">
        <v>72.716559999999973</v>
      </c>
      <c r="C6" s="163">
        <v>77.386749999999978</v>
      </c>
      <c r="D6" s="163">
        <v>73.298009999999834</v>
      </c>
      <c r="E6" s="163">
        <v>78.129459999999938</v>
      </c>
      <c r="F6" s="163">
        <v>78.137520000000023</v>
      </c>
      <c r="G6" s="163">
        <v>78.225570000000033</v>
      </c>
      <c r="H6" s="163">
        <v>87.189760000000007</v>
      </c>
      <c r="I6" s="163">
        <v>78.394069999999942</v>
      </c>
      <c r="J6" s="163">
        <v>84.34250999999999</v>
      </c>
      <c r="K6" s="163">
        <v>74.343450000000175</v>
      </c>
      <c r="L6" s="163">
        <v>78.348910000000032</v>
      </c>
      <c r="M6" s="163">
        <v>76.372080000000068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238</v>
      </c>
      <c r="N7" s="1"/>
    </row>
    <row r="8" spans="1:14" x14ac:dyDescent="0.2">
      <c r="A8" s="166" t="s">
        <v>504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8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599</v>
      </c>
    </row>
    <row r="2" spans="1:4" x14ac:dyDescent="0.2">
      <c r="A2" s="485"/>
      <c r="B2" s="485"/>
      <c r="C2" s="485"/>
      <c r="D2" s="485"/>
    </row>
    <row r="3" spans="1:4" x14ac:dyDescent="0.2">
      <c r="B3" s="485">
        <v>2014</v>
      </c>
      <c r="C3" s="485">
        <v>2015</v>
      </c>
      <c r="D3" s="485">
        <v>2016</v>
      </c>
    </row>
    <row r="4" spans="1:4" x14ac:dyDescent="0.2">
      <c r="A4" s="380" t="s">
        <v>134</v>
      </c>
      <c r="B4" s="484">
        <v>-3.1446782890975302</v>
      </c>
      <c r="C4" s="484">
        <v>1.5304934602243059</v>
      </c>
      <c r="D4" s="742">
        <v>3.1199591497124692</v>
      </c>
    </row>
    <row r="5" spans="1:4" x14ac:dyDescent="0.2">
      <c r="A5" s="589" t="s">
        <v>135</v>
      </c>
      <c r="B5" s="484">
        <v>-2.1974066317920253</v>
      </c>
      <c r="C5" s="484">
        <v>1.6957869593559136</v>
      </c>
      <c r="D5" s="742">
        <v>3.5093312176157596</v>
      </c>
    </row>
    <row r="6" spans="1:4" x14ac:dyDescent="0.2">
      <c r="A6" s="589" t="s">
        <v>136</v>
      </c>
      <c r="B6" s="484">
        <v>-1.2516567150178186</v>
      </c>
      <c r="C6" s="484">
        <v>1.8267497679499118</v>
      </c>
      <c r="D6" s="742">
        <v>3.4964019064736021</v>
      </c>
    </row>
    <row r="7" spans="1:4" x14ac:dyDescent="0.2">
      <c r="A7" s="589" t="s">
        <v>137</v>
      </c>
      <c r="B7" s="484">
        <v>-1.375916266062909</v>
      </c>
      <c r="C7" s="484">
        <v>2.0850939471337782</v>
      </c>
      <c r="D7" s="742" t="s">
        <v>604</v>
      </c>
    </row>
    <row r="8" spans="1:4" x14ac:dyDescent="0.2">
      <c r="A8" s="589" t="s">
        <v>138</v>
      </c>
      <c r="B8" s="484">
        <v>-0.88789508463165601</v>
      </c>
      <c r="C8" s="484">
        <v>2.0080280942881288</v>
      </c>
      <c r="D8" s="484" t="s">
        <v>604</v>
      </c>
    </row>
    <row r="9" spans="1:4" x14ac:dyDescent="0.2">
      <c r="A9" s="589" t="s">
        <v>139</v>
      </c>
      <c r="B9" s="484">
        <v>0.42649406359766212</v>
      </c>
      <c r="C9" s="484">
        <v>2.3663447957303569</v>
      </c>
      <c r="D9" s="742" t="s">
        <v>604</v>
      </c>
    </row>
    <row r="10" spans="1:4" x14ac:dyDescent="0.2">
      <c r="A10" s="589" t="s">
        <v>140</v>
      </c>
      <c r="B10" s="484">
        <v>0.37064770000806657</v>
      </c>
      <c r="C10" s="484">
        <v>2.8599261253908956</v>
      </c>
      <c r="D10" s="742" t="s">
        <v>604</v>
      </c>
    </row>
    <row r="11" spans="1:4" x14ac:dyDescent="0.2">
      <c r="A11" s="589" t="s">
        <v>141</v>
      </c>
      <c r="B11" s="484">
        <v>0.49685609225391014</v>
      </c>
      <c r="C11" s="484">
        <v>3.5160358765211006</v>
      </c>
      <c r="D11" s="742" t="s">
        <v>604</v>
      </c>
    </row>
    <row r="12" spans="1:4" x14ac:dyDescent="0.2">
      <c r="A12" s="589" t="s">
        <v>142</v>
      </c>
      <c r="B12" s="484">
        <v>0.91104892142928851</v>
      </c>
      <c r="C12" s="484">
        <v>3.0675818305491513</v>
      </c>
      <c r="D12" s="742" t="s">
        <v>604</v>
      </c>
    </row>
    <row r="13" spans="1:4" x14ac:dyDescent="0.2">
      <c r="A13" s="589" t="s">
        <v>143</v>
      </c>
      <c r="B13" s="484">
        <v>0.94008333001470334</v>
      </c>
      <c r="C13" s="484">
        <v>3.065676231265706</v>
      </c>
      <c r="D13" s="742" t="s">
        <v>604</v>
      </c>
    </row>
    <row r="14" spans="1:4" x14ac:dyDescent="0.2">
      <c r="A14" s="589" t="s">
        <v>144</v>
      </c>
      <c r="B14" s="484">
        <v>0.87830283214285998</v>
      </c>
      <c r="C14" s="484">
        <v>3.5868384651138134</v>
      </c>
      <c r="D14" s="742" t="s">
        <v>604</v>
      </c>
    </row>
    <row r="15" spans="1:4" x14ac:dyDescent="0.2">
      <c r="A15" s="590" t="s">
        <v>145</v>
      </c>
      <c r="B15" s="486">
        <v>1.4433933398525043</v>
      </c>
      <c r="C15" s="486">
        <v>3.4490752223591987</v>
      </c>
      <c r="D15" s="743" t="s">
        <v>604</v>
      </c>
    </row>
    <row r="16" spans="1:4" x14ac:dyDescent="0.2">
      <c r="D16" s="93" t="s">
        <v>238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G16" sqref="G16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81" t="s">
        <v>33</v>
      </c>
      <c r="B1" s="881"/>
      <c r="C1" s="881"/>
      <c r="D1" s="131"/>
      <c r="E1" s="131"/>
      <c r="F1" s="131"/>
      <c r="G1" s="131"/>
    </row>
    <row r="2" spans="1:13" ht="13.7" customHeight="1" x14ac:dyDescent="0.2">
      <c r="A2" s="882"/>
      <c r="B2" s="882"/>
      <c r="C2" s="882"/>
      <c r="D2" s="135"/>
      <c r="E2" s="135"/>
      <c r="F2" s="135"/>
      <c r="G2" s="110" t="s">
        <v>159</v>
      </c>
    </row>
    <row r="3" spans="1:13" ht="13.7" customHeight="1" x14ac:dyDescent="0.2">
      <c r="A3" s="167"/>
      <c r="B3" s="885">
        <f>INDICE!A3</f>
        <v>42430</v>
      </c>
      <c r="C3" s="886"/>
      <c r="D3" s="886" t="s">
        <v>120</v>
      </c>
      <c r="E3" s="886"/>
      <c r="F3" s="886" t="s">
        <v>121</v>
      </c>
      <c r="G3" s="886"/>
    </row>
    <row r="4" spans="1:13" ht="30.2" customHeight="1" x14ac:dyDescent="0.2">
      <c r="A4" s="151"/>
      <c r="B4" s="168" t="s">
        <v>199</v>
      </c>
      <c r="C4" s="169" t="s">
        <v>200</v>
      </c>
      <c r="D4" s="168" t="s">
        <v>199</v>
      </c>
      <c r="E4" s="169" t="s">
        <v>200</v>
      </c>
      <c r="F4" s="168" t="s">
        <v>199</v>
      </c>
      <c r="G4" s="169" t="s">
        <v>200</v>
      </c>
    </row>
    <row r="5" spans="1:13" s="133" customFormat="1" ht="13.7" customHeight="1" x14ac:dyDescent="0.2">
      <c r="A5" s="137" t="s">
        <v>201</v>
      </c>
      <c r="B5" s="140">
        <v>375.71926000000138</v>
      </c>
      <c r="C5" s="143">
        <v>14.029310000000002</v>
      </c>
      <c r="D5" s="140">
        <v>1047.8151100000021</v>
      </c>
      <c r="E5" s="140">
        <v>36.787610000000008</v>
      </c>
      <c r="F5" s="140">
        <v>4530.431800000003</v>
      </c>
      <c r="G5" s="140">
        <v>149.83589999999998</v>
      </c>
      <c r="L5" s="170"/>
      <c r="M5" s="170"/>
    </row>
    <row r="6" spans="1:13" s="133" customFormat="1" ht="13.7" customHeight="1" x14ac:dyDescent="0.2">
      <c r="A6" s="137" t="s">
        <v>202</v>
      </c>
      <c r="B6" s="140">
        <v>1452.3944599999993</v>
      </c>
      <c r="C6" s="140">
        <v>444.10988000000015</v>
      </c>
      <c r="D6" s="140">
        <v>4073.127959999998</v>
      </c>
      <c r="E6" s="140">
        <v>1244.1890499999997</v>
      </c>
      <c r="F6" s="140">
        <v>16865.435430000001</v>
      </c>
      <c r="G6" s="140">
        <v>5094.0791599999993</v>
      </c>
      <c r="L6" s="170"/>
      <c r="M6" s="170"/>
    </row>
    <row r="7" spans="1:13" s="133" customFormat="1" ht="13.7" customHeight="1" x14ac:dyDescent="0.2">
      <c r="A7" s="147" t="s">
        <v>196</v>
      </c>
      <c r="B7" s="148">
        <v>1828.1137200000007</v>
      </c>
      <c r="C7" s="148">
        <v>458.13919000000016</v>
      </c>
      <c r="D7" s="148">
        <v>5120.9430700000003</v>
      </c>
      <c r="E7" s="148">
        <v>1280.9766599999998</v>
      </c>
      <c r="F7" s="148">
        <v>21395.867230000003</v>
      </c>
      <c r="G7" s="148">
        <v>5243.9150599999994</v>
      </c>
    </row>
    <row r="8" spans="1:13" ht="13.7" customHeight="1" x14ac:dyDescent="0.2">
      <c r="G8" s="93" t="s">
        <v>238</v>
      </c>
    </row>
    <row r="9" spans="1:13" ht="13.7" customHeight="1" x14ac:dyDescent="0.2">
      <c r="A9" s="154" t="s">
        <v>506</v>
      </c>
    </row>
    <row r="10" spans="1:13" ht="13.7" customHeight="1" x14ac:dyDescent="0.2">
      <c r="A10" s="154" t="s">
        <v>239</v>
      </c>
    </row>
    <row r="14" spans="1:13" ht="13.7" customHeight="1" x14ac:dyDescent="0.2">
      <c r="B14" s="803"/>
      <c r="D14" s="803"/>
      <c r="F14" s="803"/>
    </row>
    <row r="15" spans="1:13" ht="13.7" customHeight="1" x14ac:dyDescent="0.2">
      <c r="B15" s="803"/>
      <c r="D15" s="803"/>
      <c r="F15" s="803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J28" sqref="J28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73">
        <f>INDICE!A3</f>
        <v>42430</v>
      </c>
      <c r="C3" s="873"/>
      <c r="D3" s="873">
        <f>INDICE!C3</f>
        <v>0</v>
      </c>
      <c r="E3" s="873"/>
      <c r="F3" s="112"/>
      <c r="G3" s="874" t="s">
        <v>121</v>
      </c>
      <c r="H3" s="874"/>
      <c r="I3" s="874"/>
      <c r="J3" s="874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3" t="s">
        <v>161</v>
      </c>
      <c r="B5" s="117">
        <f>'GNA CCAA'!B5</f>
        <v>55.330260000000003</v>
      </c>
      <c r="C5" s="117">
        <f>'GNA CCAA'!C5</f>
        <v>2.5504900000000008</v>
      </c>
      <c r="D5" s="117">
        <f>'GO CCAA'!B5</f>
        <v>288.10775000000001</v>
      </c>
      <c r="E5" s="534">
        <f>SUM(B5:D5)</f>
        <v>345.98850000000004</v>
      </c>
      <c r="F5" s="117"/>
      <c r="G5" s="117">
        <f>'GNA CCAA'!F5</f>
        <v>666.70261000000175</v>
      </c>
      <c r="H5" s="117">
        <f>'GNA CCAA'!G5</f>
        <v>28.075289999999978</v>
      </c>
      <c r="I5" s="117">
        <f>'GO CCAA'!G5</f>
        <v>3326.0606700000044</v>
      </c>
      <c r="J5" s="534">
        <f>SUM(G5:I5)</f>
        <v>4020.8385700000063</v>
      </c>
      <c r="K5" s="82"/>
    </row>
    <row r="6" spans="1:11" s="114" customFormat="1" x14ac:dyDescent="0.2">
      <c r="A6" s="574" t="s">
        <v>162</v>
      </c>
      <c r="B6" s="119">
        <f>'GNA CCAA'!B6</f>
        <v>11.160949999999998</v>
      </c>
      <c r="C6" s="119">
        <f>'GNA CCAA'!C6</f>
        <v>0.65139000000000002</v>
      </c>
      <c r="D6" s="119">
        <f>'GO CCAA'!B6</f>
        <v>79.126950000000008</v>
      </c>
      <c r="E6" s="537">
        <f>SUM(B6:D6)</f>
        <v>90.93929</v>
      </c>
      <c r="F6" s="119"/>
      <c r="G6" s="119">
        <f>'GNA CCAA'!F6</f>
        <v>127.82894999999999</v>
      </c>
      <c r="H6" s="119">
        <f>'GNA CCAA'!G6</f>
        <v>7.084020000000006</v>
      </c>
      <c r="I6" s="119">
        <f>'GO CCAA'!G6</f>
        <v>922.33960000000025</v>
      </c>
      <c r="J6" s="537">
        <f t="shared" ref="J6:J24" si="0">SUM(G6:I6)</f>
        <v>1057.2525700000003</v>
      </c>
      <c r="K6" s="82"/>
    </row>
    <row r="7" spans="1:11" s="114" customFormat="1" x14ac:dyDescent="0.2">
      <c r="A7" s="574" t="s">
        <v>163</v>
      </c>
      <c r="B7" s="119">
        <f>'GNA CCAA'!B7</f>
        <v>6.7037900000000006</v>
      </c>
      <c r="C7" s="119">
        <f>'GNA CCAA'!C7</f>
        <v>0.59459999999999991</v>
      </c>
      <c r="D7" s="119">
        <f>'GO CCAA'!B7</f>
        <v>37.266040000000004</v>
      </c>
      <c r="E7" s="537">
        <f t="shared" ref="E7:E24" si="1">SUM(B7:D7)</f>
        <v>44.564430000000002</v>
      </c>
      <c r="F7" s="119"/>
      <c r="G7" s="119">
        <f>'GNA CCAA'!F7</f>
        <v>82.575620000000001</v>
      </c>
      <c r="H7" s="119">
        <f>'GNA CCAA'!G7</f>
        <v>6.7180499999999999</v>
      </c>
      <c r="I7" s="119">
        <f>'GO CCAA'!G7</f>
        <v>440.1986999999998</v>
      </c>
      <c r="J7" s="537">
        <f t="shared" si="0"/>
        <v>529.49236999999982</v>
      </c>
      <c r="K7" s="82"/>
    </row>
    <row r="8" spans="1:11" s="114" customFormat="1" x14ac:dyDescent="0.2">
      <c r="A8" s="574" t="s">
        <v>164</v>
      </c>
      <c r="B8" s="119">
        <f>'GNA CCAA'!B8</f>
        <v>14.618109999999998</v>
      </c>
      <c r="C8" s="119">
        <f>'GNA CCAA'!C8</f>
        <v>0.95831</v>
      </c>
      <c r="D8" s="119">
        <f>'GO CCAA'!B8</f>
        <v>28.709639999999997</v>
      </c>
      <c r="E8" s="537">
        <f t="shared" si="1"/>
        <v>44.286059999999992</v>
      </c>
      <c r="F8" s="119"/>
      <c r="G8" s="119">
        <f>'GNA CCAA'!F8</f>
        <v>202.75390999999996</v>
      </c>
      <c r="H8" s="119">
        <f>'GNA CCAA'!G8</f>
        <v>11.851580000000002</v>
      </c>
      <c r="I8" s="119">
        <f>'GO CCAA'!G8</f>
        <v>397.7318600000001</v>
      </c>
      <c r="J8" s="537">
        <f t="shared" si="0"/>
        <v>612.33735000000001</v>
      </c>
      <c r="K8" s="82"/>
    </row>
    <row r="9" spans="1:11" s="114" customFormat="1" x14ac:dyDescent="0.2">
      <c r="A9" s="574" t="s">
        <v>165</v>
      </c>
      <c r="B9" s="119">
        <f>'GNA CCAA'!B9</f>
        <v>32.037299999999995</v>
      </c>
      <c r="C9" s="119">
        <f>'GNA CCAA'!C9</f>
        <v>11.135959999999999</v>
      </c>
      <c r="D9" s="119">
        <f>'GO CCAA'!B9</f>
        <v>56.967500000000001</v>
      </c>
      <c r="E9" s="537">
        <f t="shared" si="1"/>
        <v>100.14076</v>
      </c>
      <c r="F9" s="119"/>
      <c r="G9" s="119">
        <f>'GNA CCAA'!F9</f>
        <v>365.0298600000001</v>
      </c>
      <c r="H9" s="119">
        <f>'GNA CCAA'!G9</f>
        <v>124.05741000000005</v>
      </c>
      <c r="I9" s="119">
        <f>'GO CCAA'!G9</f>
        <v>645.57753000000002</v>
      </c>
      <c r="J9" s="537">
        <f t="shared" si="0"/>
        <v>1134.6648000000002</v>
      </c>
      <c r="K9" s="82"/>
    </row>
    <row r="10" spans="1:11" s="114" customFormat="1" x14ac:dyDescent="0.2">
      <c r="A10" s="574" t="s">
        <v>166</v>
      </c>
      <c r="B10" s="119">
        <f>'GNA CCAA'!B10</f>
        <v>4.6117199999999992</v>
      </c>
      <c r="C10" s="119">
        <f>'GNA CCAA'!C10</f>
        <v>0.30099999999999999</v>
      </c>
      <c r="D10" s="119">
        <f>'GO CCAA'!B10</f>
        <v>26.338509999999996</v>
      </c>
      <c r="E10" s="537">
        <f t="shared" si="1"/>
        <v>31.251229999999996</v>
      </c>
      <c r="F10" s="119"/>
      <c r="G10" s="119">
        <f>'GNA CCAA'!F10</f>
        <v>58.24813000000001</v>
      </c>
      <c r="H10" s="119">
        <f>'GNA CCAA'!G10</f>
        <v>3.7441899999999997</v>
      </c>
      <c r="I10" s="119">
        <f>'GO CCAA'!G10</f>
        <v>313.34947000000005</v>
      </c>
      <c r="J10" s="537">
        <f t="shared" si="0"/>
        <v>375.34179000000006</v>
      </c>
      <c r="K10" s="82"/>
    </row>
    <row r="11" spans="1:11" s="114" customFormat="1" x14ac:dyDescent="0.2">
      <c r="A11" s="574" t="s">
        <v>167</v>
      </c>
      <c r="B11" s="119">
        <f>'GNA CCAA'!B11</f>
        <v>20.308079999999993</v>
      </c>
      <c r="C11" s="119">
        <f>'GNA CCAA'!C11</f>
        <v>1.38856</v>
      </c>
      <c r="D11" s="119">
        <f>'GO CCAA'!B11</f>
        <v>142.54047</v>
      </c>
      <c r="E11" s="537">
        <f t="shared" si="1"/>
        <v>164.23711</v>
      </c>
      <c r="F11" s="119"/>
      <c r="G11" s="119">
        <f>'GNA CCAA'!F11</f>
        <v>247.5497699999996</v>
      </c>
      <c r="H11" s="119">
        <f>'GNA CCAA'!G11</f>
        <v>16.027910000000038</v>
      </c>
      <c r="I11" s="119">
        <f>'GO CCAA'!G11</f>
        <v>1650.3906599999996</v>
      </c>
      <c r="J11" s="537">
        <f t="shared" si="0"/>
        <v>1913.9683399999992</v>
      </c>
      <c r="K11" s="82"/>
    </row>
    <row r="12" spans="1:11" s="114" customFormat="1" x14ac:dyDescent="0.2">
      <c r="A12" s="574" t="s">
        <v>611</v>
      </c>
      <c r="B12" s="119">
        <f>'GNA CCAA'!B12</f>
        <v>14.199920000000001</v>
      </c>
      <c r="C12" s="119">
        <f>'GNA CCAA'!C12</f>
        <v>0.85508999999999991</v>
      </c>
      <c r="D12" s="119">
        <f>'GO CCAA'!B12</f>
        <v>106.04899000000002</v>
      </c>
      <c r="E12" s="537">
        <f t="shared" si="1"/>
        <v>121.10400000000001</v>
      </c>
      <c r="F12" s="119"/>
      <c r="G12" s="119">
        <f>'GNA CCAA'!F12</f>
        <v>165.68501999999972</v>
      </c>
      <c r="H12" s="119">
        <f>'GNA CCAA'!G12</f>
        <v>8.3922000000000025</v>
      </c>
      <c r="I12" s="119">
        <f>'GO CCAA'!G12</f>
        <v>1226.6440299999997</v>
      </c>
      <c r="J12" s="537">
        <f t="shared" si="0"/>
        <v>1400.7212499999994</v>
      </c>
      <c r="K12" s="82"/>
    </row>
    <row r="13" spans="1:11" s="114" customFormat="1" x14ac:dyDescent="0.2">
      <c r="A13" s="574" t="s">
        <v>168</v>
      </c>
      <c r="B13" s="119">
        <f>'GNA CCAA'!B13</f>
        <v>59.988000000000007</v>
      </c>
      <c r="C13" s="119">
        <f>'GNA CCAA'!C13</f>
        <v>4.4173800000000023</v>
      </c>
      <c r="D13" s="119">
        <f>'GO CCAA'!B13</f>
        <v>311.40985999999987</v>
      </c>
      <c r="E13" s="537">
        <f t="shared" si="1"/>
        <v>375.8152399999999</v>
      </c>
      <c r="F13" s="119"/>
      <c r="G13" s="119">
        <f>'GNA CCAA'!F13</f>
        <v>723.30645000000072</v>
      </c>
      <c r="H13" s="119">
        <f>'GNA CCAA'!G13</f>
        <v>51.555169999999976</v>
      </c>
      <c r="I13" s="119">
        <f>'GO CCAA'!G13</f>
        <v>3450.2496500000016</v>
      </c>
      <c r="J13" s="537">
        <f t="shared" si="0"/>
        <v>4225.1112700000022</v>
      </c>
      <c r="K13" s="82"/>
    </row>
    <row r="14" spans="1:11" s="114" customFormat="1" x14ac:dyDescent="0.2">
      <c r="A14" s="574" t="s">
        <v>169</v>
      </c>
      <c r="B14" s="119">
        <f>'GNA CCAA'!B14</f>
        <v>0.46867999999999999</v>
      </c>
      <c r="C14" s="119">
        <f>'GNA CCAA'!C14</f>
        <v>4.8629999999999993E-2</v>
      </c>
      <c r="D14" s="119">
        <f>'GO CCAA'!B14</f>
        <v>1.1343399999999999</v>
      </c>
      <c r="E14" s="537">
        <f t="shared" si="1"/>
        <v>1.6516499999999998</v>
      </c>
      <c r="F14" s="119"/>
      <c r="G14" s="119">
        <f>'GNA CCAA'!F14</f>
        <v>5.8255300000000005</v>
      </c>
      <c r="H14" s="119">
        <f>'GNA CCAA'!G14</f>
        <v>0.57140999999999997</v>
      </c>
      <c r="I14" s="119">
        <f>'GO CCAA'!G14</f>
        <v>13.202369999999998</v>
      </c>
      <c r="J14" s="537">
        <f t="shared" si="0"/>
        <v>19.599309999999999</v>
      </c>
      <c r="K14" s="82"/>
    </row>
    <row r="15" spans="1:11" s="114" customFormat="1" x14ac:dyDescent="0.2">
      <c r="A15" s="574" t="s">
        <v>170</v>
      </c>
      <c r="B15" s="119">
        <f>'GNA CCAA'!B15</f>
        <v>39.475540000000002</v>
      </c>
      <c r="C15" s="119">
        <f>'GNA CCAA'!C15</f>
        <v>1.9189200000000004</v>
      </c>
      <c r="D15" s="119">
        <f>'GO CCAA'!B15</f>
        <v>181.39202000000003</v>
      </c>
      <c r="E15" s="537">
        <f t="shared" si="1"/>
        <v>222.78648000000004</v>
      </c>
      <c r="F15" s="119"/>
      <c r="G15" s="119">
        <f>'GNA CCAA'!F15</f>
        <v>479.26927000000012</v>
      </c>
      <c r="H15" s="119">
        <f>'GNA CCAA'!G15</f>
        <v>21.71090000000002</v>
      </c>
      <c r="I15" s="119">
        <f>'GO CCAA'!G15</f>
        <v>2127.1583800000003</v>
      </c>
      <c r="J15" s="537">
        <f t="shared" si="0"/>
        <v>2628.1385500000006</v>
      </c>
      <c r="K15" s="82"/>
    </row>
    <row r="16" spans="1:11" s="114" customFormat="1" x14ac:dyDescent="0.2">
      <c r="A16" s="574" t="s">
        <v>171</v>
      </c>
      <c r="B16" s="119">
        <f>'GNA CCAA'!B16</f>
        <v>8.0139800000000001</v>
      </c>
      <c r="C16" s="119">
        <f>'GNA CCAA'!C16</f>
        <v>0.27464000000000005</v>
      </c>
      <c r="D16" s="119">
        <f>'GO CCAA'!B16</f>
        <v>53.107010000000002</v>
      </c>
      <c r="E16" s="537">
        <f t="shared" si="1"/>
        <v>61.395630000000004</v>
      </c>
      <c r="F16" s="119"/>
      <c r="G16" s="119">
        <f>'GNA CCAA'!F16</f>
        <v>92.256239999999991</v>
      </c>
      <c r="H16" s="119">
        <f>'GNA CCAA'!G16</f>
        <v>3.1385100000000006</v>
      </c>
      <c r="I16" s="119">
        <f>'GO CCAA'!G16</f>
        <v>603.46326999999974</v>
      </c>
      <c r="J16" s="537">
        <f t="shared" si="0"/>
        <v>698.85801999999967</v>
      </c>
      <c r="K16" s="82"/>
    </row>
    <row r="17" spans="1:16" s="114" customFormat="1" x14ac:dyDescent="0.2">
      <c r="A17" s="574" t="s">
        <v>172</v>
      </c>
      <c r="B17" s="119">
        <f>'GNA CCAA'!B17</f>
        <v>18.544600000000003</v>
      </c>
      <c r="C17" s="119">
        <f>'GNA CCAA'!C17</f>
        <v>1.1342399999999997</v>
      </c>
      <c r="D17" s="119">
        <f>'GO CCAA'!B17</f>
        <v>115.58153999999999</v>
      </c>
      <c r="E17" s="537">
        <f t="shared" si="1"/>
        <v>135.26038</v>
      </c>
      <c r="F17" s="119"/>
      <c r="G17" s="119">
        <f>'GNA CCAA'!F17</f>
        <v>227.04160000000005</v>
      </c>
      <c r="H17" s="119">
        <f>'GNA CCAA'!G17</f>
        <v>13.680580000000015</v>
      </c>
      <c r="I17" s="119">
        <f>'GO CCAA'!G17</f>
        <v>1362.0559399999995</v>
      </c>
      <c r="J17" s="537">
        <f t="shared" si="0"/>
        <v>1602.7781199999995</v>
      </c>
      <c r="K17" s="82"/>
    </row>
    <row r="18" spans="1:16" s="114" customFormat="1" x14ac:dyDescent="0.2">
      <c r="A18" s="574" t="s">
        <v>173</v>
      </c>
      <c r="B18" s="119">
        <f>'GNA CCAA'!B18</f>
        <v>2.1881999999999997</v>
      </c>
      <c r="C18" s="119">
        <f>'GNA CCAA'!C18</f>
        <v>0.15846000000000002</v>
      </c>
      <c r="D18" s="119">
        <f>'GO CCAA'!B18</f>
        <v>13.579339999999998</v>
      </c>
      <c r="E18" s="537">
        <f t="shared" si="1"/>
        <v>15.925999999999998</v>
      </c>
      <c r="F18" s="119"/>
      <c r="G18" s="119">
        <f>'GNA CCAA'!F18</f>
        <v>26.682319999999994</v>
      </c>
      <c r="H18" s="119">
        <f>'GNA CCAA'!G18</f>
        <v>1.6544100000000004</v>
      </c>
      <c r="I18" s="119">
        <f>'GO CCAA'!G18</f>
        <v>175.58829999999998</v>
      </c>
      <c r="J18" s="537">
        <f t="shared" si="0"/>
        <v>203.92502999999996</v>
      </c>
      <c r="K18" s="82"/>
    </row>
    <row r="19" spans="1:16" s="114" customFormat="1" x14ac:dyDescent="0.2">
      <c r="A19" s="574" t="s">
        <v>174</v>
      </c>
      <c r="B19" s="119">
        <f>'GNA CCAA'!B19</f>
        <v>43.095330000000011</v>
      </c>
      <c r="C19" s="119">
        <f>'GNA CCAA'!C19</f>
        <v>2.7155200000000002</v>
      </c>
      <c r="D19" s="119">
        <f>'GO CCAA'!B19</f>
        <v>188.64161000000001</v>
      </c>
      <c r="E19" s="537">
        <f t="shared" si="1"/>
        <v>234.45246000000003</v>
      </c>
      <c r="F19" s="119"/>
      <c r="G19" s="119">
        <f>'GNA CCAA'!F19</f>
        <v>515.5421399999999</v>
      </c>
      <c r="H19" s="119">
        <f>'GNA CCAA'!G19</f>
        <v>29.67303999999999</v>
      </c>
      <c r="I19" s="119">
        <f>'GO CCAA'!G19</f>
        <v>2196.3894799999998</v>
      </c>
      <c r="J19" s="537">
        <f t="shared" si="0"/>
        <v>2741.60466</v>
      </c>
      <c r="K19" s="82"/>
    </row>
    <row r="20" spans="1:16" s="114" customFormat="1" x14ac:dyDescent="0.2">
      <c r="A20" s="574" t="s">
        <v>175</v>
      </c>
      <c r="B20" s="119">
        <f>'GNA CCAA'!B20</f>
        <v>0.56971000000000005</v>
      </c>
      <c r="C20" s="834">
        <f>'GNA CCAA'!C20</f>
        <v>0</v>
      </c>
      <c r="D20" s="119">
        <f>'GO CCAA'!B20</f>
        <v>1.56812</v>
      </c>
      <c r="E20" s="537">
        <f t="shared" si="1"/>
        <v>2.1378300000000001</v>
      </c>
      <c r="F20" s="119"/>
      <c r="G20" s="119">
        <f>'GNA CCAA'!F20</f>
        <v>6.4691399999999994</v>
      </c>
      <c r="H20" s="834">
        <f>'GNA CCAA'!G20</f>
        <v>0</v>
      </c>
      <c r="I20" s="119">
        <f>'GO CCAA'!G20</f>
        <v>16.412430000000004</v>
      </c>
      <c r="J20" s="537">
        <f t="shared" si="0"/>
        <v>22.881570000000004</v>
      </c>
      <c r="K20" s="82"/>
    </row>
    <row r="21" spans="1:16" s="114" customFormat="1" x14ac:dyDescent="0.2">
      <c r="A21" s="574" t="s">
        <v>176</v>
      </c>
      <c r="B21" s="119">
        <f>'GNA CCAA'!B21</f>
        <v>9.0587600000000013</v>
      </c>
      <c r="C21" s="119">
        <f>'GNA CCAA'!C21</f>
        <v>0.57399</v>
      </c>
      <c r="D21" s="119">
        <f>'GO CCAA'!B21</f>
        <v>73.642679999999999</v>
      </c>
      <c r="E21" s="537">
        <f t="shared" si="1"/>
        <v>83.27543</v>
      </c>
      <c r="F21" s="119"/>
      <c r="G21" s="119">
        <f>'GNA CCAA'!F21</f>
        <v>112.36842999999998</v>
      </c>
      <c r="H21" s="119">
        <f>'GNA CCAA'!G21</f>
        <v>6.2066600000000003</v>
      </c>
      <c r="I21" s="119">
        <f>'GO CCAA'!G21</f>
        <v>863.85199999999998</v>
      </c>
      <c r="J21" s="537">
        <f t="shared" si="0"/>
        <v>982.42708999999991</v>
      </c>
      <c r="K21" s="82"/>
    </row>
    <row r="22" spans="1:16" s="114" customFormat="1" x14ac:dyDescent="0.2">
      <c r="A22" s="574" t="s">
        <v>177</v>
      </c>
      <c r="B22" s="119">
        <f>'GNA CCAA'!B22</f>
        <v>5.0051200000000007</v>
      </c>
      <c r="C22" s="119">
        <f>'GNA CCAA'!C22</f>
        <v>0.21786000000000003</v>
      </c>
      <c r="D22" s="119">
        <f>'GO CCAA'!B22</f>
        <v>52.880729999999993</v>
      </c>
      <c r="E22" s="537">
        <f t="shared" si="1"/>
        <v>58.103709999999992</v>
      </c>
      <c r="F22" s="119"/>
      <c r="G22" s="119">
        <f>'GNA CCAA'!F22</f>
        <v>60.837259999999986</v>
      </c>
      <c r="H22" s="119">
        <f>'GNA CCAA'!G22</f>
        <v>2.7070900000000004</v>
      </c>
      <c r="I22" s="119">
        <f>'GO CCAA'!G22</f>
        <v>620.08573000000024</v>
      </c>
      <c r="J22" s="537">
        <f t="shared" si="0"/>
        <v>683.63008000000025</v>
      </c>
      <c r="K22" s="82"/>
    </row>
    <row r="23" spans="1:16" x14ac:dyDescent="0.2">
      <c r="A23" s="575" t="s">
        <v>178</v>
      </c>
      <c r="B23" s="119">
        <f>'GNA CCAA'!B23</f>
        <v>13.466419999999999</v>
      </c>
      <c r="C23" s="119">
        <f>'GNA CCAA'!C23</f>
        <v>0.99727999999999994</v>
      </c>
      <c r="D23" s="119">
        <f>'GO CCAA'!B23</f>
        <v>137.16791000000003</v>
      </c>
      <c r="E23" s="537">
        <f t="shared" si="1"/>
        <v>151.63161000000002</v>
      </c>
      <c r="F23" s="119"/>
      <c r="G23" s="119">
        <f>'GNA CCAA'!F23</f>
        <v>165.66950999999978</v>
      </c>
      <c r="H23" s="119">
        <f>'GNA CCAA'!G23</f>
        <v>11.685879999999996</v>
      </c>
      <c r="I23" s="119">
        <f>'GO CCAA'!G23</f>
        <v>1589.549209999999</v>
      </c>
      <c r="J23" s="537">
        <f t="shared" si="0"/>
        <v>1766.9045999999987</v>
      </c>
      <c r="K23" s="480"/>
      <c r="P23" s="114"/>
    </row>
    <row r="24" spans="1:16" x14ac:dyDescent="0.2">
      <c r="A24" s="576" t="s">
        <v>500</v>
      </c>
      <c r="B24" s="123">
        <f>'GNA CCAA'!B24</f>
        <v>358.84446999999989</v>
      </c>
      <c r="C24" s="123">
        <f>'GNA CCAA'!C24</f>
        <v>30.892319999999984</v>
      </c>
      <c r="D24" s="123">
        <f>'GO CCAA'!B24</f>
        <v>1895.2110100000018</v>
      </c>
      <c r="E24" s="123">
        <f t="shared" si="1"/>
        <v>2284.9478000000017</v>
      </c>
      <c r="F24" s="123"/>
      <c r="G24" s="123">
        <f>'GNA CCAA'!F24</f>
        <v>4331.6417599999995</v>
      </c>
      <c r="H24" s="577">
        <f>'GNA CCAA'!G24</f>
        <v>348.53430000000066</v>
      </c>
      <c r="I24" s="123">
        <f>'GO CCAA'!G24</f>
        <v>21940.299280000025</v>
      </c>
      <c r="J24" s="123">
        <f t="shared" si="0"/>
        <v>26620.475340000026</v>
      </c>
      <c r="K24" s="480"/>
    </row>
    <row r="25" spans="1:16" x14ac:dyDescent="0.2">
      <c r="I25" s="8"/>
      <c r="J25" s="93" t="s">
        <v>238</v>
      </c>
    </row>
    <row r="26" spans="1:16" x14ac:dyDescent="0.2">
      <c r="A26" s="540" t="s">
        <v>507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80"/>
      <c r="F28" s="880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121" priority="5" operator="between">
      <formula>0</formula>
      <formula>0.5</formula>
    </cfRule>
    <cfRule type="cellIs" dxfId="120" priority="6" operator="between">
      <formula>0</formula>
      <formula>0.49</formula>
    </cfRule>
  </conditionalFormatting>
  <conditionalFormatting sqref="E6:E23">
    <cfRule type="cellIs" dxfId="119" priority="3" operator="between">
      <formula>0</formula>
      <formula>0.5</formula>
    </cfRule>
    <cfRule type="cellIs" dxfId="118" priority="4" operator="between">
      <formula>0</formula>
      <formula>0.49</formula>
    </cfRule>
  </conditionalFormatting>
  <conditionalFormatting sqref="J6:J23">
    <cfRule type="cellIs" dxfId="117" priority="1" operator="between">
      <formula>0</formula>
      <formula>0.5</formula>
    </cfRule>
    <cfRule type="cellIs" dxfId="11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H11" sqref="H11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70">
        <f>INDICE!A3</f>
        <v>42430</v>
      </c>
      <c r="C3" s="871"/>
      <c r="D3" s="871" t="s">
        <v>120</v>
      </c>
      <c r="E3" s="871"/>
      <c r="F3" s="871" t="s">
        <v>121</v>
      </c>
      <c r="G3" s="871"/>
      <c r="H3" s="871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203</v>
      </c>
      <c r="B5" s="100">
        <v>414.51566000000031</v>
      </c>
      <c r="C5" s="101">
        <v>9.8862501574006263</v>
      </c>
      <c r="D5" s="100">
        <v>1160.9191300000005</v>
      </c>
      <c r="E5" s="101">
        <v>6.4485845670783553</v>
      </c>
      <c r="F5" s="100">
        <v>5556.5266300000003</v>
      </c>
      <c r="G5" s="101">
        <v>4.6535850155392255</v>
      </c>
      <c r="H5" s="101">
        <v>99.992096226382415</v>
      </c>
    </row>
    <row r="6" spans="1:65" s="99" customFormat="1" x14ac:dyDescent="0.2">
      <c r="A6" s="99" t="s">
        <v>149</v>
      </c>
      <c r="B6" s="119">
        <v>3.7409999999999999E-2</v>
      </c>
      <c r="C6" s="541">
        <v>18.875119161105808</v>
      </c>
      <c r="D6" s="119">
        <v>7.6090000000000005E-2</v>
      </c>
      <c r="E6" s="541">
        <v>-3.4145722264534122</v>
      </c>
      <c r="F6" s="119">
        <v>0.43920999999999993</v>
      </c>
      <c r="G6" s="541">
        <v>52.646578389462306</v>
      </c>
      <c r="H6" s="268">
        <v>7.9037736175826476E-3</v>
      </c>
    </row>
    <row r="7" spans="1:65" s="99" customFormat="1" x14ac:dyDescent="0.2">
      <c r="A7" s="68" t="s">
        <v>119</v>
      </c>
      <c r="B7" s="69">
        <v>414.55307000000028</v>
      </c>
      <c r="C7" s="103">
        <v>9.8869999963156339</v>
      </c>
      <c r="D7" s="69">
        <v>1160.9952200000005</v>
      </c>
      <c r="E7" s="103">
        <v>6.4478721432015593</v>
      </c>
      <c r="F7" s="69">
        <v>5556.9658399999998</v>
      </c>
      <c r="G7" s="103">
        <v>4.6561857149499533</v>
      </c>
      <c r="H7" s="103">
        <v>100</v>
      </c>
    </row>
    <row r="8" spans="1:65" s="99" customFormat="1" x14ac:dyDescent="0.2">
      <c r="H8" s="93" t="s">
        <v>238</v>
      </c>
    </row>
    <row r="9" spans="1:65" s="99" customFormat="1" x14ac:dyDescent="0.2">
      <c r="A9" s="94" t="s">
        <v>558</v>
      </c>
    </row>
    <row r="10" spans="1:65" x14ac:dyDescent="0.2">
      <c r="A10" s="166" t="s">
        <v>650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115" priority="7" operator="between">
      <formula>0</formula>
      <formula>0.5</formula>
    </cfRule>
    <cfRule type="cellIs" dxfId="114" priority="8" operator="between">
      <formula>0</formula>
      <formula>0.49</formula>
    </cfRule>
  </conditionalFormatting>
  <conditionalFormatting sqref="D6">
    <cfRule type="cellIs" dxfId="113" priority="5" operator="between">
      <formula>0</formula>
      <formula>0.5</formula>
    </cfRule>
    <cfRule type="cellIs" dxfId="112" priority="6" operator="between">
      <formula>0</formula>
      <formula>0.49</formula>
    </cfRule>
  </conditionalFormatting>
  <conditionalFormatting sqref="F6">
    <cfRule type="cellIs" dxfId="111" priority="3" operator="between">
      <formula>0</formula>
      <formula>0.5</formula>
    </cfRule>
    <cfRule type="cellIs" dxfId="110" priority="4" operator="between">
      <formula>0</formula>
      <formula>0.49</formula>
    </cfRule>
  </conditionalFormatting>
  <conditionalFormatting sqref="H6">
    <cfRule type="cellIs" dxfId="109" priority="1" operator="between">
      <formula>0</formula>
      <formula>0.5</formula>
    </cfRule>
    <cfRule type="cellIs" dxfId="108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1" t="s">
        <v>159</v>
      </c>
    </row>
    <row r="3" spans="1:65" s="102" customFormat="1" x14ac:dyDescent="0.2">
      <c r="A3" s="79"/>
      <c r="B3" s="870">
        <f>INDICE!A3</f>
        <v>42430</v>
      </c>
      <c r="C3" s="871"/>
      <c r="D3" s="871" t="s">
        <v>120</v>
      </c>
      <c r="E3" s="871"/>
      <c r="F3" s="871" t="s">
        <v>121</v>
      </c>
      <c r="G3" s="871"/>
      <c r="H3" s="871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204</v>
      </c>
      <c r="B5" s="129">
        <v>203.12449000000001</v>
      </c>
      <c r="C5" s="180">
        <v>9.0348152192746607</v>
      </c>
      <c r="D5" s="129">
        <v>560.87544000000003</v>
      </c>
      <c r="E5" s="180">
        <v>0.99910477993204672</v>
      </c>
      <c r="F5" s="129">
        <v>2106.9095299999999</v>
      </c>
      <c r="G5" s="180">
        <v>-0.21812865343367258</v>
      </c>
      <c r="H5" s="180">
        <v>24.860813320666779</v>
      </c>
    </row>
    <row r="6" spans="1:65" s="179" customFormat="1" x14ac:dyDescent="0.2">
      <c r="A6" s="179" t="s">
        <v>205</v>
      </c>
      <c r="B6" s="129">
        <v>685.53860999999995</v>
      </c>
      <c r="C6" s="180">
        <v>41.15540402640255</v>
      </c>
      <c r="D6" s="129">
        <v>1715.35772</v>
      </c>
      <c r="E6" s="180">
        <v>16.130273052127801</v>
      </c>
      <c r="F6" s="129">
        <v>6367.9118799999997</v>
      </c>
      <c r="G6" s="180">
        <v>-3.1851379479828212</v>
      </c>
      <c r="H6" s="180">
        <v>75.139186679333221</v>
      </c>
    </row>
    <row r="7" spans="1:65" s="99" customFormat="1" x14ac:dyDescent="0.2">
      <c r="A7" s="68" t="s">
        <v>510</v>
      </c>
      <c r="B7" s="69">
        <v>888.66309999999999</v>
      </c>
      <c r="C7" s="103">
        <v>32.250278574970032</v>
      </c>
      <c r="D7" s="69">
        <v>2276.2331600000002</v>
      </c>
      <c r="E7" s="103">
        <v>11.995926836068408</v>
      </c>
      <c r="F7" s="69">
        <v>8474.8214099999987</v>
      </c>
      <c r="G7" s="103">
        <v>-2.4641184515621659</v>
      </c>
      <c r="H7" s="103">
        <v>100</v>
      </c>
    </row>
    <row r="8" spans="1:65" s="99" customFormat="1" x14ac:dyDescent="0.2">
      <c r="A8" s="181" t="s">
        <v>497</v>
      </c>
      <c r="B8" s="182">
        <v>669.50358000000006</v>
      </c>
      <c r="C8" s="790">
        <v>41.201684658906032</v>
      </c>
      <c r="D8" s="182">
        <v>1665.7279599999999</v>
      </c>
      <c r="E8" s="790">
        <v>15.165296138298014</v>
      </c>
      <c r="F8" s="182">
        <v>6200.6617700000006</v>
      </c>
      <c r="G8" s="790">
        <v>-4.0745541549014446</v>
      </c>
      <c r="H8" s="790">
        <v>73.165692467376743</v>
      </c>
    </row>
    <row r="9" spans="1:65" s="179" customFormat="1" x14ac:dyDescent="0.2">
      <c r="H9" s="93" t="s">
        <v>238</v>
      </c>
    </row>
    <row r="10" spans="1:65" s="179" customFormat="1" x14ac:dyDescent="0.2">
      <c r="A10" s="94" t="s">
        <v>558</v>
      </c>
    </row>
    <row r="11" spans="1:65" x14ac:dyDescent="0.2">
      <c r="A11" s="94" t="s">
        <v>511</v>
      </c>
    </row>
    <row r="12" spans="1:65" x14ac:dyDescent="0.2">
      <c r="A12" s="166" t="s">
        <v>650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C28" sqref="C28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512</v>
      </c>
    </row>
    <row r="2" spans="1:3" ht="15.75" x14ac:dyDescent="0.25">
      <c r="A2" s="2"/>
      <c r="C2" s="592" t="s">
        <v>159</v>
      </c>
    </row>
    <row r="3" spans="1:3" s="114" customFormat="1" ht="13.7" customHeight="1" x14ac:dyDescent="0.2">
      <c r="A3" s="111"/>
      <c r="B3" s="443">
        <f>INDICE!A3</f>
        <v>42430</v>
      </c>
      <c r="C3" s="113"/>
    </row>
    <row r="4" spans="1:3" s="114" customFormat="1" x14ac:dyDescent="0.2">
      <c r="A4" s="573" t="s">
        <v>161</v>
      </c>
      <c r="B4" s="117">
        <v>11.150249999999998</v>
      </c>
      <c r="C4" s="117">
        <v>160.16637999999998</v>
      </c>
    </row>
    <row r="5" spans="1:3" s="114" customFormat="1" x14ac:dyDescent="0.2">
      <c r="A5" s="574" t="s">
        <v>162</v>
      </c>
      <c r="B5" s="119">
        <v>0.16907</v>
      </c>
      <c r="C5" s="119">
        <v>4.1089200000000003</v>
      </c>
    </row>
    <row r="6" spans="1:3" s="114" customFormat="1" x14ac:dyDescent="0.2">
      <c r="A6" s="574" t="s">
        <v>163</v>
      </c>
      <c r="B6" s="119">
        <v>4.9420600000000006</v>
      </c>
      <c r="C6" s="119">
        <v>51.446470000000019</v>
      </c>
    </row>
    <row r="7" spans="1:3" s="114" customFormat="1" x14ac:dyDescent="0.2">
      <c r="A7" s="574" t="s">
        <v>164</v>
      </c>
      <c r="B7" s="119">
        <v>14.151129999999998</v>
      </c>
      <c r="C7" s="119">
        <v>122.78517000000001</v>
      </c>
    </row>
    <row r="8" spans="1:3" s="114" customFormat="1" x14ac:dyDescent="0.2">
      <c r="A8" s="574" t="s">
        <v>165</v>
      </c>
      <c r="B8" s="119">
        <v>113.08738000000001</v>
      </c>
      <c r="C8" s="119">
        <v>1097.7244699999997</v>
      </c>
    </row>
    <row r="9" spans="1:3" s="114" customFormat="1" x14ac:dyDescent="0.2">
      <c r="A9" s="574" t="s">
        <v>166</v>
      </c>
      <c r="B9" s="119">
        <v>0.28661000000000003</v>
      </c>
      <c r="C9" s="119">
        <v>6.6219699999999992</v>
      </c>
    </row>
    <row r="10" spans="1:3" s="114" customFormat="1" x14ac:dyDescent="0.2">
      <c r="A10" s="574" t="s">
        <v>167</v>
      </c>
      <c r="B10" s="119">
        <v>2.5795400000000002</v>
      </c>
      <c r="C10" s="119">
        <v>31.585699999999989</v>
      </c>
    </row>
    <row r="11" spans="1:3" s="114" customFormat="1" x14ac:dyDescent="0.2">
      <c r="A11" s="574" t="s">
        <v>611</v>
      </c>
      <c r="B11" s="119">
        <v>8.3485400000000016</v>
      </c>
      <c r="C11" s="119">
        <v>101.92931999999999</v>
      </c>
    </row>
    <row r="12" spans="1:3" s="114" customFormat="1" x14ac:dyDescent="0.2">
      <c r="A12" s="574" t="s">
        <v>168</v>
      </c>
      <c r="B12" s="119">
        <v>3.8236800000000004</v>
      </c>
      <c r="C12" s="119">
        <v>49.039359999999988</v>
      </c>
    </row>
    <row r="13" spans="1:3" s="114" customFormat="1" x14ac:dyDescent="0.2">
      <c r="A13" s="574" t="s">
        <v>169</v>
      </c>
      <c r="B13" s="119">
        <v>5.0169600000000001</v>
      </c>
      <c r="C13" s="119">
        <v>46.102890000000002</v>
      </c>
    </row>
    <row r="14" spans="1:3" s="114" customFormat="1" x14ac:dyDescent="0.2">
      <c r="A14" s="574" t="s">
        <v>170</v>
      </c>
      <c r="B14" s="119">
        <v>0.94715000000000005</v>
      </c>
      <c r="C14" s="119">
        <v>11.231029999999997</v>
      </c>
    </row>
    <row r="15" spans="1:3" s="114" customFormat="1" x14ac:dyDescent="0.2">
      <c r="A15" s="574" t="s">
        <v>171</v>
      </c>
      <c r="B15" s="119">
        <v>0.38124999999999998</v>
      </c>
      <c r="C15" s="119">
        <v>3.8233100000000007</v>
      </c>
    </row>
    <row r="16" spans="1:3" s="114" customFormat="1" x14ac:dyDescent="0.2">
      <c r="A16" s="574" t="s">
        <v>172</v>
      </c>
      <c r="B16" s="119">
        <v>31.919929999999997</v>
      </c>
      <c r="C16" s="119">
        <v>353.59442000000001</v>
      </c>
    </row>
    <row r="17" spans="1:9" s="114" customFormat="1" x14ac:dyDescent="0.2">
      <c r="A17" s="574" t="s">
        <v>173</v>
      </c>
      <c r="B17" s="119">
        <v>0.21317000000000003</v>
      </c>
      <c r="C17" s="119">
        <v>3.1561299999999997</v>
      </c>
    </row>
    <row r="18" spans="1:9" s="114" customFormat="1" x14ac:dyDescent="0.2">
      <c r="A18" s="574" t="s">
        <v>174</v>
      </c>
      <c r="B18" s="119">
        <v>0.12318000000000001</v>
      </c>
      <c r="C18" s="119">
        <v>2.5091099999999993</v>
      </c>
    </row>
    <row r="19" spans="1:9" s="114" customFormat="1" x14ac:dyDescent="0.2">
      <c r="A19" s="574" t="s">
        <v>175</v>
      </c>
      <c r="B19" s="119">
        <v>5.0181499999999994</v>
      </c>
      <c r="C19" s="119">
        <v>47.861679999999993</v>
      </c>
    </row>
    <row r="20" spans="1:9" s="114" customFormat="1" x14ac:dyDescent="0.2">
      <c r="A20" s="574" t="s">
        <v>176</v>
      </c>
      <c r="B20" s="119">
        <v>0.26359999999999995</v>
      </c>
      <c r="C20" s="119">
        <v>5.6931599999999989</v>
      </c>
    </row>
    <row r="21" spans="1:9" s="114" customFormat="1" x14ac:dyDescent="0.2">
      <c r="A21" s="574" t="s">
        <v>177</v>
      </c>
      <c r="B21" s="119">
        <v>0.29127999999999998</v>
      </c>
      <c r="C21" s="119">
        <v>2.7914599999999998</v>
      </c>
    </row>
    <row r="22" spans="1:9" x14ac:dyDescent="0.2">
      <c r="A22" s="575" t="s">
        <v>178</v>
      </c>
      <c r="B22" s="119">
        <v>0.41155999999999998</v>
      </c>
      <c r="C22" s="119">
        <v>4.7385799999999998</v>
      </c>
      <c r="I22" s="114"/>
    </row>
    <row r="23" spans="1:9" x14ac:dyDescent="0.2">
      <c r="A23" s="576" t="s">
        <v>500</v>
      </c>
      <c r="B23" s="123">
        <v>203.12448999999989</v>
      </c>
      <c r="C23" s="123">
        <v>2106.9095300000008</v>
      </c>
    </row>
    <row r="24" spans="1:9" x14ac:dyDescent="0.2">
      <c r="A24" s="154" t="s">
        <v>239</v>
      </c>
      <c r="C24" s="93" t="s">
        <v>238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33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107" priority="3" operator="between">
      <formula>0</formula>
      <formula>0.5</formula>
    </cfRule>
    <cfRule type="cellIs" dxfId="106" priority="4" operator="between">
      <formula>0</formula>
      <formula>0.49</formula>
    </cfRule>
  </conditionalFormatting>
  <conditionalFormatting sqref="C5:C22">
    <cfRule type="cellIs" dxfId="105" priority="1" operator="between">
      <formula>0</formula>
      <formula>0.5</formula>
    </cfRule>
    <cfRule type="cellIs" dxfId="10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22" workbookViewId="0">
      <selection activeCell="D25" sqref="D25:F26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59" t="s">
        <v>0</v>
      </c>
      <c r="B1" s="859"/>
      <c r="C1" s="859"/>
      <c r="D1" s="859"/>
      <c r="E1" s="859"/>
      <c r="F1" s="859"/>
    </row>
    <row r="2" spans="1:6" ht="12.75" x14ac:dyDescent="0.2">
      <c r="A2" s="860"/>
      <c r="B2" s="860"/>
      <c r="C2" s="860"/>
      <c r="D2" s="860"/>
      <c r="E2" s="860"/>
      <c r="F2" s="860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480</v>
      </c>
      <c r="F3" s="732" t="s">
        <v>481</v>
      </c>
    </row>
    <row r="4" spans="1:6" ht="12.75" x14ac:dyDescent="0.2">
      <c r="A4" s="26" t="s">
        <v>45</v>
      </c>
      <c r="B4" s="441"/>
      <c r="C4" s="441"/>
      <c r="D4" s="441"/>
      <c r="E4" s="441"/>
      <c r="F4" s="732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4481.380989260454</v>
      </c>
      <c r="E5" s="461">
        <v>5011.3915499999994</v>
      </c>
      <c r="F5" s="728" t="s">
        <v>671</v>
      </c>
    </row>
    <row r="6" spans="1:6" ht="12.75" x14ac:dyDescent="0.2">
      <c r="A6" s="22" t="s">
        <v>468</v>
      </c>
      <c r="B6" s="31" t="s">
        <v>47</v>
      </c>
      <c r="C6" s="32" t="s">
        <v>48</v>
      </c>
      <c r="D6" s="33">
        <v>185.58414000000002</v>
      </c>
      <c r="E6" s="462">
        <v>192.18617</v>
      </c>
      <c r="F6" s="728" t="s">
        <v>671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353.16816000000028</v>
      </c>
      <c r="E7" s="462">
        <v>389.94992000000065</v>
      </c>
      <c r="F7" s="728" t="s">
        <v>671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359.25691999999998</v>
      </c>
      <c r="E8" s="462">
        <v>414.55307000000028</v>
      </c>
      <c r="F8" s="728" t="s">
        <v>671</v>
      </c>
    </row>
    <row r="9" spans="1:6" ht="12.75" x14ac:dyDescent="0.2">
      <c r="A9" s="22" t="s">
        <v>596</v>
      </c>
      <c r="B9" s="31" t="s">
        <v>47</v>
      </c>
      <c r="C9" s="32" t="s">
        <v>48</v>
      </c>
      <c r="D9" s="33">
        <v>1764.4644499999995</v>
      </c>
      <c r="E9" s="462">
        <v>1896.4958899999999</v>
      </c>
      <c r="F9" s="728" t="s">
        <v>671</v>
      </c>
    </row>
    <row r="10" spans="1:6" ht="12.75" x14ac:dyDescent="0.2">
      <c r="A10" s="34" t="s">
        <v>51</v>
      </c>
      <c r="B10" s="35" t="s">
        <v>47</v>
      </c>
      <c r="C10" s="36" t="s">
        <v>605</v>
      </c>
      <c r="D10" s="37">
        <v>29133.278999999999</v>
      </c>
      <c r="E10" s="463">
        <v>29297.388999999999</v>
      </c>
      <c r="F10" s="729" t="s">
        <v>671</v>
      </c>
    </row>
    <row r="11" spans="1:6" ht="12.75" x14ac:dyDescent="0.2">
      <c r="A11" s="38" t="s">
        <v>52</v>
      </c>
      <c r="B11" s="39"/>
      <c r="C11" s="40"/>
      <c r="D11" s="41"/>
      <c r="E11" s="41"/>
      <c r="F11" s="730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5072</v>
      </c>
      <c r="E12" s="462">
        <v>5789</v>
      </c>
      <c r="F12" s="731" t="s">
        <v>671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24785.645520000002</v>
      </c>
      <c r="E13" s="462">
        <v>29841.247050000002</v>
      </c>
      <c r="F13" s="728" t="s">
        <v>671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26.206840022284794</v>
      </c>
      <c r="E14" s="464">
        <v>30.103863487434197</v>
      </c>
      <c r="F14" s="728" t="s">
        <v>671</v>
      </c>
    </row>
    <row r="15" spans="1:6" ht="12.75" x14ac:dyDescent="0.2">
      <c r="A15" s="22" t="s">
        <v>482</v>
      </c>
      <c r="B15" s="31" t="s">
        <v>47</v>
      </c>
      <c r="C15" s="32" t="s">
        <v>48</v>
      </c>
      <c r="D15" s="33">
        <v>101</v>
      </c>
      <c r="E15" s="462">
        <v>188</v>
      </c>
      <c r="F15" s="729" t="s">
        <v>671</v>
      </c>
    </row>
    <row r="16" spans="1:6" ht="12.75" x14ac:dyDescent="0.2">
      <c r="A16" s="26" t="s">
        <v>58</v>
      </c>
      <c r="B16" s="28"/>
      <c r="C16" s="29"/>
      <c r="D16" s="43"/>
      <c r="E16" s="43"/>
      <c r="F16" s="730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5029</v>
      </c>
      <c r="E17" s="461">
        <v>5521</v>
      </c>
      <c r="F17" s="731" t="s">
        <v>671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82.202642185400805</v>
      </c>
      <c r="E18" s="464">
        <v>84.422496857980718</v>
      </c>
      <c r="F18" s="728" t="s">
        <v>671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18891</v>
      </c>
      <c r="E19" s="463">
        <v>19174</v>
      </c>
      <c r="F19" s="729" t="s">
        <v>671</v>
      </c>
    </row>
    <row r="20" spans="1:6" ht="12.75" x14ac:dyDescent="0.2">
      <c r="A20" s="26" t="s">
        <v>67</v>
      </c>
      <c r="B20" s="28"/>
      <c r="C20" s="29"/>
      <c r="D20" s="30"/>
      <c r="E20" s="30"/>
      <c r="F20" s="730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32.281904761904762</v>
      </c>
      <c r="E21" s="465">
        <v>38.352857142857133</v>
      </c>
      <c r="F21" s="728" t="s">
        <v>671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1.1092952380952379</v>
      </c>
      <c r="E22" s="466">
        <v>1.1099666666666668</v>
      </c>
      <c r="F22" s="728" t="s">
        <v>671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107.68999506206897</v>
      </c>
      <c r="E23" s="467">
        <v>111.02005930645163</v>
      </c>
      <c r="F23" s="728" t="s">
        <v>671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92.704751365517239</v>
      </c>
      <c r="E24" s="467">
        <v>97.10322935161291</v>
      </c>
      <c r="F24" s="728" t="s">
        <v>671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13.1</v>
      </c>
      <c r="E25" s="467">
        <v>12.46</v>
      </c>
      <c r="F25" s="728" t="s">
        <v>671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8.5952999999999999</v>
      </c>
      <c r="E26" s="468">
        <v>8.3602396900000002</v>
      </c>
      <c r="F26" s="728" t="s">
        <v>671</v>
      </c>
    </row>
    <row r="27" spans="1:6" ht="12.75" x14ac:dyDescent="0.2">
      <c r="A27" s="38" t="s">
        <v>82</v>
      </c>
      <c r="B27" s="39"/>
      <c r="C27" s="40"/>
      <c r="D27" s="41"/>
      <c r="E27" s="41"/>
      <c r="F27" s="730"/>
    </row>
    <row r="28" spans="1:6" ht="12.75" x14ac:dyDescent="0.2">
      <c r="A28" s="22" t="s">
        <v>83</v>
      </c>
      <c r="B28" s="31" t="s">
        <v>84</v>
      </c>
      <c r="C28" s="32" t="s">
        <v>483</v>
      </c>
      <c r="D28" s="50">
        <v>3.5</v>
      </c>
      <c r="E28" s="469">
        <v>3.4</v>
      </c>
      <c r="F28" s="728" t="s">
        <v>675</v>
      </c>
    </row>
    <row r="29" spans="1:6" x14ac:dyDescent="0.2">
      <c r="A29" s="22" t="s">
        <v>85</v>
      </c>
      <c r="B29" s="31" t="s">
        <v>84</v>
      </c>
      <c r="C29" s="32" t="s">
        <v>483</v>
      </c>
      <c r="D29" s="51">
        <v>5.9</v>
      </c>
      <c r="E29" s="470">
        <v>-1.7</v>
      </c>
      <c r="F29" s="728" t="s">
        <v>671</v>
      </c>
    </row>
    <row r="30" spans="1:6" ht="12.75" x14ac:dyDescent="0.2">
      <c r="A30" s="52" t="s">
        <v>86</v>
      </c>
      <c r="B30" s="31" t="s">
        <v>84</v>
      </c>
      <c r="C30" s="32" t="s">
        <v>483</v>
      </c>
      <c r="D30" s="51">
        <v>7.3</v>
      </c>
      <c r="E30" s="470">
        <v>-3.6</v>
      </c>
      <c r="F30" s="728" t="s">
        <v>671</v>
      </c>
    </row>
    <row r="31" spans="1:6" ht="12.75" x14ac:dyDescent="0.2">
      <c r="A31" s="52" t="s">
        <v>87</v>
      </c>
      <c r="B31" s="31" t="s">
        <v>84</v>
      </c>
      <c r="C31" s="32" t="s">
        <v>483</v>
      </c>
      <c r="D31" s="51">
        <v>2.9</v>
      </c>
      <c r="E31" s="470">
        <v>-9.3000000000000007</v>
      </c>
      <c r="F31" s="728" t="s">
        <v>671</v>
      </c>
    </row>
    <row r="32" spans="1:6" ht="12.75" x14ac:dyDescent="0.2">
      <c r="A32" s="52" t="s">
        <v>88</v>
      </c>
      <c r="B32" s="31" t="s">
        <v>84</v>
      </c>
      <c r="C32" s="32" t="s">
        <v>483</v>
      </c>
      <c r="D32" s="51">
        <v>7.7</v>
      </c>
      <c r="E32" s="470">
        <v>-3.1</v>
      </c>
      <c r="F32" s="728" t="s">
        <v>671</v>
      </c>
    </row>
    <row r="33" spans="1:6" ht="12.75" x14ac:dyDescent="0.2">
      <c r="A33" s="52" t="s">
        <v>89</v>
      </c>
      <c r="B33" s="31" t="s">
        <v>84</v>
      </c>
      <c r="C33" s="32" t="s">
        <v>483</v>
      </c>
      <c r="D33" s="51">
        <v>11.1</v>
      </c>
      <c r="E33" s="470">
        <v>2.7</v>
      </c>
      <c r="F33" s="728" t="s">
        <v>671</v>
      </c>
    </row>
    <row r="34" spans="1:6" ht="12.75" x14ac:dyDescent="0.2">
      <c r="A34" s="52" t="s">
        <v>90</v>
      </c>
      <c r="B34" s="31" t="s">
        <v>84</v>
      </c>
      <c r="C34" s="32" t="s">
        <v>483</v>
      </c>
      <c r="D34" s="51">
        <v>6.8</v>
      </c>
      <c r="E34" s="470">
        <v>-2.2000000000000002</v>
      </c>
      <c r="F34" s="728" t="s">
        <v>671</v>
      </c>
    </row>
    <row r="35" spans="1:6" ht="12.75" x14ac:dyDescent="0.2">
      <c r="A35" s="52" t="s">
        <v>91</v>
      </c>
      <c r="B35" s="31" t="s">
        <v>84</v>
      </c>
      <c r="C35" s="32" t="s">
        <v>483</v>
      </c>
      <c r="D35" s="51">
        <v>-3.7</v>
      </c>
      <c r="E35" s="470">
        <v>-3.2</v>
      </c>
      <c r="F35" s="728" t="s">
        <v>671</v>
      </c>
    </row>
    <row r="36" spans="1:6" x14ac:dyDescent="0.2">
      <c r="A36" s="22" t="s">
        <v>92</v>
      </c>
      <c r="B36" s="31" t="s">
        <v>93</v>
      </c>
      <c r="C36" s="32" t="s">
        <v>483</v>
      </c>
      <c r="D36" s="51">
        <v>-0.9</v>
      </c>
      <c r="E36" s="470">
        <v>2.1</v>
      </c>
      <c r="F36" s="728" t="s">
        <v>671</v>
      </c>
    </row>
    <row r="37" spans="1:6" x14ac:dyDescent="0.2">
      <c r="A37" s="22" t="s">
        <v>484</v>
      </c>
      <c r="B37" s="31" t="s">
        <v>94</v>
      </c>
      <c r="C37" s="32" t="s">
        <v>483</v>
      </c>
      <c r="D37" s="51">
        <v>8.4</v>
      </c>
      <c r="E37" s="470">
        <v>-7.2</v>
      </c>
      <c r="F37" s="728" t="s">
        <v>671</v>
      </c>
    </row>
    <row r="38" spans="1:6" ht="12.75" x14ac:dyDescent="0.2">
      <c r="A38" s="34" t="s">
        <v>95</v>
      </c>
      <c r="B38" s="35" t="s">
        <v>96</v>
      </c>
      <c r="C38" s="36" t="s">
        <v>483</v>
      </c>
      <c r="D38" s="53">
        <v>12.6</v>
      </c>
      <c r="E38" s="471">
        <v>-0.7</v>
      </c>
      <c r="F38" s="728" t="s">
        <v>671</v>
      </c>
    </row>
    <row r="39" spans="1:6" ht="12.75" x14ac:dyDescent="0.2">
      <c r="A39" s="38" t="s">
        <v>63</v>
      </c>
      <c r="B39" s="39"/>
      <c r="C39" s="40"/>
      <c r="D39" s="41"/>
      <c r="E39" s="41"/>
      <c r="F39" s="730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12.829000000000001</v>
      </c>
      <c r="E40" s="472">
        <v>13.781000000000001</v>
      </c>
      <c r="F40" s="728" t="s">
        <v>671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57.371221200999997</v>
      </c>
      <c r="E41" s="462">
        <v>60.405315000000002</v>
      </c>
      <c r="F41" s="728" t="s">
        <v>671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0.28627336150941995</v>
      </c>
      <c r="E42" s="467">
        <v>0.2749934796054801</v>
      </c>
      <c r="F42" s="728" t="s">
        <v>671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0.19692675582793137</v>
      </c>
      <c r="E43" s="467">
        <v>0.20617985787061091</v>
      </c>
      <c r="F43" s="728" t="s">
        <v>671</v>
      </c>
    </row>
    <row r="44" spans="1:6" x14ac:dyDescent="0.2">
      <c r="A44" s="38" t="s">
        <v>97</v>
      </c>
      <c r="B44" s="39"/>
      <c r="C44" s="40"/>
      <c r="D44" s="41"/>
      <c r="E44" s="41"/>
      <c r="F44" s="730"/>
    </row>
    <row r="45" spans="1:6" ht="12.75" x14ac:dyDescent="0.2">
      <c r="A45" s="54" t="s">
        <v>98</v>
      </c>
      <c r="B45" s="31" t="s">
        <v>84</v>
      </c>
      <c r="C45" s="32" t="s">
        <v>483</v>
      </c>
      <c r="D45" s="51">
        <v>5.0999999999999996</v>
      </c>
      <c r="E45" s="470">
        <v>-2.4</v>
      </c>
      <c r="F45" s="728" t="s">
        <v>671</v>
      </c>
    </row>
    <row r="46" spans="1:6" ht="12.75" x14ac:dyDescent="0.2">
      <c r="A46" s="55" t="s">
        <v>99</v>
      </c>
      <c r="B46" s="31" t="s">
        <v>84</v>
      </c>
      <c r="C46" s="32" t="s">
        <v>483</v>
      </c>
      <c r="D46" s="51">
        <v>5.5</v>
      </c>
      <c r="E46" s="470">
        <v>-2.7</v>
      </c>
      <c r="F46" s="728" t="s">
        <v>671</v>
      </c>
    </row>
    <row r="47" spans="1:6" ht="12.75" x14ac:dyDescent="0.2">
      <c r="A47" s="55" t="s">
        <v>100</v>
      </c>
      <c r="B47" s="31" t="s">
        <v>84</v>
      </c>
      <c r="C47" s="32" t="s">
        <v>483</v>
      </c>
      <c r="D47" s="51">
        <v>4.3</v>
      </c>
      <c r="E47" s="470">
        <v>0.4</v>
      </c>
      <c r="F47" s="728" t="s">
        <v>671</v>
      </c>
    </row>
    <row r="48" spans="1:6" ht="12.75" x14ac:dyDescent="0.2">
      <c r="A48" s="54" t="s">
        <v>101</v>
      </c>
      <c r="B48" s="31" t="s">
        <v>84</v>
      </c>
      <c r="C48" s="32" t="s">
        <v>483</v>
      </c>
      <c r="D48" s="51">
        <v>5.4</v>
      </c>
      <c r="E48" s="470">
        <v>-0.9</v>
      </c>
      <c r="F48" s="728" t="s">
        <v>671</v>
      </c>
    </row>
    <row r="49" spans="1:7" ht="12.75" x14ac:dyDescent="0.2">
      <c r="A49" s="473" t="s">
        <v>102</v>
      </c>
      <c r="B49" s="31" t="s">
        <v>84</v>
      </c>
      <c r="C49" s="32" t="s">
        <v>483</v>
      </c>
      <c r="D49" s="51">
        <v>2.5</v>
      </c>
      <c r="E49" s="470">
        <v>1</v>
      </c>
      <c r="F49" s="728" t="s">
        <v>671</v>
      </c>
    </row>
    <row r="50" spans="1:7" ht="12.75" x14ac:dyDescent="0.2">
      <c r="A50" s="55" t="s">
        <v>103</v>
      </c>
      <c r="B50" s="31" t="s">
        <v>84</v>
      </c>
      <c r="C50" s="32" t="s">
        <v>483</v>
      </c>
      <c r="D50" s="51">
        <v>2.4</v>
      </c>
      <c r="E50" s="470">
        <v>0.6</v>
      </c>
      <c r="F50" s="728" t="s">
        <v>671</v>
      </c>
    </row>
    <row r="51" spans="1:7" ht="12.75" x14ac:dyDescent="0.2">
      <c r="A51" s="55" t="s">
        <v>104</v>
      </c>
      <c r="B51" s="31" t="s">
        <v>84</v>
      </c>
      <c r="C51" s="32" t="s">
        <v>483</v>
      </c>
      <c r="D51" s="51">
        <v>-2.4</v>
      </c>
      <c r="E51" s="470">
        <v>2.8</v>
      </c>
      <c r="F51" s="728" t="s">
        <v>671</v>
      </c>
    </row>
    <row r="52" spans="1:7" ht="12.75" x14ac:dyDescent="0.2">
      <c r="A52" s="55" t="s">
        <v>105</v>
      </c>
      <c r="B52" s="31" t="s">
        <v>84</v>
      </c>
      <c r="C52" s="32" t="s">
        <v>483</v>
      </c>
      <c r="D52" s="51">
        <v>9.8000000000000007</v>
      </c>
      <c r="E52" s="470">
        <v>4.9000000000000004</v>
      </c>
      <c r="F52" s="728" t="s">
        <v>671</v>
      </c>
    </row>
    <row r="53" spans="1:7" ht="12.75" x14ac:dyDescent="0.2">
      <c r="A53" s="54" t="s">
        <v>106</v>
      </c>
      <c r="B53" s="31" t="s">
        <v>84</v>
      </c>
      <c r="C53" s="32" t="s">
        <v>483</v>
      </c>
      <c r="D53" s="51">
        <v>16.100000000000001</v>
      </c>
      <c r="E53" s="470">
        <v>14</v>
      </c>
      <c r="F53" s="728" t="s">
        <v>671</v>
      </c>
    </row>
    <row r="54" spans="1:7" ht="12.75" x14ac:dyDescent="0.2">
      <c r="A54" s="56" t="s">
        <v>107</v>
      </c>
      <c r="B54" s="35" t="s">
        <v>84</v>
      </c>
      <c r="C54" s="36" t="s">
        <v>483</v>
      </c>
      <c r="D54" s="53">
        <v>9.4</v>
      </c>
      <c r="E54" s="471">
        <v>25.4</v>
      </c>
      <c r="F54" s="729" t="s">
        <v>671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2"/>
      <c r="B56" s="22"/>
      <c r="C56" s="22"/>
      <c r="D56" s="22"/>
      <c r="E56" s="22"/>
      <c r="F56" s="22"/>
    </row>
    <row r="57" spans="1:7" ht="12.75" x14ac:dyDescent="0.2">
      <c r="A57" s="452" t="s">
        <v>485</v>
      </c>
      <c r="B57" s="458"/>
      <c r="C57" s="458"/>
      <c r="D57" s="459"/>
      <c r="E57" s="22"/>
      <c r="F57" s="22"/>
    </row>
    <row r="58" spans="1:7" ht="12.75" x14ac:dyDescent="0.2">
      <c r="A58" s="452" t="s">
        <v>486</v>
      </c>
      <c r="B58" s="22"/>
      <c r="C58" s="22"/>
      <c r="D58" s="22"/>
      <c r="E58" s="22"/>
      <c r="F58" s="22"/>
    </row>
    <row r="59" spans="1:7" ht="12.75" x14ac:dyDescent="0.2">
      <c r="A59" s="452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H16" sqref="H16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1" t="s">
        <v>159</v>
      </c>
    </row>
    <row r="3" spans="1:65" s="102" customFormat="1" x14ac:dyDescent="0.2">
      <c r="A3" s="79"/>
      <c r="B3" s="870">
        <f>INDICE!A3</f>
        <v>42430</v>
      </c>
      <c r="C3" s="871"/>
      <c r="D3" s="871" t="s">
        <v>120</v>
      </c>
      <c r="E3" s="871"/>
      <c r="F3" s="871" t="s">
        <v>121</v>
      </c>
      <c r="G3" s="871"/>
      <c r="H3" s="871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206</v>
      </c>
      <c r="B5" s="593">
        <v>32.801502615292712</v>
      </c>
      <c r="C5" s="184">
        <v>-2.9922610389849811</v>
      </c>
      <c r="D5" s="100">
        <v>95.065071114695343</v>
      </c>
      <c r="E5" s="101">
        <v>0.91498704100535411</v>
      </c>
      <c r="F5" s="100">
        <v>381.41623004494625</v>
      </c>
      <c r="G5" s="101">
        <v>3.1593771289320607</v>
      </c>
      <c r="H5" s="594">
        <v>7.3601909061794242</v>
      </c>
      <c r="I5" s="99"/>
    </row>
    <row r="6" spans="1:65" s="136" customFormat="1" x14ac:dyDescent="0.2">
      <c r="A6" s="99" t="s">
        <v>207</v>
      </c>
      <c r="B6" s="593">
        <v>50.965000000000003</v>
      </c>
      <c r="C6" s="101">
        <v>-35.951088322525514</v>
      </c>
      <c r="D6" s="100">
        <v>125.026</v>
      </c>
      <c r="E6" s="101">
        <v>-32.665151498831307</v>
      </c>
      <c r="F6" s="100">
        <v>831.50300000000004</v>
      </c>
      <c r="G6" s="101">
        <v>-11.092019160857106</v>
      </c>
      <c r="H6" s="594">
        <v>16.045517565782987</v>
      </c>
      <c r="I6" s="99"/>
    </row>
    <row r="7" spans="1:65" s="136" customFormat="1" x14ac:dyDescent="0.2">
      <c r="A7" s="99" t="s">
        <v>208</v>
      </c>
      <c r="B7" s="593">
        <v>192</v>
      </c>
      <c r="C7" s="101">
        <v>1.5873015873015872</v>
      </c>
      <c r="D7" s="100">
        <v>491</v>
      </c>
      <c r="E7" s="101">
        <v>3.1512605042016806</v>
      </c>
      <c r="F7" s="100">
        <v>1878</v>
      </c>
      <c r="G7" s="101">
        <v>5.9221658206429781</v>
      </c>
      <c r="H7" s="594">
        <v>36.239775429000801</v>
      </c>
      <c r="I7" s="99"/>
    </row>
    <row r="8" spans="1:65" s="136" customFormat="1" x14ac:dyDescent="0.2">
      <c r="A8" s="179" t="s">
        <v>514</v>
      </c>
      <c r="B8" s="593">
        <v>171.23349738470728</v>
      </c>
      <c r="C8" s="101">
        <v>16.380758895450544</v>
      </c>
      <c r="D8" s="100">
        <v>623.91274814575866</v>
      </c>
      <c r="E8" s="101">
        <v>6.1908149646926001</v>
      </c>
      <c r="F8" s="100">
        <v>2091.2320878606693</v>
      </c>
      <c r="G8" s="839" t="s">
        <v>677</v>
      </c>
      <c r="H8" s="594">
        <v>40.354516099036807</v>
      </c>
      <c r="I8" s="99"/>
      <c r="J8" s="100"/>
    </row>
    <row r="9" spans="1:65" s="99" customFormat="1" x14ac:dyDescent="0.2">
      <c r="A9" s="68" t="s">
        <v>209</v>
      </c>
      <c r="B9" s="69">
        <v>446.99999999999994</v>
      </c>
      <c r="C9" s="103">
        <v>-0.5600274936018762</v>
      </c>
      <c r="D9" s="69">
        <v>1335.0038192604541</v>
      </c>
      <c r="E9" s="103">
        <v>-0.62650410958428604</v>
      </c>
      <c r="F9" s="69">
        <v>5182.1513179056146</v>
      </c>
      <c r="G9" s="103">
        <v>0.23832354999637709</v>
      </c>
      <c r="H9" s="103">
        <v>100</v>
      </c>
    </row>
    <row r="10" spans="1:65" s="99" customFormat="1" x14ac:dyDescent="0.2">
      <c r="H10" s="93" t="s">
        <v>238</v>
      </c>
    </row>
    <row r="11" spans="1:65" s="99" customFormat="1" x14ac:dyDescent="0.2">
      <c r="A11" s="94" t="s">
        <v>558</v>
      </c>
    </row>
    <row r="12" spans="1:65" x14ac:dyDescent="0.2">
      <c r="A12" s="94" t="s">
        <v>513</v>
      </c>
    </row>
    <row r="13" spans="1:65" x14ac:dyDescent="0.2">
      <c r="A13" s="94" t="s">
        <v>640</v>
      </c>
    </row>
    <row r="14" spans="1:65" x14ac:dyDescent="0.2">
      <c r="A14" s="166" t="s">
        <v>650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topLeftCell="A13" workbookViewId="0">
      <selection activeCell="I48" sqref="I48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3" t="s">
        <v>268</v>
      </c>
      <c r="B1" s="433"/>
      <c r="C1" s="1"/>
      <c r="D1" s="1"/>
      <c r="E1" s="1"/>
      <c r="F1" s="1"/>
      <c r="G1" s="1"/>
      <c r="H1" s="1"/>
      <c r="I1" s="1"/>
    </row>
    <row r="2" spans="1:10" x14ac:dyDescent="0.2">
      <c r="A2" s="595"/>
      <c r="B2" s="595"/>
      <c r="C2" s="595"/>
      <c r="D2" s="595"/>
      <c r="E2" s="595"/>
      <c r="F2" s="1"/>
      <c r="G2" s="1"/>
      <c r="H2" s="596"/>
      <c r="I2" s="599" t="s">
        <v>159</v>
      </c>
    </row>
    <row r="3" spans="1:10" ht="14.45" customHeight="1" x14ac:dyDescent="0.2">
      <c r="A3" s="887" t="s">
        <v>525</v>
      </c>
      <c r="B3" s="887" t="s">
        <v>526</v>
      </c>
      <c r="C3" s="870">
        <f>INDICE!A3</f>
        <v>42430</v>
      </c>
      <c r="D3" s="871"/>
      <c r="E3" s="871" t="s">
        <v>120</v>
      </c>
      <c r="F3" s="871"/>
      <c r="G3" s="871" t="s">
        <v>121</v>
      </c>
      <c r="H3" s="871"/>
      <c r="I3" s="871"/>
    </row>
    <row r="4" spans="1:10" x14ac:dyDescent="0.2">
      <c r="A4" s="888"/>
      <c r="B4" s="888"/>
      <c r="C4" s="97" t="s">
        <v>48</v>
      </c>
      <c r="D4" s="97" t="s">
        <v>523</v>
      </c>
      <c r="E4" s="97" t="s">
        <v>48</v>
      </c>
      <c r="F4" s="97" t="s">
        <v>523</v>
      </c>
      <c r="G4" s="97" t="s">
        <v>48</v>
      </c>
      <c r="H4" s="98" t="s">
        <v>523</v>
      </c>
      <c r="I4" s="98" t="s">
        <v>110</v>
      </c>
    </row>
    <row r="5" spans="1:10" x14ac:dyDescent="0.2">
      <c r="A5" s="600"/>
      <c r="B5" s="606" t="s">
        <v>211</v>
      </c>
      <c r="C5" s="603">
        <v>0</v>
      </c>
      <c r="D5" s="187">
        <v>-100</v>
      </c>
      <c r="E5" s="186">
        <v>77</v>
      </c>
      <c r="F5" s="188">
        <v>-42.537313432835823</v>
      </c>
      <c r="G5" s="602">
        <v>512</v>
      </c>
      <c r="H5" s="188">
        <v>34.736842105263158</v>
      </c>
      <c r="I5" s="608">
        <v>0.7871473595203321</v>
      </c>
      <c r="J5" s="395"/>
    </row>
    <row r="6" spans="1:10" x14ac:dyDescent="0.2">
      <c r="A6" s="185"/>
      <c r="B6" s="607" t="s">
        <v>212</v>
      </c>
      <c r="C6" s="604">
        <v>1025</v>
      </c>
      <c r="D6" s="187">
        <v>45.596590909090914</v>
      </c>
      <c r="E6" s="189">
        <v>2057</v>
      </c>
      <c r="F6" s="187">
        <v>-10.875216637781628</v>
      </c>
      <c r="G6" s="602">
        <v>8632</v>
      </c>
      <c r="H6" s="197">
        <v>0.24387411450470328</v>
      </c>
      <c r="I6" s="608">
        <v>13.2708125144131</v>
      </c>
      <c r="J6" s="395"/>
    </row>
    <row r="7" spans="1:10" x14ac:dyDescent="0.2">
      <c r="A7" s="829" t="s">
        <v>346</v>
      </c>
      <c r="B7" s="830"/>
      <c r="C7" s="192">
        <v>1025</v>
      </c>
      <c r="D7" s="193">
        <v>22.315035799522672</v>
      </c>
      <c r="E7" s="192">
        <v>2134</v>
      </c>
      <c r="F7" s="194">
        <v>-12.612612612612612</v>
      </c>
      <c r="G7" s="195">
        <v>9144</v>
      </c>
      <c r="H7" s="194">
        <v>1.7017017017017018</v>
      </c>
      <c r="I7" s="196">
        <v>14.057959873933431</v>
      </c>
      <c r="J7" s="395"/>
    </row>
    <row r="8" spans="1:10" x14ac:dyDescent="0.2">
      <c r="A8" s="600"/>
      <c r="B8" s="606" t="s">
        <v>213</v>
      </c>
      <c r="C8" s="604">
        <v>236</v>
      </c>
      <c r="D8" s="187">
        <v>1.7241379310344827</v>
      </c>
      <c r="E8" s="189">
        <v>704</v>
      </c>
      <c r="F8" s="197">
        <v>68.421052631578945</v>
      </c>
      <c r="G8" s="602">
        <v>2193</v>
      </c>
      <c r="H8" s="197">
        <v>48.778833107191318</v>
      </c>
      <c r="I8" s="608">
        <v>3.3715120301329851</v>
      </c>
      <c r="J8" s="395"/>
    </row>
    <row r="9" spans="1:10" x14ac:dyDescent="0.2">
      <c r="A9" s="600"/>
      <c r="B9" s="185" t="s">
        <v>214</v>
      </c>
      <c r="C9" s="604">
        <v>360</v>
      </c>
      <c r="D9" s="187">
        <v>-19.101123595505616</v>
      </c>
      <c r="E9" s="189">
        <v>788</v>
      </c>
      <c r="F9" s="190">
        <v>5.913978494623656</v>
      </c>
      <c r="G9" s="602">
        <v>3143</v>
      </c>
      <c r="H9" s="190">
        <v>-20.470647773279353</v>
      </c>
      <c r="I9" s="608">
        <v>4.8320393573679761</v>
      </c>
      <c r="J9" s="395"/>
    </row>
    <row r="10" spans="1:10" x14ac:dyDescent="0.2">
      <c r="A10" s="600"/>
      <c r="B10" s="185" t="s">
        <v>215</v>
      </c>
      <c r="C10" s="604">
        <v>0</v>
      </c>
      <c r="D10" s="187" t="s">
        <v>150</v>
      </c>
      <c r="E10" s="189">
        <v>0</v>
      </c>
      <c r="F10" s="198" t="s">
        <v>150</v>
      </c>
      <c r="G10" s="189">
        <v>0</v>
      </c>
      <c r="H10" s="198">
        <v>-100</v>
      </c>
      <c r="I10" s="793">
        <v>0</v>
      </c>
      <c r="J10" s="395"/>
    </row>
    <row r="11" spans="1:10" x14ac:dyDescent="0.2">
      <c r="A11" s="200"/>
      <c r="B11" s="607" t="s">
        <v>216</v>
      </c>
      <c r="C11" s="604">
        <v>135</v>
      </c>
      <c r="D11" s="187">
        <v>-48.473282442748086</v>
      </c>
      <c r="E11" s="189">
        <v>424</v>
      </c>
      <c r="F11" s="199">
        <v>-49.523809523809526</v>
      </c>
      <c r="G11" s="602">
        <v>2774</v>
      </c>
      <c r="H11" s="199">
        <v>-6.9127516778523495</v>
      </c>
      <c r="I11" s="608">
        <v>4.2647397955261743</v>
      </c>
      <c r="J11" s="395"/>
    </row>
    <row r="12" spans="1:10" x14ac:dyDescent="0.2">
      <c r="A12" s="829" t="s">
        <v>515</v>
      </c>
      <c r="B12" s="830"/>
      <c r="C12" s="192">
        <v>731</v>
      </c>
      <c r="D12" s="193">
        <v>-22.151224707135249</v>
      </c>
      <c r="E12" s="192">
        <v>1916</v>
      </c>
      <c r="F12" s="194">
        <v>-4.2957042957042963</v>
      </c>
      <c r="G12" s="195">
        <v>8110</v>
      </c>
      <c r="H12" s="194">
        <v>-4.7003525264394828</v>
      </c>
      <c r="I12" s="196">
        <v>12.468291183027134</v>
      </c>
      <c r="J12" s="395"/>
    </row>
    <row r="13" spans="1:10" x14ac:dyDescent="0.2">
      <c r="A13" s="601"/>
      <c r="B13" s="610" t="s">
        <v>653</v>
      </c>
      <c r="C13" s="603">
        <v>230</v>
      </c>
      <c r="D13" s="187">
        <v>155.55555555555557</v>
      </c>
      <c r="E13" s="186">
        <v>419</v>
      </c>
      <c r="F13" s="199">
        <v>23.235294117647058</v>
      </c>
      <c r="G13" s="602">
        <v>1218</v>
      </c>
      <c r="H13" s="199">
        <v>-22.666666666666664</v>
      </c>
      <c r="I13" s="608">
        <v>1.8725497732339149</v>
      </c>
      <c r="J13" s="395"/>
    </row>
    <row r="14" spans="1:10" x14ac:dyDescent="0.2">
      <c r="A14" s="601"/>
      <c r="B14" s="605" t="s">
        <v>218</v>
      </c>
      <c r="C14" s="603">
        <v>30</v>
      </c>
      <c r="D14" s="187" t="s">
        <v>150</v>
      </c>
      <c r="E14" s="186">
        <v>30</v>
      </c>
      <c r="F14" s="187" t="s">
        <v>150</v>
      </c>
      <c r="G14" s="189">
        <v>161</v>
      </c>
      <c r="H14" s="199">
        <v>182.45614035087718</v>
      </c>
      <c r="I14" s="793">
        <v>0.24752094703666691</v>
      </c>
      <c r="J14" s="395"/>
    </row>
    <row r="15" spans="1:10" x14ac:dyDescent="0.2">
      <c r="A15" s="601"/>
      <c r="B15" s="605" t="s">
        <v>219</v>
      </c>
      <c r="C15" s="604">
        <v>534</v>
      </c>
      <c r="D15" s="187">
        <v>17.621145374449341</v>
      </c>
      <c r="E15" s="189">
        <v>1027</v>
      </c>
      <c r="F15" s="199">
        <v>14.365256124721604</v>
      </c>
      <c r="G15" s="189">
        <v>3049</v>
      </c>
      <c r="H15" s="199">
        <v>9.8489822718319103E-2</v>
      </c>
      <c r="I15" s="792">
        <v>4.6875240218310399</v>
      </c>
      <c r="J15" s="395"/>
    </row>
    <row r="16" spans="1:10" x14ac:dyDescent="0.2">
      <c r="A16" s="601"/>
      <c r="B16" s="605" t="s">
        <v>220</v>
      </c>
      <c r="C16" s="604">
        <v>90</v>
      </c>
      <c r="D16" s="187">
        <v>-52.12765957446809</v>
      </c>
      <c r="E16" s="189">
        <v>421</v>
      </c>
      <c r="F16" s="199">
        <v>-5.6053811659192831</v>
      </c>
      <c r="G16" s="189">
        <v>1324</v>
      </c>
      <c r="H16" s="199">
        <v>-9.0034364261168385</v>
      </c>
      <c r="I16" s="793">
        <v>2.0355138750096087</v>
      </c>
      <c r="J16" s="395"/>
    </row>
    <row r="17" spans="1:10" x14ac:dyDescent="0.2">
      <c r="A17" s="601"/>
      <c r="B17" s="605" t="s">
        <v>221</v>
      </c>
      <c r="C17" s="604">
        <v>80</v>
      </c>
      <c r="D17" s="187" t="s">
        <v>150</v>
      </c>
      <c r="E17" s="189">
        <v>159</v>
      </c>
      <c r="F17" s="199">
        <v>98.75</v>
      </c>
      <c r="G17" s="602">
        <v>1874</v>
      </c>
      <c r="H17" s="199">
        <v>47.211311861743908</v>
      </c>
      <c r="I17" s="608">
        <v>2.8810823276193402</v>
      </c>
      <c r="J17" s="395"/>
    </row>
    <row r="18" spans="1:10" x14ac:dyDescent="0.2">
      <c r="A18" s="601"/>
      <c r="B18" s="605" t="s">
        <v>222</v>
      </c>
      <c r="C18" s="604">
        <v>568</v>
      </c>
      <c r="D18" s="187">
        <v>89.333333333333329</v>
      </c>
      <c r="E18" s="189">
        <v>1198</v>
      </c>
      <c r="F18" s="119">
        <v>28.817204301075268</v>
      </c>
      <c r="G18" s="602">
        <v>4266</v>
      </c>
      <c r="H18" s="199">
        <v>28.765469363115002</v>
      </c>
      <c r="I18" s="608">
        <v>6.5585363978783926</v>
      </c>
      <c r="J18" s="395"/>
    </row>
    <row r="19" spans="1:10" x14ac:dyDescent="0.2">
      <c r="A19" s="601"/>
      <c r="B19" s="605" t="s">
        <v>260</v>
      </c>
      <c r="C19" s="604">
        <v>42</v>
      </c>
      <c r="D19" s="187">
        <v>110.00000000000001</v>
      </c>
      <c r="E19" s="189">
        <v>127</v>
      </c>
      <c r="F19" s="199">
        <v>108.19672131147541</v>
      </c>
      <c r="G19" s="602">
        <v>352</v>
      </c>
      <c r="H19" s="199">
        <v>32.330827067669169</v>
      </c>
      <c r="I19" s="608">
        <v>0.54116380967022837</v>
      </c>
      <c r="J19" s="395"/>
    </row>
    <row r="20" spans="1:10" x14ac:dyDescent="0.2">
      <c r="A20" s="829" t="s">
        <v>516</v>
      </c>
      <c r="B20" s="830"/>
      <c r="C20" s="192">
        <v>1574</v>
      </c>
      <c r="D20" s="193">
        <v>35.456110154905332</v>
      </c>
      <c r="E20" s="192">
        <v>3381</v>
      </c>
      <c r="F20" s="194">
        <v>21.400359066427288</v>
      </c>
      <c r="G20" s="195">
        <v>12244</v>
      </c>
      <c r="H20" s="194">
        <v>11.461083295402823</v>
      </c>
      <c r="I20" s="196">
        <v>18.823891152279192</v>
      </c>
      <c r="J20" s="395"/>
    </row>
    <row r="21" spans="1:10" x14ac:dyDescent="0.2">
      <c r="A21" s="601"/>
      <c r="B21" s="610" t="s">
        <v>223</v>
      </c>
      <c r="C21" s="603">
        <v>505</v>
      </c>
      <c r="D21" s="187">
        <v>-10.301953818827709</v>
      </c>
      <c r="E21" s="186">
        <v>1624</v>
      </c>
      <c r="F21" s="199">
        <v>-13.708820403825717</v>
      </c>
      <c r="G21" s="602">
        <v>6554</v>
      </c>
      <c r="H21" s="199">
        <v>-11.742526259089685</v>
      </c>
      <c r="I21" s="608">
        <v>10.076101160734876</v>
      </c>
      <c r="J21" s="395"/>
    </row>
    <row r="22" spans="1:10" x14ac:dyDescent="0.2">
      <c r="A22" s="601"/>
      <c r="B22" s="605" t="s">
        <v>224</v>
      </c>
      <c r="C22" s="604">
        <v>144</v>
      </c>
      <c r="D22" s="187">
        <v>-0.68965517241379315</v>
      </c>
      <c r="E22" s="189">
        <v>1186</v>
      </c>
      <c r="F22" s="187">
        <v>121.6822429906542</v>
      </c>
      <c r="G22" s="189">
        <v>4136</v>
      </c>
      <c r="H22" s="187">
        <v>113.4158926728586</v>
      </c>
      <c r="I22" s="609">
        <v>6.3586747636251832</v>
      </c>
      <c r="J22" s="395"/>
    </row>
    <row r="23" spans="1:10" x14ac:dyDescent="0.2">
      <c r="A23" s="601"/>
      <c r="B23" s="605" t="s">
        <v>672</v>
      </c>
      <c r="C23" s="604">
        <v>136</v>
      </c>
      <c r="D23" s="187" t="s">
        <v>150</v>
      </c>
      <c r="E23" s="189">
        <v>136</v>
      </c>
      <c r="F23" s="119" t="s">
        <v>150</v>
      </c>
      <c r="G23" s="602">
        <v>136</v>
      </c>
      <c r="H23" s="199" t="s">
        <v>150</v>
      </c>
      <c r="I23" s="608">
        <v>0.20908601737258822</v>
      </c>
      <c r="J23" s="395"/>
    </row>
    <row r="24" spans="1:10" x14ac:dyDescent="0.2">
      <c r="A24" s="601"/>
      <c r="B24" s="605" t="s">
        <v>389</v>
      </c>
      <c r="C24" s="604">
        <v>87</v>
      </c>
      <c r="D24" s="187" t="s">
        <v>150</v>
      </c>
      <c r="E24" s="189">
        <v>87</v>
      </c>
      <c r="F24" s="199" t="s">
        <v>150</v>
      </c>
      <c r="G24" s="602">
        <v>87</v>
      </c>
      <c r="H24" s="199" t="s">
        <v>150</v>
      </c>
      <c r="I24" s="608">
        <v>0.13375355523099391</v>
      </c>
      <c r="J24" s="395"/>
    </row>
    <row r="25" spans="1:10" x14ac:dyDescent="0.2">
      <c r="A25" s="829" t="s">
        <v>393</v>
      </c>
      <c r="B25" s="830"/>
      <c r="C25" s="192">
        <v>872</v>
      </c>
      <c r="D25" s="193">
        <v>23.163841807909606</v>
      </c>
      <c r="E25" s="192">
        <v>3033</v>
      </c>
      <c r="F25" s="194">
        <v>25.486139842780307</v>
      </c>
      <c r="G25" s="195">
        <v>10913</v>
      </c>
      <c r="H25" s="194">
        <v>16.542076035882104</v>
      </c>
      <c r="I25" s="196">
        <v>16.777615496963641</v>
      </c>
      <c r="J25" s="395"/>
    </row>
    <row r="26" spans="1:10" x14ac:dyDescent="0.2">
      <c r="A26" s="601"/>
      <c r="B26" s="605" t="s">
        <v>226</v>
      </c>
      <c r="C26" s="603">
        <v>0</v>
      </c>
      <c r="D26" s="187">
        <v>-100</v>
      </c>
      <c r="E26" s="186">
        <v>555</v>
      </c>
      <c r="F26" s="199">
        <v>-68.231253577561532</v>
      </c>
      <c r="G26" s="189">
        <v>4761</v>
      </c>
      <c r="H26" s="199">
        <v>-23.530356569225827</v>
      </c>
      <c r="I26" s="793">
        <v>7.3195480052271495</v>
      </c>
      <c r="J26" s="395"/>
    </row>
    <row r="27" spans="1:10" x14ac:dyDescent="0.2">
      <c r="A27" s="601"/>
      <c r="B27" s="605" t="s">
        <v>227</v>
      </c>
      <c r="C27" s="604">
        <v>139</v>
      </c>
      <c r="D27" s="187">
        <v>-54.276315789473685</v>
      </c>
      <c r="E27" s="189">
        <v>275</v>
      </c>
      <c r="F27" s="187">
        <v>-37.92325056433409</v>
      </c>
      <c r="G27" s="189">
        <v>2760</v>
      </c>
      <c r="H27" s="187">
        <v>44.276006272869836</v>
      </c>
      <c r="I27" s="609">
        <v>4.2432162349142901</v>
      </c>
      <c r="J27" s="395"/>
    </row>
    <row r="28" spans="1:10" x14ac:dyDescent="0.2">
      <c r="A28" s="601"/>
      <c r="B28" s="605" t="s">
        <v>228</v>
      </c>
      <c r="C28" s="604">
        <v>253</v>
      </c>
      <c r="D28" s="187" t="s">
        <v>150</v>
      </c>
      <c r="E28" s="189">
        <v>388</v>
      </c>
      <c r="F28" s="187">
        <v>331.11111111111109</v>
      </c>
      <c r="G28" s="602">
        <v>782</v>
      </c>
      <c r="H28" s="187">
        <v>27.569331158238175</v>
      </c>
      <c r="I28" s="609">
        <v>1.2022445998923821</v>
      </c>
      <c r="J28" s="395"/>
    </row>
    <row r="29" spans="1:10" x14ac:dyDescent="0.2">
      <c r="A29" s="601"/>
      <c r="B29" s="605" t="s">
        <v>229</v>
      </c>
      <c r="C29" s="604">
        <v>0</v>
      </c>
      <c r="D29" s="201">
        <v>-100</v>
      </c>
      <c r="E29" s="189">
        <v>130</v>
      </c>
      <c r="F29" s="187">
        <v>4.838709677419355</v>
      </c>
      <c r="G29" s="189">
        <v>522</v>
      </c>
      <c r="H29" s="187">
        <v>110.48387096774192</v>
      </c>
      <c r="I29" s="793">
        <v>0.8025213313859636</v>
      </c>
      <c r="J29" s="395"/>
    </row>
    <row r="30" spans="1:10" x14ac:dyDescent="0.2">
      <c r="A30" s="601"/>
      <c r="B30" s="605" t="s">
        <v>230</v>
      </c>
      <c r="C30" s="603">
        <v>42</v>
      </c>
      <c r="D30" s="201" t="s">
        <v>150</v>
      </c>
      <c r="E30" s="186">
        <v>172</v>
      </c>
      <c r="F30" s="187" t="s">
        <v>150</v>
      </c>
      <c r="G30" s="189">
        <v>373</v>
      </c>
      <c r="H30" s="187">
        <v>133.125</v>
      </c>
      <c r="I30" s="608">
        <v>0.57344915058805446</v>
      </c>
      <c r="J30" s="395"/>
    </row>
    <row r="31" spans="1:10" x14ac:dyDescent="0.2">
      <c r="A31" s="601"/>
      <c r="B31" s="605" t="s">
        <v>231</v>
      </c>
      <c r="C31" s="604">
        <v>0</v>
      </c>
      <c r="D31" s="187">
        <v>-100</v>
      </c>
      <c r="E31" s="189">
        <v>260</v>
      </c>
      <c r="F31" s="187">
        <v>101.55038759689923</v>
      </c>
      <c r="G31" s="602">
        <v>1102</v>
      </c>
      <c r="H31" s="187">
        <v>43.302990897269183</v>
      </c>
      <c r="I31" s="609">
        <v>1.6942116995925898</v>
      </c>
      <c r="J31" s="395"/>
    </row>
    <row r="32" spans="1:10" x14ac:dyDescent="0.2">
      <c r="A32" s="601"/>
      <c r="B32" s="605" t="s">
        <v>232</v>
      </c>
      <c r="C32" s="604">
        <v>0</v>
      </c>
      <c r="D32" s="187">
        <v>-100</v>
      </c>
      <c r="E32" s="189">
        <v>0</v>
      </c>
      <c r="F32" s="187">
        <v>-100</v>
      </c>
      <c r="G32" s="189">
        <v>957</v>
      </c>
      <c r="H32" s="187">
        <v>-21.16968698517298</v>
      </c>
      <c r="I32" s="609">
        <v>1.4712891075409331</v>
      </c>
      <c r="J32" s="395"/>
    </row>
    <row r="33" spans="1:10" x14ac:dyDescent="0.2">
      <c r="A33" s="601"/>
      <c r="B33" s="605" t="s">
        <v>233</v>
      </c>
      <c r="C33" s="604">
        <v>244</v>
      </c>
      <c r="D33" s="187">
        <v>48.780487804878049</v>
      </c>
      <c r="E33" s="189">
        <v>818</v>
      </c>
      <c r="F33" s="119">
        <v>101.47783251231527</v>
      </c>
      <c r="G33" s="602">
        <v>2015</v>
      </c>
      <c r="H33" s="199">
        <v>27.774254914394419</v>
      </c>
      <c r="I33" s="608">
        <v>3.0978553309247441</v>
      </c>
      <c r="J33" s="395"/>
    </row>
    <row r="34" spans="1:10" x14ac:dyDescent="0.2">
      <c r="A34" s="601"/>
      <c r="B34" s="605" t="s">
        <v>234</v>
      </c>
      <c r="C34" s="604">
        <v>633</v>
      </c>
      <c r="D34" s="187">
        <v>-2.7649769585253456</v>
      </c>
      <c r="E34" s="189">
        <v>2718</v>
      </c>
      <c r="F34" s="199">
        <v>4.8611111111111116</v>
      </c>
      <c r="G34" s="602">
        <v>10947</v>
      </c>
      <c r="H34" s="199">
        <v>8.1078412008690499</v>
      </c>
      <c r="I34" s="608">
        <v>16.829887001306787</v>
      </c>
      <c r="J34" s="395"/>
    </row>
    <row r="35" spans="1:10" x14ac:dyDescent="0.2">
      <c r="A35" s="601"/>
      <c r="B35" s="605" t="s">
        <v>235</v>
      </c>
      <c r="C35" s="604">
        <v>0</v>
      </c>
      <c r="D35" s="187" t="s">
        <v>150</v>
      </c>
      <c r="E35" s="189">
        <v>0</v>
      </c>
      <c r="F35" s="119" t="s">
        <v>150</v>
      </c>
      <c r="G35" s="602">
        <v>21</v>
      </c>
      <c r="H35" s="199">
        <v>-80.555555555555557</v>
      </c>
      <c r="I35" s="798">
        <v>3.2285340917826123E-2</v>
      </c>
      <c r="J35" s="395"/>
    </row>
    <row r="36" spans="1:10" x14ac:dyDescent="0.2">
      <c r="A36" s="601"/>
      <c r="B36" s="605" t="s">
        <v>236</v>
      </c>
      <c r="C36" s="604">
        <v>276</v>
      </c>
      <c r="D36" s="187" t="s">
        <v>150</v>
      </c>
      <c r="E36" s="189">
        <v>361</v>
      </c>
      <c r="F36" s="199" t="s">
        <v>150</v>
      </c>
      <c r="G36" s="602">
        <v>394</v>
      </c>
      <c r="H36" s="199" t="s">
        <v>150</v>
      </c>
      <c r="I36" s="608">
        <v>0.60573449150588055</v>
      </c>
      <c r="J36" s="395"/>
    </row>
    <row r="37" spans="1:10" x14ac:dyDescent="0.2">
      <c r="A37" s="829" t="s">
        <v>517</v>
      </c>
      <c r="B37" s="830"/>
      <c r="C37" s="192">
        <v>1587</v>
      </c>
      <c r="D37" s="193">
        <v>-22.471910112359549</v>
      </c>
      <c r="E37" s="192">
        <v>5677</v>
      </c>
      <c r="F37" s="194">
        <v>-6.5975649884830538</v>
      </c>
      <c r="G37" s="195">
        <v>24634</v>
      </c>
      <c r="H37" s="194">
        <v>7.3189857976823216</v>
      </c>
      <c r="I37" s="196">
        <v>37.872242293796603</v>
      </c>
      <c r="J37" s="395"/>
    </row>
    <row r="38" spans="1:10" x14ac:dyDescent="0.2">
      <c r="A38" s="205" t="s">
        <v>237</v>
      </c>
      <c r="B38" s="205"/>
      <c r="C38" s="205">
        <v>5789</v>
      </c>
      <c r="D38" s="206">
        <v>1.6684229012996137</v>
      </c>
      <c r="E38" s="205">
        <v>16141</v>
      </c>
      <c r="F38" s="207">
        <v>2.6519969473416434</v>
      </c>
      <c r="G38" s="205">
        <v>65045</v>
      </c>
      <c r="H38" s="207">
        <v>6.9748700743372156</v>
      </c>
      <c r="I38" s="208">
        <v>100</v>
      </c>
      <c r="J38" s="395"/>
    </row>
    <row r="39" spans="1:10" x14ac:dyDescent="0.2">
      <c r="A39" s="209" t="s">
        <v>632</v>
      </c>
      <c r="B39" s="794"/>
      <c r="C39" s="210">
        <v>2023</v>
      </c>
      <c r="D39" s="211">
        <v>-22.992006090597638</v>
      </c>
      <c r="E39" s="210">
        <v>7823</v>
      </c>
      <c r="F39" s="211">
        <v>-7.3653049141503848</v>
      </c>
      <c r="G39" s="210">
        <v>34170</v>
      </c>
      <c r="H39" s="211">
        <v>5.8222359863734905</v>
      </c>
      <c r="I39" s="212">
        <v>52.532861864862788</v>
      </c>
      <c r="J39" s="395"/>
    </row>
    <row r="40" spans="1:10" x14ac:dyDescent="0.2">
      <c r="A40" s="209" t="s">
        <v>633</v>
      </c>
      <c r="B40" s="794"/>
      <c r="C40" s="210">
        <v>3766</v>
      </c>
      <c r="D40" s="211">
        <v>22.79100097815455</v>
      </c>
      <c r="E40" s="210">
        <v>8318</v>
      </c>
      <c r="F40" s="211">
        <v>14.273938727847232</v>
      </c>
      <c r="G40" s="210">
        <v>30875</v>
      </c>
      <c r="H40" s="211">
        <v>8.2801430876060884</v>
      </c>
      <c r="I40" s="212">
        <v>47.467138135137212</v>
      </c>
      <c r="J40" s="395"/>
    </row>
    <row r="41" spans="1:10" x14ac:dyDescent="0.2">
      <c r="A41" s="213" t="s">
        <v>634</v>
      </c>
      <c r="B41" s="795"/>
      <c r="C41" s="214">
        <v>1225</v>
      </c>
      <c r="D41" s="215">
        <v>7.8345070422535219</v>
      </c>
      <c r="E41" s="214">
        <v>2744</v>
      </c>
      <c r="F41" s="215">
        <v>-8.4723148765843899</v>
      </c>
      <c r="G41" s="214">
        <v>12503</v>
      </c>
      <c r="H41" s="215">
        <v>6.1735733695652177</v>
      </c>
      <c r="I41" s="216">
        <v>19.222077023599045</v>
      </c>
    </row>
    <row r="42" spans="1:10" x14ac:dyDescent="0.2">
      <c r="A42" s="213" t="s">
        <v>635</v>
      </c>
      <c r="B42" s="795"/>
      <c r="C42" s="214">
        <v>4564</v>
      </c>
      <c r="D42" s="215">
        <v>0.13163668275559456</v>
      </c>
      <c r="E42" s="214">
        <v>13397</v>
      </c>
      <c r="F42" s="215">
        <v>5.2726701241552734</v>
      </c>
      <c r="G42" s="214">
        <v>52542</v>
      </c>
      <c r="H42" s="215">
        <v>7.1673329525985157</v>
      </c>
      <c r="I42" s="216">
        <v>80.777922976400944</v>
      </c>
    </row>
    <row r="43" spans="1:10" x14ac:dyDescent="0.2">
      <c r="A43" s="809" t="s">
        <v>636</v>
      </c>
      <c r="B43" s="810"/>
      <c r="C43" s="835">
        <v>110</v>
      </c>
      <c r="D43" s="835">
        <v>0</v>
      </c>
      <c r="E43" s="835">
        <v>189</v>
      </c>
      <c r="F43" s="775">
        <v>71.818181818181813</v>
      </c>
      <c r="G43" s="813">
        <v>2035</v>
      </c>
      <c r="H43" s="812">
        <v>53.007518796992478</v>
      </c>
      <c r="I43" s="814">
        <v>3.1286032746560077</v>
      </c>
    </row>
    <row r="44" spans="1:10" x14ac:dyDescent="0.2">
      <c r="A44" s="99"/>
      <c r="B44" s="99"/>
      <c r="C44" s="99"/>
      <c r="D44" s="99"/>
      <c r="E44" s="99"/>
      <c r="F44" s="99"/>
      <c r="G44" s="99"/>
      <c r="I44" s="93" t="s">
        <v>238</v>
      </c>
    </row>
    <row r="45" spans="1:10" x14ac:dyDescent="0.2">
      <c r="A45" s="94" t="s">
        <v>558</v>
      </c>
      <c r="B45" s="99"/>
      <c r="C45" s="99"/>
      <c r="D45" s="99"/>
      <c r="E45" s="99"/>
      <c r="F45" s="99"/>
      <c r="G45" s="99"/>
      <c r="H45" s="99"/>
      <c r="I45" s="1"/>
    </row>
    <row r="46" spans="1:10" x14ac:dyDescent="0.2">
      <c r="A46" s="222" t="s">
        <v>649</v>
      </c>
      <c r="C46" s="1"/>
      <c r="D46" s="1"/>
      <c r="E46" s="1"/>
      <c r="F46" s="1"/>
      <c r="G46" s="1"/>
      <c r="H46" s="1"/>
      <c r="I46" s="1"/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103" priority="13" operator="between">
      <formula>0</formula>
      <formula>0.5</formula>
    </cfRule>
    <cfRule type="cellIs" dxfId="102" priority="14" operator="between">
      <formula>0</formula>
      <formula>0.49</formula>
    </cfRule>
  </conditionalFormatting>
  <conditionalFormatting sqref="F18">
    <cfRule type="cellIs" dxfId="101" priority="12" stopIfTrue="1" operator="equal">
      <formula>0</formula>
    </cfRule>
  </conditionalFormatting>
  <conditionalFormatting sqref="F23">
    <cfRule type="cellIs" dxfId="100" priority="10" operator="between">
      <formula>0</formula>
      <formula>0.5</formula>
    </cfRule>
    <cfRule type="cellIs" dxfId="99" priority="11" operator="between">
      <formula>0</formula>
      <formula>0.49</formula>
    </cfRule>
  </conditionalFormatting>
  <conditionalFormatting sqref="F23">
    <cfRule type="cellIs" dxfId="98" priority="9" stopIfTrue="1" operator="equal">
      <formula>0</formula>
    </cfRule>
  </conditionalFormatting>
  <conditionalFormatting sqref="F35">
    <cfRule type="cellIs" dxfId="97" priority="3" stopIfTrue="1" operator="equal">
      <formula>0</formula>
    </cfRule>
  </conditionalFormatting>
  <conditionalFormatting sqref="F33">
    <cfRule type="cellIs" dxfId="96" priority="7" operator="between">
      <formula>0</formula>
      <formula>0.5</formula>
    </cfRule>
    <cfRule type="cellIs" dxfId="95" priority="8" operator="between">
      <formula>0</formula>
      <formula>0.49</formula>
    </cfRule>
  </conditionalFormatting>
  <conditionalFormatting sqref="F33">
    <cfRule type="cellIs" dxfId="94" priority="6" stopIfTrue="1" operator="equal">
      <formula>0</formula>
    </cfRule>
  </conditionalFormatting>
  <conditionalFormatting sqref="F35">
    <cfRule type="cellIs" dxfId="93" priority="4" operator="between">
      <formula>0</formula>
      <formula>0.5</formula>
    </cfRule>
    <cfRule type="cellIs" dxfId="92" priority="5" operator="between">
      <formula>0</formula>
      <formula>0.49</formula>
    </cfRule>
  </conditionalFormatting>
  <conditionalFormatting sqref="I35">
    <cfRule type="cellIs" dxfId="91" priority="1" operator="between">
      <formula>0</formula>
      <formula>0.5</formula>
    </cfRule>
    <cfRule type="cellIs" dxfId="90" priority="2" operator="between">
      <formula>0</formula>
      <formula>0.49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241</v>
      </c>
      <c r="H2" s="1"/>
    </row>
    <row r="3" spans="1:8" x14ac:dyDescent="0.2">
      <c r="A3" s="79"/>
      <c r="B3" s="870">
        <f>INDICE!A3</f>
        <v>42430</v>
      </c>
      <c r="C3" s="871"/>
      <c r="D3" s="871" t="s">
        <v>120</v>
      </c>
      <c r="E3" s="871"/>
      <c r="F3" s="871" t="s">
        <v>121</v>
      </c>
      <c r="G3" s="871"/>
      <c r="H3" s="1"/>
    </row>
    <row r="4" spans="1:8" x14ac:dyDescent="0.2">
      <c r="A4" s="81"/>
      <c r="B4" s="97" t="s">
        <v>57</v>
      </c>
      <c r="C4" s="97" t="s">
        <v>523</v>
      </c>
      <c r="D4" s="97" t="s">
        <v>57</v>
      </c>
      <c r="E4" s="97" t="s">
        <v>523</v>
      </c>
      <c r="F4" s="97" t="s">
        <v>57</v>
      </c>
      <c r="G4" s="444" t="s">
        <v>523</v>
      </c>
      <c r="H4" s="1"/>
    </row>
    <row r="5" spans="1:8" x14ac:dyDescent="0.2">
      <c r="A5" s="224" t="s">
        <v>8</v>
      </c>
      <c r="B5" s="611">
        <v>30.103863487434197</v>
      </c>
      <c r="C5" s="799">
        <v>-38.439048773888189</v>
      </c>
      <c r="D5" s="611">
        <v>27.75604029929168</v>
      </c>
      <c r="E5" s="799">
        <v>-38.874253238147638</v>
      </c>
      <c r="F5" s="611">
        <v>40.238131754033311</v>
      </c>
      <c r="G5" s="799">
        <v>-38.009116757479987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238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619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topLeftCell="A2" workbookViewId="0">
      <selection activeCell="H34" sqref="H34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527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70">
        <f>INDICE!A3</f>
        <v>42430</v>
      </c>
      <c r="C3" s="871"/>
      <c r="D3" s="871" t="s">
        <v>120</v>
      </c>
      <c r="E3" s="871"/>
      <c r="F3" s="871" t="s">
        <v>121</v>
      </c>
      <c r="G3" s="871"/>
      <c r="H3" s="871"/>
    </row>
    <row r="4" spans="1:8" x14ac:dyDescent="0.2">
      <c r="A4" s="232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3" t="s">
        <v>523</v>
      </c>
      <c r="H4" s="73" t="s">
        <v>110</v>
      </c>
    </row>
    <row r="5" spans="1:8" x14ac:dyDescent="0.2">
      <c r="A5" s="232" t="s">
        <v>242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468</v>
      </c>
      <c r="B6" s="753">
        <v>55</v>
      </c>
      <c r="C6" s="613">
        <v>-33.734939759036145</v>
      </c>
      <c r="D6" s="374">
        <v>253</v>
      </c>
      <c r="E6" s="613">
        <v>22.815533980582526</v>
      </c>
      <c r="F6" s="374">
        <v>827</v>
      </c>
      <c r="G6" s="613">
        <v>16.47887323943662</v>
      </c>
      <c r="H6" s="613">
        <v>5.1539324442228596</v>
      </c>
    </row>
    <row r="7" spans="1:8" x14ac:dyDescent="0.2">
      <c r="A7" s="236" t="s">
        <v>49</v>
      </c>
      <c r="B7" s="753">
        <v>12</v>
      </c>
      <c r="C7" s="616">
        <v>100</v>
      </c>
      <c r="D7" s="374">
        <v>32</v>
      </c>
      <c r="E7" s="613">
        <v>68.421052631578945</v>
      </c>
      <c r="F7" s="374">
        <v>149</v>
      </c>
      <c r="G7" s="613">
        <v>37.962962962962962</v>
      </c>
      <c r="H7" s="613">
        <v>0.92858033154680286</v>
      </c>
    </row>
    <row r="8" spans="1:8" x14ac:dyDescent="0.2">
      <c r="A8" s="236" t="s">
        <v>50</v>
      </c>
      <c r="B8" s="753">
        <v>195</v>
      </c>
      <c r="C8" s="613">
        <v>-2.9850746268656714</v>
      </c>
      <c r="D8" s="374">
        <v>432</v>
      </c>
      <c r="E8" s="613">
        <v>-0.68965517241379315</v>
      </c>
      <c r="F8" s="374">
        <v>2103</v>
      </c>
      <c r="G8" s="613">
        <v>7.3506891271056665</v>
      </c>
      <c r="H8" s="613">
        <v>13.106070048610247</v>
      </c>
    </row>
    <row r="9" spans="1:8" x14ac:dyDescent="0.2">
      <c r="A9" s="236" t="s">
        <v>129</v>
      </c>
      <c r="B9" s="753">
        <v>553</v>
      </c>
      <c r="C9" s="613">
        <v>8.6444007858546161</v>
      </c>
      <c r="D9" s="374">
        <v>1597</v>
      </c>
      <c r="E9" s="613">
        <v>15.306859205776174</v>
      </c>
      <c r="F9" s="374">
        <v>5368</v>
      </c>
      <c r="G9" s="613">
        <v>9.5286676188532962</v>
      </c>
      <c r="H9" s="613">
        <v>33.453820266733139</v>
      </c>
    </row>
    <row r="10" spans="1:8" x14ac:dyDescent="0.2">
      <c r="A10" s="236" t="s">
        <v>130</v>
      </c>
      <c r="B10" s="753">
        <v>437</v>
      </c>
      <c r="C10" s="613">
        <v>114.21568627450979</v>
      </c>
      <c r="D10" s="374">
        <v>1262</v>
      </c>
      <c r="E10" s="613">
        <v>16.635859519408502</v>
      </c>
      <c r="F10" s="374">
        <v>4215</v>
      </c>
      <c r="G10" s="613">
        <v>-20.993439550140579</v>
      </c>
      <c r="H10" s="613">
        <v>26.268228842079022</v>
      </c>
    </row>
    <row r="11" spans="1:8" x14ac:dyDescent="0.2">
      <c r="A11" s="236" t="s">
        <v>243</v>
      </c>
      <c r="B11" s="753">
        <v>273</v>
      </c>
      <c r="C11" s="613">
        <v>-21.32564841498559</v>
      </c>
      <c r="D11" s="374">
        <v>956</v>
      </c>
      <c r="E11" s="613">
        <v>-7.0038910505836576</v>
      </c>
      <c r="F11" s="374">
        <v>3384</v>
      </c>
      <c r="G11" s="613">
        <v>-10.547184773988898</v>
      </c>
      <c r="H11" s="613">
        <v>21.089368066807925</v>
      </c>
    </row>
    <row r="12" spans="1:8" x14ac:dyDescent="0.2">
      <c r="A12" s="239" t="s">
        <v>244</v>
      </c>
      <c r="B12" s="754">
        <v>1525</v>
      </c>
      <c r="C12" s="241">
        <v>12.962962962962962</v>
      </c>
      <c r="D12" s="240">
        <v>4532</v>
      </c>
      <c r="E12" s="241">
        <v>9.0734055354993988</v>
      </c>
      <c r="F12" s="240">
        <v>16046</v>
      </c>
      <c r="G12" s="241">
        <v>-4.4653488925934743</v>
      </c>
      <c r="H12" s="241">
        <v>100</v>
      </c>
    </row>
    <row r="13" spans="1:8" x14ac:dyDescent="0.2">
      <c r="A13" s="191" t="s">
        <v>245</v>
      </c>
      <c r="B13" s="755"/>
      <c r="C13" s="243"/>
      <c r="D13" s="242"/>
      <c r="E13" s="243"/>
      <c r="F13" s="242"/>
      <c r="G13" s="243"/>
      <c r="H13" s="243"/>
    </row>
    <row r="14" spans="1:8" x14ac:dyDescent="0.2">
      <c r="A14" s="236" t="s">
        <v>468</v>
      </c>
      <c r="B14" s="753">
        <v>38</v>
      </c>
      <c r="C14" s="777" t="s">
        <v>150</v>
      </c>
      <c r="D14" s="374">
        <v>88</v>
      </c>
      <c r="E14" s="613">
        <v>-3.296703296703297</v>
      </c>
      <c r="F14" s="374">
        <v>392</v>
      </c>
      <c r="G14" s="613">
        <v>-7.328605200945626</v>
      </c>
      <c r="H14" s="613">
        <v>1.7975879304810383</v>
      </c>
    </row>
    <row r="15" spans="1:8" x14ac:dyDescent="0.2">
      <c r="A15" s="236" t="s">
        <v>49</v>
      </c>
      <c r="B15" s="753">
        <v>499</v>
      </c>
      <c r="C15" s="613">
        <v>38.227146814404435</v>
      </c>
      <c r="D15" s="374">
        <v>1191</v>
      </c>
      <c r="E15" s="613">
        <v>12.784090909090908</v>
      </c>
      <c r="F15" s="374">
        <v>4974</v>
      </c>
      <c r="G15" s="613">
        <v>30.860299921073402</v>
      </c>
      <c r="H15" s="613">
        <v>22.809189709726237</v>
      </c>
    </row>
    <row r="16" spans="1:8" x14ac:dyDescent="0.2">
      <c r="A16" s="236" t="s">
        <v>50</v>
      </c>
      <c r="B16" s="753">
        <v>130</v>
      </c>
      <c r="C16" s="777">
        <v>293.93939393939394</v>
      </c>
      <c r="D16" s="374">
        <v>230</v>
      </c>
      <c r="E16" s="613">
        <v>123.3009708737864</v>
      </c>
      <c r="F16" s="374">
        <v>643</v>
      </c>
      <c r="G16" s="613">
        <v>106.7524115755627</v>
      </c>
      <c r="H16" s="613">
        <v>2.9485944880084376</v>
      </c>
    </row>
    <row r="17" spans="1:8" x14ac:dyDescent="0.2">
      <c r="A17" s="236" t="s">
        <v>129</v>
      </c>
      <c r="B17" s="753">
        <v>425</v>
      </c>
      <c r="C17" s="613">
        <v>-8.7982832618025757</v>
      </c>
      <c r="D17" s="374">
        <v>1207</v>
      </c>
      <c r="E17" s="613">
        <v>1.8565400843881856</v>
      </c>
      <c r="F17" s="374">
        <v>6285</v>
      </c>
      <c r="G17" s="613">
        <v>-3.0092592592592591</v>
      </c>
      <c r="H17" s="613">
        <v>28.821020773146238</v>
      </c>
    </row>
    <row r="18" spans="1:8" x14ac:dyDescent="0.2">
      <c r="A18" s="236" t="s">
        <v>130</v>
      </c>
      <c r="B18" s="753">
        <v>80</v>
      </c>
      <c r="C18" s="613">
        <v>-17.525773195876287</v>
      </c>
      <c r="D18" s="374">
        <v>449</v>
      </c>
      <c r="E18" s="613">
        <v>17.84776902887139</v>
      </c>
      <c r="F18" s="374">
        <v>2235</v>
      </c>
      <c r="G18" s="613">
        <v>-14.466130884041331</v>
      </c>
      <c r="H18" s="613">
        <v>10.249002613839593</v>
      </c>
    </row>
    <row r="19" spans="1:8" x14ac:dyDescent="0.2">
      <c r="A19" s="236" t="s">
        <v>243</v>
      </c>
      <c r="B19" s="753">
        <v>541</v>
      </c>
      <c r="C19" s="613">
        <v>-18.030303030303031</v>
      </c>
      <c r="D19" s="374">
        <v>1678</v>
      </c>
      <c r="E19" s="613">
        <v>-6.1521252796420578</v>
      </c>
      <c r="F19" s="374">
        <v>7278</v>
      </c>
      <c r="G19" s="613">
        <v>17.047282084271469</v>
      </c>
      <c r="H19" s="613">
        <v>33.374604484798461</v>
      </c>
    </row>
    <row r="20" spans="1:8" x14ac:dyDescent="0.2">
      <c r="A20" s="244" t="s">
        <v>246</v>
      </c>
      <c r="B20" s="756">
        <v>1713</v>
      </c>
      <c r="C20" s="246">
        <v>3.5045317220543803</v>
      </c>
      <c r="D20" s="245">
        <v>4843</v>
      </c>
      <c r="E20" s="246">
        <v>5.1911381407471762</v>
      </c>
      <c r="F20" s="245">
        <v>21807</v>
      </c>
      <c r="G20" s="246">
        <v>9.8810843494910809</v>
      </c>
      <c r="H20" s="246">
        <v>100</v>
      </c>
    </row>
    <row r="21" spans="1:8" x14ac:dyDescent="0.2">
      <c r="A21" s="191" t="s">
        <v>528</v>
      </c>
      <c r="B21" s="757"/>
      <c r="C21" s="615"/>
      <c r="D21" s="614"/>
      <c r="E21" s="615"/>
      <c r="F21" s="614"/>
      <c r="G21" s="615"/>
      <c r="H21" s="615"/>
    </row>
    <row r="22" spans="1:8" x14ac:dyDescent="0.2">
      <c r="A22" s="236" t="s">
        <v>468</v>
      </c>
      <c r="B22" s="753">
        <v>-17</v>
      </c>
      <c r="C22" s="613">
        <v>-62.222222222222221</v>
      </c>
      <c r="D22" s="374">
        <v>-165</v>
      </c>
      <c r="E22" s="613">
        <v>43.478260869565219</v>
      </c>
      <c r="F22" s="374">
        <v>-435</v>
      </c>
      <c r="G22" s="613">
        <v>51.567944250871079</v>
      </c>
      <c r="H22" s="616" t="s">
        <v>529</v>
      </c>
    </row>
    <row r="23" spans="1:8" x14ac:dyDescent="0.2">
      <c r="A23" s="236" t="s">
        <v>49</v>
      </c>
      <c r="B23" s="753">
        <v>487</v>
      </c>
      <c r="C23" s="613">
        <v>37.183098591549296</v>
      </c>
      <c r="D23" s="374">
        <v>1159</v>
      </c>
      <c r="E23" s="613">
        <v>11.76470588235294</v>
      </c>
      <c r="F23" s="374">
        <v>4825</v>
      </c>
      <c r="G23" s="613">
        <v>30.65258597346331</v>
      </c>
      <c r="H23" s="616" t="s">
        <v>529</v>
      </c>
    </row>
    <row r="24" spans="1:8" x14ac:dyDescent="0.2">
      <c r="A24" s="236" t="s">
        <v>50</v>
      </c>
      <c r="B24" s="753">
        <v>-65</v>
      </c>
      <c r="C24" s="613">
        <v>-61.30952380952381</v>
      </c>
      <c r="D24" s="374">
        <v>-202</v>
      </c>
      <c r="E24" s="613">
        <v>-39.156626506024097</v>
      </c>
      <c r="F24" s="374">
        <v>-1460</v>
      </c>
      <c r="G24" s="613">
        <v>-11.407766990291263</v>
      </c>
      <c r="H24" s="616" t="s">
        <v>529</v>
      </c>
    </row>
    <row r="25" spans="1:8" x14ac:dyDescent="0.2">
      <c r="A25" s="236" t="s">
        <v>129</v>
      </c>
      <c r="B25" s="753">
        <v>-128</v>
      </c>
      <c r="C25" s="613">
        <v>197.67441860465115</v>
      </c>
      <c r="D25" s="374">
        <v>-390</v>
      </c>
      <c r="E25" s="613">
        <v>95</v>
      </c>
      <c r="F25" s="374">
        <v>917</v>
      </c>
      <c r="G25" s="613">
        <v>-41.925269157694743</v>
      </c>
      <c r="H25" s="616" t="s">
        <v>529</v>
      </c>
    </row>
    <row r="26" spans="1:8" x14ac:dyDescent="0.2">
      <c r="A26" s="236" t="s">
        <v>130</v>
      </c>
      <c r="B26" s="753">
        <v>-357</v>
      </c>
      <c r="C26" s="613">
        <v>233.64485981308411</v>
      </c>
      <c r="D26" s="374">
        <v>-813</v>
      </c>
      <c r="E26" s="613">
        <v>15.977175463623395</v>
      </c>
      <c r="F26" s="374">
        <v>-1980</v>
      </c>
      <c r="G26" s="613">
        <v>-27.259368111682587</v>
      </c>
      <c r="H26" s="616" t="s">
        <v>529</v>
      </c>
    </row>
    <row r="27" spans="1:8" x14ac:dyDescent="0.2">
      <c r="A27" s="236" t="s">
        <v>243</v>
      </c>
      <c r="B27" s="753">
        <v>268</v>
      </c>
      <c r="C27" s="613">
        <v>-14.376996805111823</v>
      </c>
      <c r="D27" s="374">
        <v>722</v>
      </c>
      <c r="E27" s="613">
        <v>-5</v>
      </c>
      <c r="F27" s="374">
        <v>3894</v>
      </c>
      <c r="G27" s="613">
        <v>59.917864476386043</v>
      </c>
      <c r="H27" s="616" t="s">
        <v>529</v>
      </c>
    </row>
    <row r="28" spans="1:8" x14ac:dyDescent="0.2">
      <c r="A28" s="244" t="s">
        <v>247</v>
      </c>
      <c r="B28" s="756">
        <v>188</v>
      </c>
      <c r="C28" s="246">
        <v>-38.360655737704917</v>
      </c>
      <c r="D28" s="245">
        <v>311</v>
      </c>
      <c r="E28" s="246">
        <v>-30.734966592427615</v>
      </c>
      <c r="F28" s="245">
        <v>5761</v>
      </c>
      <c r="G28" s="246">
        <v>88.885245901639337</v>
      </c>
      <c r="H28" s="612" t="s">
        <v>529</v>
      </c>
    </row>
    <row r="29" spans="1:8" x14ac:dyDescent="0.2">
      <c r="A29" s="94" t="s">
        <v>640</v>
      </c>
      <c r="B29" s="237"/>
      <c r="C29" s="237"/>
      <c r="D29" s="237"/>
      <c r="E29" s="237"/>
      <c r="F29" s="237"/>
      <c r="G29" s="237"/>
      <c r="H29" s="248" t="s">
        <v>238</v>
      </c>
    </row>
    <row r="30" spans="1:8" x14ac:dyDescent="0.2">
      <c r="A30" s="166" t="s">
        <v>650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530</v>
      </c>
      <c r="B31" s="237"/>
      <c r="C31" s="237"/>
      <c r="D31" s="237"/>
      <c r="E31" s="237"/>
      <c r="F31" s="237"/>
      <c r="G31" s="238"/>
      <c r="H31" s="238"/>
    </row>
  </sheetData>
  <mergeCells count="3">
    <mergeCell ref="B3:C3"/>
    <mergeCell ref="D3:E3"/>
    <mergeCell ref="F3:H3"/>
  </mergeCells>
  <conditionalFormatting sqref="E9">
    <cfRule type="cellIs" dxfId="89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4"/>
  <sheetViews>
    <sheetView topLeftCell="A25" workbookViewId="0">
      <selection activeCell="H54" sqref="H54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531</v>
      </c>
      <c r="B1" s="225"/>
      <c r="C1" s="1"/>
      <c r="D1" s="1"/>
      <c r="E1" s="1"/>
      <c r="F1" s="1"/>
      <c r="G1" s="1"/>
      <c r="H1" s="1"/>
    </row>
    <row r="2" spans="1:8" x14ac:dyDescent="0.2">
      <c r="A2" s="595"/>
      <c r="B2" s="595"/>
      <c r="C2" s="595"/>
      <c r="D2" s="595"/>
      <c r="E2" s="595"/>
      <c r="F2" s="1"/>
      <c r="G2" s="1"/>
      <c r="H2" s="597" t="s">
        <v>159</v>
      </c>
    </row>
    <row r="3" spans="1:8" ht="14.45" customHeight="1" x14ac:dyDescent="0.2">
      <c r="A3" s="889" t="s">
        <v>525</v>
      </c>
      <c r="B3" s="887" t="s">
        <v>526</v>
      </c>
      <c r="C3" s="873">
        <f>INDICE!A3</f>
        <v>42430</v>
      </c>
      <c r="D3" s="872">
        <v>41671</v>
      </c>
      <c r="E3" s="872">
        <v>41671</v>
      </c>
      <c r="F3" s="871" t="s">
        <v>121</v>
      </c>
      <c r="G3" s="871"/>
      <c r="H3" s="871"/>
    </row>
    <row r="4" spans="1:8" x14ac:dyDescent="0.2">
      <c r="A4" s="890"/>
      <c r="B4" s="888"/>
      <c r="C4" s="97" t="s">
        <v>534</v>
      </c>
      <c r="D4" s="97" t="s">
        <v>535</v>
      </c>
      <c r="E4" s="97" t="s">
        <v>248</v>
      </c>
      <c r="F4" s="97" t="s">
        <v>534</v>
      </c>
      <c r="G4" s="97" t="s">
        <v>535</v>
      </c>
      <c r="H4" s="97" t="s">
        <v>248</v>
      </c>
    </row>
    <row r="5" spans="1:8" x14ac:dyDescent="0.2">
      <c r="A5" s="617"/>
      <c r="B5" s="186" t="s">
        <v>211</v>
      </c>
      <c r="C5" s="186">
        <v>0</v>
      </c>
      <c r="D5" s="186">
        <v>20</v>
      </c>
      <c r="E5" s="249">
        <v>20</v>
      </c>
      <c r="F5" s="188">
        <v>15</v>
      </c>
      <c r="G5" s="186">
        <v>169</v>
      </c>
      <c r="H5" s="249">
        <v>154</v>
      </c>
    </row>
    <row r="6" spans="1:8" x14ac:dyDescent="0.2">
      <c r="A6" s="617"/>
      <c r="B6" s="186" t="s">
        <v>249</v>
      </c>
      <c r="C6" s="186">
        <v>166</v>
      </c>
      <c r="D6" s="186">
        <v>294</v>
      </c>
      <c r="E6" s="250">
        <v>128</v>
      </c>
      <c r="F6" s="188">
        <v>3000</v>
      </c>
      <c r="G6" s="186">
        <v>2500</v>
      </c>
      <c r="H6" s="250">
        <v>-500</v>
      </c>
    </row>
    <row r="7" spans="1:8" x14ac:dyDescent="0.2">
      <c r="A7" s="617"/>
      <c r="B7" s="189" t="s">
        <v>212</v>
      </c>
      <c r="C7" s="189">
        <v>0</v>
      </c>
      <c r="D7" s="189">
        <v>0</v>
      </c>
      <c r="E7" s="251">
        <v>0</v>
      </c>
      <c r="F7" s="189">
        <v>0</v>
      </c>
      <c r="G7" s="189">
        <v>84</v>
      </c>
      <c r="H7" s="250">
        <v>84</v>
      </c>
    </row>
    <row r="8" spans="1:8" x14ac:dyDescent="0.2">
      <c r="A8" s="191" t="s">
        <v>346</v>
      </c>
      <c r="B8" s="192"/>
      <c r="C8" s="192">
        <v>166</v>
      </c>
      <c r="D8" s="192">
        <v>314</v>
      </c>
      <c r="E8" s="252">
        <v>148</v>
      </c>
      <c r="F8" s="192">
        <v>3015</v>
      </c>
      <c r="G8" s="192">
        <v>2753</v>
      </c>
      <c r="H8" s="252">
        <v>-262</v>
      </c>
    </row>
    <row r="9" spans="1:8" x14ac:dyDescent="0.2">
      <c r="A9" s="617"/>
      <c r="B9" s="189" t="s">
        <v>250</v>
      </c>
      <c r="C9" s="189">
        <v>0</v>
      </c>
      <c r="D9" s="186">
        <v>0</v>
      </c>
      <c r="E9" s="253">
        <v>0</v>
      </c>
      <c r="F9" s="189">
        <v>17</v>
      </c>
      <c r="G9" s="186">
        <v>2</v>
      </c>
      <c r="H9" s="253">
        <v>-15</v>
      </c>
    </row>
    <row r="10" spans="1:8" x14ac:dyDescent="0.2">
      <c r="A10" s="617"/>
      <c r="B10" s="186" t="s">
        <v>213</v>
      </c>
      <c r="C10" s="186">
        <v>3</v>
      </c>
      <c r="D10" s="186">
        <v>0</v>
      </c>
      <c r="E10" s="250">
        <v>-3</v>
      </c>
      <c r="F10" s="186">
        <v>3</v>
      </c>
      <c r="G10" s="186">
        <v>72</v>
      </c>
      <c r="H10" s="250">
        <v>69</v>
      </c>
    </row>
    <row r="11" spans="1:8" x14ac:dyDescent="0.2">
      <c r="A11" s="617"/>
      <c r="B11" s="189" t="s">
        <v>251</v>
      </c>
      <c r="C11" s="189">
        <v>0</v>
      </c>
      <c r="D11" s="189">
        <v>60</v>
      </c>
      <c r="E11" s="250">
        <v>60</v>
      </c>
      <c r="F11" s="189">
        <v>35</v>
      </c>
      <c r="G11" s="189">
        <v>927</v>
      </c>
      <c r="H11" s="250">
        <v>892</v>
      </c>
    </row>
    <row r="12" spans="1:8" x14ac:dyDescent="0.2">
      <c r="A12" s="191" t="s">
        <v>532</v>
      </c>
      <c r="B12" s="192"/>
      <c r="C12" s="192">
        <v>3</v>
      </c>
      <c r="D12" s="192">
        <v>60</v>
      </c>
      <c r="E12" s="252">
        <v>57</v>
      </c>
      <c r="F12" s="192">
        <v>55</v>
      </c>
      <c r="G12" s="192">
        <v>1001</v>
      </c>
      <c r="H12" s="252">
        <v>946</v>
      </c>
    </row>
    <row r="13" spans="1:8" x14ac:dyDescent="0.2">
      <c r="A13" s="617"/>
      <c r="B13" s="189" t="s">
        <v>308</v>
      </c>
      <c r="C13" s="189">
        <v>3</v>
      </c>
      <c r="D13" s="186">
        <v>19</v>
      </c>
      <c r="E13" s="253">
        <v>16</v>
      </c>
      <c r="F13" s="189">
        <v>42</v>
      </c>
      <c r="G13" s="186">
        <v>235</v>
      </c>
      <c r="H13" s="253">
        <v>193</v>
      </c>
    </row>
    <row r="14" spans="1:8" x14ac:dyDescent="0.2">
      <c r="A14" s="617"/>
      <c r="B14" s="189" t="s">
        <v>252</v>
      </c>
      <c r="C14" s="189">
        <v>30</v>
      </c>
      <c r="D14" s="189">
        <v>101</v>
      </c>
      <c r="E14" s="250">
        <v>71</v>
      </c>
      <c r="F14" s="189">
        <v>347</v>
      </c>
      <c r="G14" s="189">
        <v>1183</v>
      </c>
      <c r="H14" s="250">
        <v>836</v>
      </c>
    </row>
    <row r="15" spans="1:8" x14ac:dyDescent="0.2">
      <c r="A15" s="617"/>
      <c r="B15" s="189" t="s">
        <v>253</v>
      </c>
      <c r="C15" s="189">
        <v>41</v>
      </c>
      <c r="D15" s="186">
        <v>135</v>
      </c>
      <c r="E15" s="250">
        <v>94</v>
      </c>
      <c r="F15" s="189">
        <v>509</v>
      </c>
      <c r="G15" s="186">
        <v>2304</v>
      </c>
      <c r="H15" s="250">
        <v>1795</v>
      </c>
    </row>
    <row r="16" spans="1:8" x14ac:dyDescent="0.2">
      <c r="A16" s="617"/>
      <c r="B16" s="189" t="s">
        <v>254</v>
      </c>
      <c r="C16" s="189">
        <v>66</v>
      </c>
      <c r="D16" s="186">
        <v>17</v>
      </c>
      <c r="E16" s="250">
        <v>-49</v>
      </c>
      <c r="F16" s="189">
        <v>252</v>
      </c>
      <c r="G16" s="186">
        <v>613</v>
      </c>
      <c r="H16" s="250">
        <v>361</v>
      </c>
    </row>
    <row r="17" spans="1:8" x14ac:dyDescent="0.2">
      <c r="A17" s="617"/>
      <c r="B17" s="189" t="s">
        <v>255</v>
      </c>
      <c r="C17" s="189">
        <v>38</v>
      </c>
      <c r="D17" s="186">
        <v>208</v>
      </c>
      <c r="E17" s="250">
        <v>170</v>
      </c>
      <c r="F17" s="189">
        <v>646</v>
      </c>
      <c r="G17" s="186">
        <v>1185</v>
      </c>
      <c r="H17" s="250">
        <v>539</v>
      </c>
    </row>
    <row r="18" spans="1:8" x14ac:dyDescent="0.2">
      <c r="A18" s="617"/>
      <c r="B18" s="189" t="s">
        <v>218</v>
      </c>
      <c r="C18" s="189">
        <v>367</v>
      </c>
      <c r="D18" s="186">
        <v>163</v>
      </c>
      <c r="E18" s="250">
        <v>-204</v>
      </c>
      <c r="F18" s="189">
        <v>1888</v>
      </c>
      <c r="G18" s="186">
        <v>1765</v>
      </c>
      <c r="H18" s="250">
        <v>-123</v>
      </c>
    </row>
    <row r="19" spans="1:8" x14ac:dyDescent="0.2">
      <c r="A19" s="617"/>
      <c r="B19" s="189" t="s">
        <v>256</v>
      </c>
      <c r="C19" s="189">
        <v>110</v>
      </c>
      <c r="D19" s="186">
        <v>154</v>
      </c>
      <c r="E19" s="250">
        <v>44</v>
      </c>
      <c r="F19" s="189">
        <v>1713</v>
      </c>
      <c r="G19" s="186">
        <v>1721</v>
      </c>
      <c r="H19" s="250">
        <v>8</v>
      </c>
    </row>
    <row r="20" spans="1:8" x14ac:dyDescent="0.2">
      <c r="A20" s="617"/>
      <c r="B20" s="189" t="s">
        <v>221</v>
      </c>
      <c r="C20" s="189">
        <v>0</v>
      </c>
      <c r="D20" s="186">
        <v>72</v>
      </c>
      <c r="E20" s="250">
        <v>72</v>
      </c>
      <c r="F20" s="189">
        <v>317</v>
      </c>
      <c r="G20" s="186">
        <v>1127</v>
      </c>
      <c r="H20" s="250">
        <v>810</v>
      </c>
    </row>
    <row r="21" spans="1:8" x14ac:dyDescent="0.2">
      <c r="A21" s="617"/>
      <c r="B21" s="189" t="s">
        <v>222</v>
      </c>
      <c r="C21" s="189">
        <v>52</v>
      </c>
      <c r="D21" s="186">
        <v>0</v>
      </c>
      <c r="E21" s="250">
        <v>-52</v>
      </c>
      <c r="F21" s="189">
        <v>649</v>
      </c>
      <c r="G21" s="186">
        <v>3</v>
      </c>
      <c r="H21" s="250">
        <v>-646</v>
      </c>
    </row>
    <row r="22" spans="1:8" x14ac:dyDescent="0.2">
      <c r="A22" s="617"/>
      <c r="B22" s="189" t="s">
        <v>257</v>
      </c>
      <c r="C22" s="189">
        <v>58</v>
      </c>
      <c r="D22" s="186">
        <v>21</v>
      </c>
      <c r="E22" s="250">
        <v>-37</v>
      </c>
      <c r="F22" s="189">
        <v>730</v>
      </c>
      <c r="G22" s="186">
        <v>114</v>
      </c>
      <c r="H22" s="250">
        <v>-616</v>
      </c>
    </row>
    <row r="23" spans="1:8" x14ac:dyDescent="0.2">
      <c r="A23" s="617"/>
      <c r="B23" s="189" t="s">
        <v>258</v>
      </c>
      <c r="C23" s="189">
        <v>0</v>
      </c>
      <c r="D23" s="186">
        <v>24</v>
      </c>
      <c r="E23" s="250">
        <v>24</v>
      </c>
      <c r="F23" s="189">
        <v>191</v>
      </c>
      <c r="G23" s="186">
        <v>425</v>
      </c>
      <c r="H23" s="250">
        <v>234</v>
      </c>
    </row>
    <row r="24" spans="1:8" x14ac:dyDescent="0.2">
      <c r="A24" s="617"/>
      <c r="B24" s="189" t="s">
        <v>259</v>
      </c>
      <c r="C24" s="189">
        <v>0</v>
      </c>
      <c r="D24" s="186">
        <v>0</v>
      </c>
      <c r="E24" s="250">
        <v>0</v>
      </c>
      <c r="F24" s="189">
        <v>26</v>
      </c>
      <c r="G24" s="186">
        <v>8</v>
      </c>
      <c r="H24" s="250">
        <v>-18</v>
      </c>
    </row>
    <row r="25" spans="1:8" x14ac:dyDescent="0.2">
      <c r="A25" s="617"/>
      <c r="B25" s="189" t="s">
        <v>260</v>
      </c>
      <c r="C25" s="189">
        <v>89</v>
      </c>
      <c r="D25" s="186">
        <v>89</v>
      </c>
      <c r="E25" s="250">
        <v>0</v>
      </c>
      <c r="F25" s="189">
        <v>1124</v>
      </c>
      <c r="G25" s="186">
        <v>2198</v>
      </c>
      <c r="H25" s="250">
        <v>1074</v>
      </c>
    </row>
    <row r="26" spans="1:8" x14ac:dyDescent="0.2">
      <c r="A26" s="191" t="s">
        <v>516</v>
      </c>
      <c r="B26" s="192"/>
      <c r="C26" s="192">
        <v>854</v>
      </c>
      <c r="D26" s="192">
        <v>1003</v>
      </c>
      <c r="E26" s="252">
        <v>149</v>
      </c>
      <c r="F26" s="192">
        <v>8434</v>
      </c>
      <c r="G26" s="192">
        <v>12881</v>
      </c>
      <c r="H26" s="252">
        <v>4447</v>
      </c>
    </row>
    <row r="27" spans="1:8" x14ac:dyDescent="0.2">
      <c r="A27" s="617"/>
      <c r="B27" s="189" t="s">
        <v>223</v>
      </c>
      <c r="C27" s="189">
        <v>182</v>
      </c>
      <c r="D27" s="186">
        <v>0</v>
      </c>
      <c r="E27" s="250">
        <v>-182</v>
      </c>
      <c r="F27" s="189">
        <v>1549</v>
      </c>
      <c r="G27" s="186">
        <v>118</v>
      </c>
      <c r="H27" s="250">
        <v>-1431</v>
      </c>
    </row>
    <row r="28" spans="1:8" x14ac:dyDescent="0.2">
      <c r="A28" s="618"/>
      <c r="B28" s="189" t="s">
        <v>261</v>
      </c>
      <c r="C28" s="189">
        <v>93</v>
      </c>
      <c r="D28" s="186">
        <v>0</v>
      </c>
      <c r="E28" s="250">
        <v>-93</v>
      </c>
      <c r="F28" s="189">
        <v>289</v>
      </c>
      <c r="G28" s="186">
        <v>0</v>
      </c>
      <c r="H28" s="250">
        <v>-289</v>
      </c>
    </row>
    <row r="29" spans="1:8" x14ac:dyDescent="0.2">
      <c r="A29" s="618"/>
      <c r="B29" s="189" t="s">
        <v>262</v>
      </c>
      <c r="C29" s="189">
        <v>5</v>
      </c>
      <c r="D29" s="186">
        <v>0</v>
      </c>
      <c r="E29" s="250">
        <v>-5</v>
      </c>
      <c r="F29" s="189">
        <v>160</v>
      </c>
      <c r="G29" s="186">
        <v>11</v>
      </c>
      <c r="H29" s="250">
        <v>-149</v>
      </c>
    </row>
    <row r="30" spans="1:8" x14ac:dyDescent="0.2">
      <c r="A30" s="618"/>
      <c r="B30" s="189" t="s">
        <v>626</v>
      </c>
      <c r="C30" s="189">
        <v>22</v>
      </c>
      <c r="D30" s="189">
        <v>49</v>
      </c>
      <c r="E30" s="253">
        <v>27</v>
      </c>
      <c r="F30" s="186">
        <v>184</v>
      </c>
      <c r="G30" s="186">
        <v>1057</v>
      </c>
      <c r="H30" s="253">
        <v>873</v>
      </c>
    </row>
    <row r="31" spans="1:8" x14ac:dyDescent="0.2">
      <c r="A31" s="191" t="s">
        <v>393</v>
      </c>
      <c r="B31" s="192"/>
      <c r="C31" s="192">
        <v>302</v>
      </c>
      <c r="D31" s="192">
        <v>49</v>
      </c>
      <c r="E31" s="252">
        <v>-253</v>
      </c>
      <c r="F31" s="192">
        <v>2182</v>
      </c>
      <c r="G31" s="192">
        <v>1186</v>
      </c>
      <c r="H31" s="252">
        <v>-996</v>
      </c>
    </row>
    <row r="32" spans="1:8" x14ac:dyDescent="0.2">
      <c r="A32" s="618"/>
      <c r="B32" s="189" t="s">
        <v>227</v>
      </c>
      <c r="C32" s="189">
        <v>121</v>
      </c>
      <c r="D32" s="186">
        <v>0</v>
      </c>
      <c r="E32" s="250">
        <v>-121</v>
      </c>
      <c r="F32" s="189">
        <v>876</v>
      </c>
      <c r="G32" s="186">
        <v>309</v>
      </c>
      <c r="H32" s="250">
        <v>-567</v>
      </c>
    </row>
    <row r="33" spans="1:8" x14ac:dyDescent="0.2">
      <c r="A33" s="618"/>
      <c r="B33" s="189" t="s">
        <v>233</v>
      </c>
      <c r="C33" s="189">
        <v>0</v>
      </c>
      <c r="D33" s="189">
        <v>0</v>
      </c>
      <c r="E33" s="253">
        <v>0</v>
      </c>
      <c r="F33" s="627">
        <v>177</v>
      </c>
      <c r="G33" s="189">
        <v>225</v>
      </c>
      <c r="H33" s="250">
        <v>48</v>
      </c>
    </row>
    <row r="34" spans="1:8" x14ac:dyDescent="0.2">
      <c r="A34" s="618"/>
      <c r="B34" s="189" t="s">
        <v>263</v>
      </c>
      <c r="C34" s="189">
        <v>0</v>
      </c>
      <c r="D34" s="189">
        <v>257</v>
      </c>
      <c r="E34" s="250">
        <v>257</v>
      </c>
      <c r="F34" s="189">
        <v>0</v>
      </c>
      <c r="G34" s="189">
        <v>2492</v>
      </c>
      <c r="H34" s="250">
        <v>2492</v>
      </c>
    </row>
    <row r="35" spans="1:8" x14ac:dyDescent="0.2">
      <c r="A35" s="618"/>
      <c r="B35" s="189" t="s">
        <v>235</v>
      </c>
      <c r="C35" s="189">
        <v>0</v>
      </c>
      <c r="D35" s="189">
        <v>26</v>
      </c>
      <c r="E35" s="253">
        <v>26</v>
      </c>
      <c r="F35" s="627">
        <v>0</v>
      </c>
      <c r="G35" s="189">
        <v>485</v>
      </c>
      <c r="H35" s="250">
        <v>485</v>
      </c>
    </row>
    <row r="36" spans="1:8" x14ac:dyDescent="0.2">
      <c r="A36" s="618"/>
      <c r="B36" s="189" t="s">
        <v>236</v>
      </c>
      <c r="C36" s="189">
        <v>26</v>
      </c>
      <c r="D36" s="189">
        <v>4</v>
      </c>
      <c r="E36" s="253">
        <v>-22</v>
      </c>
      <c r="F36" s="627">
        <v>383</v>
      </c>
      <c r="G36" s="189">
        <v>244</v>
      </c>
      <c r="H36" s="250">
        <v>-139</v>
      </c>
    </row>
    <row r="37" spans="1:8" x14ac:dyDescent="0.2">
      <c r="A37" s="832" t="s">
        <v>517</v>
      </c>
      <c r="B37" s="192"/>
      <c r="C37" s="192">
        <v>147</v>
      </c>
      <c r="D37" s="192">
        <v>287</v>
      </c>
      <c r="E37" s="252">
        <v>140</v>
      </c>
      <c r="F37" s="192">
        <v>1436</v>
      </c>
      <c r="G37" s="192">
        <v>3755</v>
      </c>
      <c r="H37" s="252">
        <v>2319</v>
      </c>
    </row>
    <row r="38" spans="1:8" x14ac:dyDescent="0.2">
      <c r="A38" s="618"/>
      <c r="B38" s="189" t="s">
        <v>264</v>
      </c>
      <c r="C38" s="189">
        <v>7</v>
      </c>
      <c r="D38" s="189">
        <v>0</v>
      </c>
      <c r="E38" s="249">
        <v>-7</v>
      </c>
      <c r="F38" s="627">
        <v>299</v>
      </c>
      <c r="G38" s="189">
        <v>52</v>
      </c>
      <c r="H38" s="250">
        <v>-247</v>
      </c>
    </row>
    <row r="39" spans="1:8" x14ac:dyDescent="0.2">
      <c r="A39" s="618"/>
      <c r="B39" s="189" t="s">
        <v>265</v>
      </c>
      <c r="C39" s="189">
        <v>0</v>
      </c>
      <c r="D39" s="189">
        <v>0</v>
      </c>
      <c r="E39" s="253">
        <v>0</v>
      </c>
      <c r="F39" s="627">
        <v>40</v>
      </c>
      <c r="G39" s="189">
        <v>3</v>
      </c>
      <c r="H39" s="250">
        <v>-37</v>
      </c>
    </row>
    <row r="40" spans="1:8" x14ac:dyDescent="0.2">
      <c r="A40" s="618"/>
      <c r="B40" s="189" t="s">
        <v>664</v>
      </c>
      <c r="C40" s="189">
        <v>0</v>
      </c>
      <c r="D40" s="189">
        <v>0</v>
      </c>
      <c r="E40" s="253">
        <v>0</v>
      </c>
      <c r="F40" s="189">
        <v>0</v>
      </c>
      <c r="G40" s="189">
        <v>56</v>
      </c>
      <c r="H40" s="253">
        <v>56</v>
      </c>
    </row>
    <row r="41" spans="1:8" x14ac:dyDescent="0.2">
      <c r="A41" s="618"/>
      <c r="B41" s="189" t="s">
        <v>266</v>
      </c>
      <c r="C41" s="189">
        <v>5</v>
      </c>
      <c r="D41" s="189">
        <v>0</v>
      </c>
      <c r="E41" s="253">
        <v>-5</v>
      </c>
      <c r="F41" s="627">
        <v>78</v>
      </c>
      <c r="G41" s="189">
        <v>48</v>
      </c>
      <c r="H41" s="253">
        <v>-30</v>
      </c>
    </row>
    <row r="42" spans="1:8" x14ac:dyDescent="0.2">
      <c r="A42" s="618"/>
      <c r="B42" s="189" t="s">
        <v>267</v>
      </c>
      <c r="C42" s="189">
        <v>0</v>
      </c>
      <c r="D42" s="189">
        <v>0</v>
      </c>
      <c r="E42" s="253">
        <v>0</v>
      </c>
      <c r="F42" s="627">
        <v>455</v>
      </c>
      <c r="G42" s="189">
        <v>43</v>
      </c>
      <c r="H42" s="253">
        <v>-412</v>
      </c>
    </row>
    <row r="43" spans="1:8" x14ac:dyDescent="0.2">
      <c r="A43" s="203" t="s">
        <v>533</v>
      </c>
      <c r="B43" s="203"/>
      <c r="C43" s="192">
        <v>12</v>
      </c>
      <c r="D43" s="192">
        <v>0</v>
      </c>
      <c r="E43" s="796">
        <v>-12</v>
      </c>
      <c r="F43" s="203">
        <v>872</v>
      </c>
      <c r="G43" s="203">
        <v>202</v>
      </c>
      <c r="H43" s="254">
        <v>-670</v>
      </c>
    </row>
    <row r="44" spans="1:8" x14ac:dyDescent="0.2">
      <c r="A44" s="840" t="s">
        <v>601</v>
      </c>
      <c r="B44" s="840"/>
      <c r="C44" s="189">
        <v>41</v>
      </c>
      <c r="D44" s="189">
        <v>0</v>
      </c>
      <c r="E44" s="189">
        <v>-41</v>
      </c>
      <c r="F44" s="841">
        <v>52</v>
      </c>
      <c r="G44" s="189">
        <v>29</v>
      </c>
      <c r="H44" s="842">
        <v>-23</v>
      </c>
    </row>
    <row r="45" spans="1:8" x14ac:dyDescent="0.2">
      <c r="A45" s="205" t="s">
        <v>119</v>
      </c>
      <c r="B45" s="205"/>
      <c r="C45" s="205">
        <v>1525</v>
      </c>
      <c r="D45" s="255">
        <v>1713</v>
      </c>
      <c r="E45" s="205">
        <v>188</v>
      </c>
      <c r="F45" s="205">
        <v>16046</v>
      </c>
      <c r="G45" s="255">
        <v>21807</v>
      </c>
      <c r="H45" s="205">
        <v>5761</v>
      </c>
    </row>
    <row r="46" spans="1:8" x14ac:dyDescent="0.2">
      <c r="A46" s="358" t="s">
        <v>518</v>
      </c>
      <c r="B46" s="210"/>
      <c r="C46" s="210">
        <v>303</v>
      </c>
      <c r="D46" s="831">
        <v>0</v>
      </c>
      <c r="E46" s="210">
        <v>-303</v>
      </c>
      <c r="F46" s="210">
        <v>2722</v>
      </c>
      <c r="G46" s="210">
        <v>709</v>
      </c>
      <c r="H46" s="210">
        <v>-2013</v>
      </c>
    </row>
    <row r="47" spans="1:8" x14ac:dyDescent="0.2">
      <c r="A47" s="358" t="s">
        <v>519</v>
      </c>
      <c r="B47" s="210"/>
      <c r="C47" s="210">
        <v>1222</v>
      </c>
      <c r="D47" s="210">
        <v>1713</v>
      </c>
      <c r="E47" s="210">
        <v>491</v>
      </c>
      <c r="F47" s="210">
        <v>13324</v>
      </c>
      <c r="G47" s="210">
        <v>21098</v>
      </c>
      <c r="H47" s="210">
        <v>7774</v>
      </c>
    </row>
    <row r="48" spans="1:8" x14ac:dyDescent="0.2">
      <c r="A48" s="815" t="s">
        <v>520</v>
      </c>
      <c r="B48" s="214"/>
      <c r="C48" s="214">
        <v>941</v>
      </c>
      <c r="D48" s="214">
        <v>1269</v>
      </c>
      <c r="E48" s="214">
        <v>328</v>
      </c>
      <c r="F48" s="214">
        <v>9646</v>
      </c>
      <c r="G48" s="214">
        <v>11080</v>
      </c>
      <c r="H48" s="214">
        <v>1434</v>
      </c>
    </row>
    <row r="49" spans="1:8" x14ac:dyDescent="0.2">
      <c r="A49" s="815" t="s">
        <v>521</v>
      </c>
      <c r="B49" s="214"/>
      <c r="C49" s="214">
        <v>584</v>
      </c>
      <c r="D49" s="214">
        <v>444</v>
      </c>
      <c r="E49" s="214">
        <v>-140</v>
      </c>
      <c r="F49" s="214">
        <v>6400</v>
      </c>
      <c r="G49" s="214">
        <v>10727</v>
      </c>
      <c r="H49" s="214">
        <v>4327</v>
      </c>
    </row>
    <row r="50" spans="1:8" x14ac:dyDescent="0.2">
      <c r="A50" s="816" t="s">
        <v>522</v>
      </c>
      <c r="B50" s="811"/>
      <c r="C50" s="811">
        <v>747</v>
      </c>
      <c r="D50" s="774">
        <v>940</v>
      </c>
      <c r="E50" s="813">
        <v>193</v>
      </c>
      <c r="F50" s="813">
        <v>6753</v>
      </c>
      <c r="G50" s="813">
        <v>10967</v>
      </c>
      <c r="H50" s="813">
        <v>4214</v>
      </c>
    </row>
    <row r="51" spans="1:8" ht="15" x14ac:dyDescent="0.25">
      <c r="A51" s="222" t="s">
        <v>239</v>
      </c>
      <c r="B51" s="218"/>
      <c r="C51" s="257"/>
      <c r="D51" s="219"/>
      <c r="E51" s="219"/>
      <c r="F51" s="220"/>
      <c r="G51" s="219"/>
      <c r="H51" s="248" t="s">
        <v>238</v>
      </c>
    </row>
    <row r="52" spans="1:8" ht="15" x14ac:dyDescent="0.25">
      <c r="B52" s="222"/>
      <c r="C52" s="223"/>
      <c r="D52" s="219"/>
      <c r="E52" s="219"/>
      <c r="F52" s="220"/>
      <c r="G52" s="219"/>
      <c r="H52" s="221"/>
    </row>
    <row r="54" spans="1:8" x14ac:dyDescent="0.2">
      <c r="C54" s="258"/>
      <c r="D54" s="258"/>
      <c r="E54" s="258"/>
      <c r="F54" s="258"/>
      <c r="G54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H21" sqref="H2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70">
        <f>INDICE!A3</f>
        <v>42430</v>
      </c>
      <c r="C3" s="871"/>
      <c r="D3" s="871" t="s">
        <v>120</v>
      </c>
      <c r="E3" s="871"/>
      <c r="F3" s="871" t="s">
        <v>121</v>
      </c>
      <c r="G3" s="871"/>
      <c r="H3" s="871"/>
    </row>
    <row r="4" spans="1:8" x14ac:dyDescent="0.2">
      <c r="A4" s="75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2" t="s">
        <v>523</v>
      </c>
      <c r="H4" s="73" t="s">
        <v>128</v>
      </c>
    </row>
    <row r="5" spans="1:8" x14ac:dyDescent="0.2">
      <c r="A5" s="236" t="s">
        <v>269</v>
      </c>
      <c r="B5" s="662">
        <v>0.60099999999999998</v>
      </c>
      <c r="C5" s="378">
        <v>99.006622516556291</v>
      </c>
      <c r="D5" s="535">
        <v>1.7949999999999999</v>
      </c>
      <c r="E5" s="378">
        <v>106.0849598163031</v>
      </c>
      <c r="F5" s="535">
        <v>7.2629999999999999</v>
      </c>
      <c r="G5" s="378">
        <v>60.260370697263902</v>
      </c>
      <c r="H5" s="663">
        <v>3.65355982889086</v>
      </c>
    </row>
    <row r="6" spans="1:8" x14ac:dyDescent="0.2">
      <c r="A6" s="236" t="s">
        <v>270</v>
      </c>
      <c r="B6" s="536">
        <v>2.5009999999999999</v>
      </c>
      <c r="C6" s="267">
        <v>-12.460623031151558</v>
      </c>
      <c r="D6" s="266">
        <v>7.1079999999999997</v>
      </c>
      <c r="E6" s="267">
        <v>-12.527688899827712</v>
      </c>
      <c r="F6" s="266">
        <v>28.337</v>
      </c>
      <c r="G6" s="267">
        <v>14.326636004195917</v>
      </c>
      <c r="H6" s="664">
        <v>14.254567654038318</v>
      </c>
    </row>
    <row r="7" spans="1:8" x14ac:dyDescent="0.2">
      <c r="A7" s="236" t="s">
        <v>271</v>
      </c>
      <c r="B7" s="536">
        <v>3.2240000000000002</v>
      </c>
      <c r="C7" s="267">
        <v>-25.005815305885086</v>
      </c>
      <c r="D7" s="266">
        <v>8.5519999999999996</v>
      </c>
      <c r="E7" s="267">
        <v>2.0646855233321397</v>
      </c>
      <c r="F7" s="266">
        <v>39.015000000000001</v>
      </c>
      <c r="G7" s="267">
        <v>-16.561517568810284</v>
      </c>
      <c r="H7" s="664">
        <v>19.625999824339381</v>
      </c>
    </row>
    <row r="8" spans="1:8" x14ac:dyDescent="0.2">
      <c r="A8" s="236" t="s">
        <v>272</v>
      </c>
      <c r="B8" s="536">
        <v>5.7770000000000001</v>
      </c>
      <c r="C8" s="267">
        <v>-57.128014842300558</v>
      </c>
      <c r="D8" s="266">
        <v>18.113</v>
      </c>
      <c r="E8" s="267">
        <v>-52.775387824273231</v>
      </c>
      <c r="F8" s="266">
        <v>93.578999999999994</v>
      </c>
      <c r="G8" s="267">
        <v>-52.892050259755955</v>
      </c>
      <c r="H8" s="664">
        <v>47.073726452950268</v>
      </c>
    </row>
    <row r="9" spans="1:8" x14ac:dyDescent="0.2">
      <c r="A9" s="236" t="s">
        <v>273</v>
      </c>
      <c r="B9" s="537">
        <v>1.4830000000000001</v>
      </c>
      <c r="C9" s="268">
        <v>-8.0466280295047432E-2</v>
      </c>
      <c r="D9" s="266">
        <v>4.7320000000000002</v>
      </c>
      <c r="E9" s="267">
        <v>-74.270023381001579</v>
      </c>
      <c r="F9" s="266">
        <v>28.183</v>
      </c>
      <c r="G9" s="843">
        <v>4.6954844092188967E-2</v>
      </c>
      <c r="H9" s="664">
        <v>14.177099911555985</v>
      </c>
    </row>
    <row r="10" spans="1:8" x14ac:dyDescent="0.2">
      <c r="A10" s="236" t="s">
        <v>629</v>
      </c>
      <c r="B10" s="537">
        <v>0.19500000000000001</v>
      </c>
      <c r="C10" s="268">
        <v>176.93808831407364</v>
      </c>
      <c r="D10" s="266">
        <v>0.57899999999999996</v>
      </c>
      <c r="E10" s="267">
        <v>176.93808831407364</v>
      </c>
      <c r="F10" s="266">
        <v>2.4154200000000001</v>
      </c>
      <c r="G10" s="267">
        <v>176.93808831407364</v>
      </c>
      <c r="H10" s="798">
        <v>1.2150463282251909</v>
      </c>
    </row>
    <row r="11" spans="1:8" x14ac:dyDescent="0.2">
      <c r="A11" s="244" t="s">
        <v>274</v>
      </c>
      <c r="B11" s="269">
        <v>13.781000000000001</v>
      </c>
      <c r="C11" s="270">
        <v>-52.01267497736611</v>
      </c>
      <c r="D11" s="269">
        <v>40.878999999999998</v>
      </c>
      <c r="E11" s="270">
        <v>-45.004156539004306</v>
      </c>
      <c r="F11" s="269">
        <v>198.79241999999999</v>
      </c>
      <c r="G11" s="270">
        <v>-32.409296004687633</v>
      </c>
      <c r="H11" s="270">
        <v>100</v>
      </c>
    </row>
    <row r="12" spans="1:8" x14ac:dyDescent="0.2">
      <c r="A12" s="271" t="s">
        <v>275</v>
      </c>
      <c r="B12" s="272">
        <f>B11/'Consumo PP'!B11*100</f>
        <v>0.2749934796054801</v>
      </c>
      <c r="C12" s="273"/>
      <c r="D12" s="272">
        <f>D11/'Consumo PP'!D11*100</f>
        <v>0.29176199568595007</v>
      </c>
      <c r="E12" s="273"/>
      <c r="F12" s="272">
        <f>F11/'Consumo PP'!F11*100</f>
        <v>0.3583084341848316</v>
      </c>
      <c r="G12" s="274"/>
      <c r="H12" s="274"/>
    </row>
    <row r="13" spans="1:8" x14ac:dyDescent="0.2">
      <c r="A13" s="275" t="s">
        <v>558</v>
      </c>
      <c r="B13" s="67"/>
      <c r="C13" s="67"/>
      <c r="D13" s="67"/>
      <c r="E13" s="67"/>
      <c r="F13" s="67"/>
      <c r="G13" s="268"/>
      <c r="H13" s="71" t="s">
        <v>238</v>
      </c>
    </row>
    <row r="14" spans="1:8" x14ac:dyDescent="0.2">
      <c r="A14" s="275" t="s">
        <v>630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650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88" priority="4" operator="between">
      <formula>0.00001</formula>
      <formula>0.499</formula>
    </cfRule>
  </conditionalFormatting>
  <conditionalFormatting sqref="F10">
    <cfRule type="cellIs" dxfId="87" priority="2" operator="between">
      <formula>0.00001</formula>
      <formula>0.499</formula>
    </cfRule>
  </conditionalFormatting>
  <conditionalFormatting sqref="G9">
    <cfRule type="cellIs" dxfId="86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G13" sqref="G13"/>
    </sheetView>
  </sheetViews>
  <sheetFormatPr baseColWidth="10" defaultRowHeight="14.25" x14ac:dyDescent="0.2"/>
  <sheetData>
    <row r="1" spans="1:7" x14ac:dyDescent="0.2">
      <c r="A1" s="6" t="s">
        <v>276</v>
      </c>
      <c r="B1" s="667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73">
        <f>INDICE!A3</f>
        <v>42430</v>
      </c>
      <c r="C3" s="873"/>
      <c r="D3" s="891" t="s">
        <v>120</v>
      </c>
      <c r="E3" s="891"/>
      <c r="F3" s="891" t="s">
        <v>121</v>
      </c>
      <c r="G3" s="891"/>
    </row>
    <row r="4" spans="1:7" x14ac:dyDescent="0.2">
      <c r="A4" s="75"/>
      <c r="B4" s="261"/>
      <c r="C4" s="72" t="s">
        <v>523</v>
      </c>
      <c r="D4" s="261"/>
      <c r="E4" s="72" t="s">
        <v>523</v>
      </c>
      <c r="F4" s="261"/>
      <c r="G4" s="72" t="s">
        <v>523</v>
      </c>
    </row>
    <row r="5" spans="1:7" ht="15" x14ac:dyDescent="0.25">
      <c r="A5" s="659" t="s">
        <v>119</v>
      </c>
      <c r="B5" s="665">
        <v>5521</v>
      </c>
      <c r="C5" s="660">
        <v>3.5834896810506569</v>
      </c>
      <c r="D5" s="661">
        <v>15788</v>
      </c>
      <c r="E5" s="660">
        <v>2.9876060013046315</v>
      </c>
      <c r="F5" s="666">
        <v>66121</v>
      </c>
      <c r="G5" s="660">
        <v>6.4561832847643732</v>
      </c>
    </row>
    <row r="6" spans="1:7" x14ac:dyDescent="0.2">
      <c r="A6" s="275"/>
      <c r="B6" s="1"/>
      <c r="C6" s="1"/>
      <c r="D6" s="1"/>
      <c r="E6" s="1"/>
      <c r="F6" s="1"/>
      <c r="G6" s="71" t="s">
        <v>238</v>
      </c>
    </row>
    <row r="7" spans="1:7" x14ac:dyDescent="0.2">
      <c r="A7" s="275" t="s">
        <v>558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277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70">
        <f>INDICE!A3</f>
        <v>42430</v>
      </c>
      <c r="C3" s="871"/>
      <c r="D3" s="871" t="s">
        <v>120</v>
      </c>
      <c r="E3" s="871"/>
      <c r="F3" s="871" t="s">
        <v>121</v>
      </c>
      <c r="G3" s="871"/>
      <c r="H3" s="871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612</v>
      </c>
      <c r="B5" s="474">
        <v>145</v>
      </c>
      <c r="C5" s="84">
        <v>-14.705882352941178</v>
      </c>
      <c r="D5" s="83">
        <v>400</v>
      </c>
      <c r="E5" s="84">
        <v>-14.346895074946467</v>
      </c>
      <c r="F5" s="83">
        <v>1632</v>
      </c>
      <c r="G5" s="84">
        <v>-0.79027355623100315</v>
      </c>
      <c r="H5" s="477">
        <v>2.4944593045471914</v>
      </c>
    </row>
    <row r="6" spans="1:8" s="80" customFormat="1" x14ac:dyDescent="0.2">
      <c r="A6" s="82" t="s">
        <v>49</v>
      </c>
      <c r="B6" s="475">
        <v>853</v>
      </c>
      <c r="C6" s="86">
        <v>30.229007633587784</v>
      </c>
      <c r="D6" s="85">
        <v>2413</v>
      </c>
      <c r="E6" s="86">
        <v>16.009615384615383</v>
      </c>
      <c r="F6" s="85">
        <v>9439</v>
      </c>
      <c r="G6" s="86">
        <v>22.18770226537217</v>
      </c>
      <c r="H6" s="478">
        <v>14.42720672525793</v>
      </c>
    </row>
    <row r="7" spans="1:8" s="80" customFormat="1" x14ac:dyDescent="0.2">
      <c r="A7" s="82" t="s">
        <v>50</v>
      </c>
      <c r="B7" s="475">
        <v>769</v>
      </c>
      <c r="C7" s="86">
        <v>-7.4608904933814681</v>
      </c>
      <c r="D7" s="85">
        <v>2102</v>
      </c>
      <c r="E7" s="86">
        <v>-6.7849223946784925</v>
      </c>
      <c r="F7" s="85">
        <v>9358</v>
      </c>
      <c r="G7" s="86">
        <v>2.5084894292912696</v>
      </c>
      <c r="H7" s="478">
        <v>14.30340084065724</v>
      </c>
    </row>
    <row r="8" spans="1:8" s="80" customFormat="1" x14ac:dyDescent="0.2">
      <c r="A8" s="82" t="s">
        <v>129</v>
      </c>
      <c r="B8" s="475">
        <v>2282</v>
      </c>
      <c r="C8" s="86">
        <v>3.9162112932604733</v>
      </c>
      <c r="D8" s="85">
        <v>6705</v>
      </c>
      <c r="E8" s="86">
        <v>2.8531983433041876</v>
      </c>
      <c r="F8" s="85">
        <v>27672</v>
      </c>
      <c r="G8" s="86">
        <v>0.9374430056538392</v>
      </c>
      <c r="H8" s="478">
        <v>42.295758502101641</v>
      </c>
    </row>
    <row r="9" spans="1:8" s="80" customFormat="1" x14ac:dyDescent="0.2">
      <c r="A9" s="82" t="s">
        <v>130</v>
      </c>
      <c r="B9" s="475">
        <v>364</v>
      </c>
      <c r="C9" s="86">
        <v>8.6567164179104488</v>
      </c>
      <c r="D9" s="85">
        <v>978</v>
      </c>
      <c r="E9" s="86">
        <v>10.633484162895927</v>
      </c>
      <c r="F9" s="85">
        <v>4076</v>
      </c>
      <c r="G9" s="87">
        <v>-1.8304431599229287</v>
      </c>
      <c r="H9" s="478">
        <v>6.2300343905234996</v>
      </c>
    </row>
    <row r="10" spans="1:8" s="80" customFormat="1" x14ac:dyDescent="0.2">
      <c r="A10" s="81" t="s">
        <v>131</v>
      </c>
      <c r="B10" s="476">
        <v>1076</v>
      </c>
      <c r="C10" s="89">
        <v>-9.2850510677808723E-2</v>
      </c>
      <c r="D10" s="88">
        <v>3046</v>
      </c>
      <c r="E10" s="89">
        <v>1.5671890630210068</v>
      </c>
      <c r="F10" s="88">
        <v>13248</v>
      </c>
      <c r="G10" s="89">
        <v>15.956236323851202</v>
      </c>
      <c r="H10" s="479">
        <v>20.249140236912496</v>
      </c>
    </row>
    <row r="11" spans="1:8" s="80" customFormat="1" x14ac:dyDescent="0.2">
      <c r="A11" s="90" t="s">
        <v>119</v>
      </c>
      <c r="B11" s="91">
        <v>5489</v>
      </c>
      <c r="C11" s="92">
        <v>4.2743161094224922</v>
      </c>
      <c r="D11" s="91">
        <v>15644</v>
      </c>
      <c r="E11" s="92">
        <v>2.8939752696658774</v>
      </c>
      <c r="F11" s="91">
        <v>65425</v>
      </c>
      <c r="G11" s="92">
        <v>6.3976842139500087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238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559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650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278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92">
        <f>INDICE!A3</f>
        <v>42430</v>
      </c>
      <c r="B3" s="892">
        <v>41671</v>
      </c>
      <c r="C3" s="893">
        <v>41671</v>
      </c>
      <c r="D3" s="892">
        <v>41671</v>
      </c>
      <c r="E3" s="892">
        <v>41671</v>
      </c>
      <c r="F3" s="226"/>
    </row>
    <row r="4" spans="1:7" ht="15" x14ac:dyDescent="0.25">
      <c r="A4" s="236" t="s">
        <v>30</v>
      </c>
      <c r="B4" s="237">
        <v>13.781000000000001</v>
      </c>
      <c r="C4" s="668"/>
      <c r="D4" s="366" t="s">
        <v>279</v>
      </c>
      <c r="E4" s="818">
        <v>5489</v>
      </c>
    </row>
    <row r="5" spans="1:7" x14ac:dyDescent="0.2">
      <c r="A5" s="236" t="s">
        <v>280</v>
      </c>
      <c r="B5" s="237">
        <v>5789</v>
      </c>
      <c r="C5" s="373"/>
      <c r="D5" s="236" t="s">
        <v>281</v>
      </c>
      <c r="E5" s="237">
        <v>-382</v>
      </c>
    </row>
    <row r="6" spans="1:7" x14ac:dyDescent="0.2">
      <c r="A6" s="236" t="s">
        <v>552</v>
      </c>
      <c r="B6" s="237">
        <v>-166</v>
      </c>
      <c r="C6" s="373"/>
      <c r="D6" s="236" t="s">
        <v>282</v>
      </c>
      <c r="E6" s="237">
        <v>244</v>
      </c>
    </row>
    <row r="7" spans="1:7" x14ac:dyDescent="0.2">
      <c r="A7" s="236" t="s">
        <v>553</v>
      </c>
      <c r="B7" s="237">
        <v>15.219000000000051</v>
      </c>
      <c r="C7" s="373"/>
      <c r="D7" s="236" t="s">
        <v>554</v>
      </c>
      <c r="E7" s="237">
        <v>1525</v>
      </c>
    </row>
    <row r="8" spans="1:7" x14ac:dyDescent="0.2">
      <c r="A8" s="236" t="s">
        <v>555</v>
      </c>
      <c r="B8" s="237">
        <v>-131</v>
      </c>
      <c r="C8" s="373"/>
      <c r="D8" s="236" t="s">
        <v>556</v>
      </c>
      <c r="E8" s="237">
        <v>-1713</v>
      </c>
    </row>
    <row r="9" spans="1:7" ht="15" x14ac:dyDescent="0.25">
      <c r="A9" s="244" t="s">
        <v>59</v>
      </c>
      <c r="B9" s="681">
        <v>5521</v>
      </c>
      <c r="C9" s="373"/>
      <c r="D9" s="236" t="s">
        <v>284</v>
      </c>
      <c r="E9" s="237">
        <v>-152</v>
      </c>
    </row>
    <row r="10" spans="1:7" ht="15" x14ac:dyDescent="0.25">
      <c r="A10" s="236" t="s">
        <v>283</v>
      </c>
      <c r="B10" s="237">
        <v>-32</v>
      </c>
      <c r="C10" s="373"/>
      <c r="D10" s="244" t="s">
        <v>557</v>
      </c>
      <c r="E10" s="681">
        <v>5011</v>
      </c>
    </row>
    <row r="11" spans="1:7" ht="15" x14ac:dyDescent="0.25">
      <c r="A11" s="244" t="s">
        <v>279</v>
      </c>
      <c r="B11" s="681">
        <v>5489</v>
      </c>
      <c r="C11" s="669"/>
      <c r="D11" s="321"/>
      <c r="E11" s="658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8"/>
  <sheetViews>
    <sheetView workbookViewId="0">
      <selection activeCell="D30" sqref="D30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9" t="s">
        <v>561</v>
      </c>
      <c r="B1" s="859"/>
      <c r="C1" s="859"/>
      <c r="D1" s="859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59"/>
      <c r="B2" s="859"/>
      <c r="C2" s="859"/>
      <c r="D2" s="859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285</v>
      </c>
      <c r="F3" s="58"/>
    </row>
    <row r="4" spans="1:12" s="281" customFormat="1" ht="14.25" customHeight="1" x14ac:dyDescent="0.2">
      <c r="A4" s="279"/>
      <c r="B4" s="279"/>
      <c r="C4" s="280" t="s">
        <v>286</v>
      </c>
      <c r="D4" s="280" t="s">
        <v>560</v>
      </c>
      <c r="E4" s="65"/>
      <c r="F4" s="65"/>
    </row>
    <row r="5" spans="1:12" s="281" customFormat="1" ht="14.25" customHeight="1" x14ac:dyDescent="0.2">
      <c r="A5" s="861">
        <v>2010</v>
      </c>
      <c r="B5" s="285" t="s">
        <v>287</v>
      </c>
      <c r="C5" s="671">
        <v>11.06</v>
      </c>
      <c r="D5" s="286">
        <v>3.4611786716557624</v>
      </c>
      <c r="E5" s="65"/>
      <c r="F5" s="65"/>
    </row>
    <row r="6" spans="1:12" ht="14.25" customHeight="1" x14ac:dyDescent="0.2">
      <c r="A6" s="894"/>
      <c r="B6" s="282" t="s">
        <v>288</v>
      </c>
      <c r="C6" s="670">
        <v>11.68</v>
      </c>
      <c r="D6" s="283">
        <v>5.6057866184448395</v>
      </c>
      <c r="F6" s="58"/>
    </row>
    <row r="7" spans="1:12" ht="14.25" customHeight="1" x14ac:dyDescent="0.2">
      <c r="A7" s="894"/>
      <c r="B7" s="282" t="s">
        <v>289</v>
      </c>
      <c r="C7" s="670">
        <v>12.45</v>
      </c>
      <c r="D7" s="283">
        <v>6.5924657534246531</v>
      </c>
      <c r="E7" s="284"/>
      <c r="F7" s="58"/>
    </row>
    <row r="8" spans="1:12" ht="14.25" customHeight="1" x14ac:dyDescent="0.2">
      <c r="A8" s="862"/>
      <c r="B8" s="287" t="s">
        <v>290</v>
      </c>
      <c r="C8" s="672">
        <v>12.79</v>
      </c>
      <c r="D8" s="288">
        <v>2.7309236947791153</v>
      </c>
      <c r="E8" s="284"/>
      <c r="F8" s="58"/>
    </row>
    <row r="9" spans="1:12" s="281" customFormat="1" ht="14.25" customHeight="1" x14ac:dyDescent="0.2">
      <c r="A9" s="894">
        <v>2011</v>
      </c>
      <c r="B9" s="282" t="s">
        <v>287</v>
      </c>
      <c r="C9" s="670">
        <v>13.19</v>
      </c>
      <c r="D9" s="283">
        <v>3.1274433150899172</v>
      </c>
      <c r="E9" s="65"/>
      <c r="F9" s="65"/>
    </row>
    <row r="10" spans="1:12" ht="14.25" customHeight="1" x14ac:dyDescent="0.2">
      <c r="A10" s="894"/>
      <c r="B10" s="282" t="s">
        <v>288</v>
      </c>
      <c r="C10" s="670">
        <v>14</v>
      </c>
      <c r="D10" s="283">
        <v>6.141015921152392</v>
      </c>
      <c r="F10" s="58"/>
    </row>
    <row r="11" spans="1:12" ht="14.25" customHeight="1" x14ac:dyDescent="0.2">
      <c r="A11" s="894"/>
      <c r="B11" s="282" t="s">
        <v>289</v>
      </c>
      <c r="C11" s="670">
        <v>14.8</v>
      </c>
      <c r="D11" s="283">
        <v>5.7142857142857197</v>
      </c>
      <c r="E11" s="284"/>
      <c r="F11" s="58"/>
    </row>
    <row r="12" spans="1:12" ht="14.25" customHeight="1" x14ac:dyDescent="0.2">
      <c r="A12" s="862"/>
      <c r="B12" s="287" t="s">
        <v>290</v>
      </c>
      <c r="C12" s="672">
        <v>15.09</v>
      </c>
      <c r="D12" s="288">
        <v>1.9594594594594537</v>
      </c>
      <c r="E12" s="284"/>
      <c r="F12" s="58"/>
    </row>
    <row r="13" spans="1:12" s="281" customFormat="1" ht="14.25" customHeight="1" x14ac:dyDescent="0.2">
      <c r="A13" s="894">
        <v>2012</v>
      </c>
      <c r="B13" s="282" t="s">
        <v>291</v>
      </c>
      <c r="C13" s="670">
        <v>15.53</v>
      </c>
      <c r="D13" s="283">
        <v>2.9158383035122566</v>
      </c>
      <c r="E13" s="65"/>
      <c r="F13" s="65"/>
    </row>
    <row r="14" spans="1:12" ht="14.25" customHeight="1" x14ac:dyDescent="0.2">
      <c r="A14" s="894"/>
      <c r="B14" s="282" t="s">
        <v>289</v>
      </c>
      <c r="C14" s="670">
        <v>16.45</v>
      </c>
      <c r="D14" s="283">
        <v>5.9240180296200897</v>
      </c>
      <c r="F14" s="58"/>
    </row>
    <row r="15" spans="1:12" ht="14.25" customHeight="1" x14ac:dyDescent="0.2">
      <c r="A15" s="894"/>
      <c r="B15" s="282" t="s">
        <v>292</v>
      </c>
      <c r="C15" s="670">
        <v>16.87</v>
      </c>
      <c r="D15" s="283">
        <v>2.5531914893617129</v>
      </c>
      <c r="E15" s="284"/>
      <c r="F15" s="58"/>
    </row>
    <row r="16" spans="1:12" ht="14.25" customHeight="1" x14ac:dyDescent="0.2">
      <c r="A16" s="862"/>
      <c r="B16" s="287" t="s">
        <v>290</v>
      </c>
      <c r="C16" s="672">
        <v>16.100000000000001</v>
      </c>
      <c r="D16" s="288">
        <v>-4.5643153526970925</v>
      </c>
      <c r="E16" s="284"/>
      <c r="F16" s="58"/>
    </row>
    <row r="17" spans="1:6" ht="14.25" customHeight="1" x14ac:dyDescent="0.2">
      <c r="A17" s="861">
        <v>2013</v>
      </c>
      <c r="B17" s="285" t="s">
        <v>287</v>
      </c>
      <c r="C17" s="671">
        <v>16.32</v>
      </c>
      <c r="D17" s="286">
        <v>1.3664596273291854</v>
      </c>
      <c r="E17" s="284"/>
      <c r="F17" s="58"/>
    </row>
    <row r="18" spans="1:6" ht="14.25" customHeight="1" x14ac:dyDescent="0.2">
      <c r="A18" s="894"/>
      <c r="B18" s="282" t="s">
        <v>293</v>
      </c>
      <c r="C18" s="670">
        <v>17.13</v>
      </c>
      <c r="D18" s="283">
        <v>4.9632352941176388</v>
      </c>
      <c r="E18" s="284"/>
      <c r="F18" s="58"/>
    </row>
    <row r="19" spans="1:6" ht="14.25" customHeight="1" x14ac:dyDescent="0.2">
      <c r="A19" s="862"/>
      <c r="B19" s="287" t="s">
        <v>294</v>
      </c>
      <c r="C19" s="672">
        <v>17.5</v>
      </c>
      <c r="D19" s="288">
        <v>2.1599532983070695</v>
      </c>
      <c r="F19" s="58"/>
    </row>
    <row r="20" spans="1:6" ht="14.25" customHeight="1" x14ac:dyDescent="0.2">
      <c r="A20" s="861">
        <v>2015</v>
      </c>
      <c r="B20" s="285" t="s">
        <v>637</v>
      </c>
      <c r="C20" s="671">
        <v>15.81</v>
      </c>
      <c r="D20" s="286">
        <v>-9.66</v>
      </c>
      <c r="F20" s="58"/>
    </row>
    <row r="21" spans="1:6" ht="14.25" customHeight="1" x14ac:dyDescent="0.2">
      <c r="A21" s="894"/>
      <c r="B21" s="282" t="s">
        <v>641</v>
      </c>
      <c r="C21" s="670">
        <v>14.12</v>
      </c>
      <c r="D21" s="283">
        <v>-10.69</v>
      </c>
      <c r="F21" s="58"/>
    </row>
    <row r="22" spans="1:6" ht="14.25" customHeight="1" x14ac:dyDescent="0.2">
      <c r="A22" s="894"/>
      <c r="B22" s="282" t="s">
        <v>648</v>
      </c>
      <c r="C22" s="670">
        <v>13.42</v>
      </c>
      <c r="D22" s="283">
        <v>-4.96</v>
      </c>
    </row>
    <row r="23" spans="1:6" ht="14.25" customHeight="1" x14ac:dyDescent="0.2">
      <c r="A23" s="894"/>
      <c r="B23" s="282" t="s">
        <v>663</v>
      </c>
      <c r="C23" s="670">
        <v>12.76</v>
      </c>
      <c r="D23" s="283">
        <v>-4.9180327868852469</v>
      </c>
    </row>
    <row r="24" spans="1:6" ht="14.25" customHeight="1" x14ac:dyDescent="0.2">
      <c r="A24" s="862"/>
      <c r="B24" s="287" t="s">
        <v>666</v>
      </c>
      <c r="C24" s="672">
        <v>12.68</v>
      </c>
      <c r="D24" s="288">
        <v>-0.62695924764890343</v>
      </c>
    </row>
    <row r="25" spans="1:6" ht="14.25" customHeight="1" x14ac:dyDescent="0.2">
      <c r="A25" s="861">
        <v>2016</v>
      </c>
      <c r="B25" s="285" t="s">
        <v>667</v>
      </c>
      <c r="C25" s="671">
        <v>13.1</v>
      </c>
      <c r="D25" s="286">
        <v>3.3123028391167186</v>
      </c>
    </row>
    <row r="26" spans="1:6" ht="14.25" customHeight="1" x14ac:dyDescent="0.2">
      <c r="A26" s="862"/>
      <c r="B26" s="287" t="s">
        <v>676</v>
      </c>
      <c r="C26" s="672">
        <v>12.46</v>
      </c>
      <c r="D26" s="288">
        <v>-4.8854961832060981</v>
      </c>
    </row>
    <row r="27" spans="1:6" ht="14.25" customHeight="1" x14ac:dyDescent="0.2">
      <c r="A27" s="275"/>
      <c r="D27" s="71" t="s">
        <v>296</v>
      </c>
    </row>
    <row r="28" spans="1:6" ht="14.25" customHeight="1" x14ac:dyDescent="0.2">
      <c r="A28" s="275" t="s">
        <v>295</v>
      </c>
    </row>
  </sheetData>
  <mergeCells count="7">
    <mergeCell ref="A25:A26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61" t="s">
        <v>643</v>
      </c>
      <c r="C3" s="863" t="s">
        <v>487</v>
      </c>
      <c r="D3" s="861" t="s">
        <v>607</v>
      </c>
      <c r="E3" s="863" t="s">
        <v>487</v>
      </c>
      <c r="F3" s="865" t="s">
        <v>111</v>
      </c>
      <c r="G3" s="865"/>
    </row>
    <row r="4" spans="1:7" ht="14.45" customHeight="1" x14ac:dyDescent="0.25">
      <c r="A4" s="64"/>
      <c r="B4" s="862"/>
      <c r="C4" s="864"/>
      <c r="D4" s="862"/>
      <c r="E4" s="864"/>
      <c r="F4" s="460">
        <v>2014</v>
      </c>
      <c r="G4" s="460">
        <v>2013</v>
      </c>
    </row>
    <row r="5" spans="1:7" x14ac:dyDescent="0.2">
      <c r="A5" s="65" t="s">
        <v>112</v>
      </c>
      <c r="B5" s="266">
        <v>11975.110065789622</v>
      </c>
      <c r="C5" s="267">
        <v>10.113043660139244</v>
      </c>
      <c r="D5" s="266">
        <v>11396.81732916</v>
      </c>
      <c r="E5" s="267">
        <v>9.4621336849910733</v>
      </c>
      <c r="F5" s="768">
        <v>13.166960597027218</v>
      </c>
      <c r="G5" s="768">
        <v>15.464818533595858</v>
      </c>
    </row>
    <row r="6" spans="1:7" x14ac:dyDescent="0.2">
      <c r="A6" s="65" t="s">
        <v>113</v>
      </c>
      <c r="B6" s="266">
        <v>50740.304559999997</v>
      </c>
      <c r="C6" s="267">
        <v>42.850455029217031</v>
      </c>
      <c r="D6" s="266">
        <v>51317.6751678</v>
      </c>
      <c r="E6" s="267">
        <v>42.606167039132451</v>
      </c>
      <c r="F6" s="768">
        <v>0.61252095882177338</v>
      </c>
      <c r="G6" s="768">
        <v>0.73061219623459694</v>
      </c>
    </row>
    <row r="7" spans="1:7" x14ac:dyDescent="0.2">
      <c r="A7" s="65" t="s">
        <v>114</v>
      </c>
      <c r="B7" s="266">
        <v>23663.594664</v>
      </c>
      <c r="C7" s="267">
        <v>19.984030599980144</v>
      </c>
      <c r="D7" s="266">
        <v>26077.468643999997</v>
      </c>
      <c r="E7" s="267">
        <v>21.650649242605471</v>
      </c>
      <c r="F7" s="768">
        <v>8.8007541946628728E-2</v>
      </c>
      <c r="G7" s="768">
        <v>0.19104022970980514</v>
      </c>
    </row>
    <row r="8" spans="1:7" x14ac:dyDescent="0.2">
      <c r="A8" s="65" t="s">
        <v>115</v>
      </c>
      <c r="B8" s="266">
        <v>14932.588630303027</v>
      </c>
      <c r="C8" s="267">
        <v>12.610649918664924</v>
      </c>
      <c r="D8" s="266">
        <v>14784.442424242423</v>
      </c>
      <c r="E8" s="267">
        <v>12.274687453163388</v>
      </c>
      <c r="F8" s="768">
        <v>100</v>
      </c>
      <c r="G8" s="768">
        <v>100</v>
      </c>
    </row>
    <row r="9" spans="1:7" x14ac:dyDescent="0.2">
      <c r="A9" s="65" t="s">
        <v>116</v>
      </c>
      <c r="B9" s="266">
        <v>17274.618443135863</v>
      </c>
      <c r="C9" s="267">
        <v>14.588506457803502</v>
      </c>
      <c r="D9" s="266">
        <v>17304.626457999999</v>
      </c>
      <c r="E9" s="267">
        <v>14.367053905083333</v>
      </c>
      <c r="F9" s="768">
        <v>100</v>
      </c>
      <c r="G9" s="768">
        <v>100</v>
      </c>
    </row>
    <row r="10" spans="1:7" x14ac:dyDescent="0.2">
      <c r="A10" s="65" t="s">
        <v>117</v>
      </c>
      <c r="B10" s="266">
        <v>119.22180346348519</v>
      </c>
      <c r="C10" s="267">
        <v>0.10068344232686298</v>
      </c>
      <c r="D10" s="266">
        <v>146.1456</v>
      </c>
      <c r="E10" s="267">
        <v>0.12133643672036938</v>
      </c>
      <c r="F10" s="768" t="s">
        <v>644</v>
      </c>
      <c r="G10" s="768" t="s">
        <v>645</v>
      </c>
    </row>
    <row r="11" spans="1:7" x14ac:dyDescent="0.2">
      <c r="A11" s="65" t="s">
        <v>118</v>
      </c>
      <c r="B11" s="266">
        <v>-292.916</v>
      </c>
      <c r="C11" s="267">
        <v>-0.24736910813170204</v>
      </c>
      <c r="D11" s="266">
        <v>-580.58600000000001</v>
      </c>
      <c r="E11" s="267">
        <v>-0.48202776169609196</v>
      </c>
      <c r="F11" s="769"/>
      <c r="G11" s="769"/>
    </row>
    <row r="12" spans="1:7" x14ac:dyDescent="0.2">
      <c r="A12" s="68" t="s">
        <v>119</v>
      </c>
      <c r="B12" s="770">
        <v>118412.522166692</v>
      </c>
      <c r="C12" s="771">
        <v>100</v>
      </c>
      <c r="D12" s="770">
        <v>120446.58962320242</v>
      </c>
      <c r="E12" s="771">
        <v>100</v>
      </c>
      <c r="F12" s="771">
        <v>28.395029099457979</v>
      </c>
      <c r="G12" s="771">
        <v>28.579026901539933</v>
      </c>
    </row>
    <row r="13" spans="1:7" x14ac:dyDescent="0.2">
      <c r="A13" s="65"/>
      <c r="B13" s="65"/>
      <c r="C13" s="65"/>
      <c r="D13" s="65"/>
      <c r="E13" s="65"/>
      <c r="F13" s="65"/>
      <c r="G13" s="71" t="s">
        <v>608</v>
      </c>
    </row>
    <row r="14" spans="1:7" x14ac:dyDescent="0.2">
      <c r="A14" s="772" t="s">
        <v>609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562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297</v>
      </c>
    </row>
    <row r="3" spans="1:6" x14ac:dyDescent="0.2">
      <c r="A3" s="63"/>
      <c r="B3" s="873" t="s">
        <v>298</v>
      </c>
      <c r="C3" s="873"/>
      <c r="D3" s="873"/>
      <c r="E3" s="260" t="s">
        <v>299</v>
      </c>
      <c r="F3" s="260"/>
    </row>
    <row r="4" spans="1:6" x14ac:dyDescent="0.2">
      <c r="A4" s="75"/>
      <c r="B4" s="291" t="s">
        <v>671</v>
      </c>
      <c r="C4" s="292" t="s">
        <v>670</v>
      </c>
      <c r="D4" s="291" t="s">
        <v>673</v>
      </c>
      <c r="E4" s="262" t="s">
        <v>300</v>
      </c>
      <c r="F4" s="261" t="s">
        <v>301</v>
      </c>
    </row>
    <row r="5" spans="1:6" x14ac:dyDescent="0.2">
      <c r="A5" s="673" t="s">
        <v>564</v>
      </c>
      <c r="B5" s="293">
        <v>111.02005930645163</v>
      </c>
      <c r="C5" s="293">
        <v>107.68999506206897</v>
      </c>
      <c r="D5" s="293">
        <v>126.331</v>
      </c>
      <c r="E5" s="293">
        <v>3.0922689173337923</v>
      </c>
      <c r="F5" s="293">
        <v>-12.119701968280449</v>
      </c>
    </row>
    <row r="6" spans="1:6" x14ac:dyDescent="0.2">
      <c r="A6" s="75" t="s">
        <v>563</v>
      </c>
      <c r="B6" s="272">
        <v>97.10322935161291</v>
      </c>
      <c r="C6" s="288">
        <v>92.704751365517239</v>
      </c>
      <c r="D6" s="272">
        <v>116.82599999999999</v>
      </c>
      <c r="E6" s="272">
        <v>4.7446090101178378</v>
      </c>
      <c r="F6" s="272">
        <v>-16.882175755728248</v>
      </c>
    </row>
    <row r="7" spans="1:6" x14ac:dyDescent="0.2">
      <c r="A7" s="1"/>
      <c r="B7" s="1"/>
      <c r="C7" s="1"/>
      <c r="D7" s="1"/>
      <c r="E7" s="1"/>
      <c r="F7" s="71" t="s">
        <v>296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topLeftCell="A4" workbookViewId="0">
      <selection activeCell="E38" sqref="E38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9" t="s">
        <v>302</v>
      </c>
      <c r="B1" s="859"/>
      <c r="C1" s="859"/>
      <c r="D1" s="58"/>
      <c r="E1" s="58"/>
    </row>
    <row r="2" spans="1:38" x14ac:dyDescent="0.2">
      <c r="A2" s="860"/>
      <c r="B2" s="859"/>
      <c r="C2" s="859"/>
      <c r="D2" s="8"/>
      <c r="E2" s="62" t="s">
        <v>297</v>
      </c>
    </row>
    <row r="3" spans="1:38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</row>
    <row r="4" spans="1:38" x14ac:dyDescent="0.2">
      <c r="A4" s="296" t="s">
        <v>307</v>
      </c>
      <c r="B4" s="297">
        <v>111.02005930645163</v>
      </c>
      <c r="C4" s="298">
        <v>19.267944177152764</v>
      </c>
      <c r="D4" s="298">
        <v>46.190468466808859</v>
      </c>
      <c r="E4" s="298">
        <v>45.561646662489999</v>
      </c>
      <c r="F4" s="434"/>
      <c r="G4" s="434"/>
      <c r="H4" s="434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</row>
    <row r="5" spans="1:38" x14ac:dyDescent="0.2">
      <c r="A5" s="299" t="s">
        <v>308</v>
      </c>
      <c r="B5" s="300">
        <v>123.53333333333333</v>
      </c>
      <c r="C5" s="294">
        <v>19.723809523809525</v>
      </c>
      <c r="D5" s="294">
        <v>65.450005291005297</v>
      </c>
      <c r="E5" s="294">
        <v>38.35951851851852</v>
      </c>
      <c r="F5" s="434"/>
      <c r="G5" s="434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</row>
    <row r="6" spans="1:38" x14ac:dyDescent="0.2">
      <c r="A6" s="299" t="s">
        <v>309</v>
      </c>
      <c r="B6" s="300">
        <v>104.73703703703704</v>
      </c>
      <c r="C6" s="294">
        <v>17.456172839506177</v>
      </c>
      <c r="D6" s="294">
        <v>49.336012345679009</v>
      </c>
      <c r="E6" s="294">
        <v>37.944851851851851</v>
      </c>
      <c r="F6" s="434"/>
      <c r="G6" s="434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  <c r="AL6" s="435"/>
    </row>
    <row r="7" spans="1:38" x14ac:dyDescent="0.2">
      <c r="A7" s="299" t="s">
        <v>252</v>
      </c>
      <c r="B7" s="300">
        <v>119.68148148148148</v>
      </c>
      <c r="C7" s="294">
        <v>20.771166207529841</v>
      </c>
      <c r="D7" s="294">
        <v>61.910056014692387</v>
      </c>
      <c r="E7" s="294">
        <v>37.000259259259259</v>
      </c>
      <c r="F7" s="434"/>
      <c r="G7" s="434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  <c r="AL7" s="435"/>
    </row>
    <row r="8" spans="1:38" x14ac:dyDescent="0.2">
      <c r="A8" s="299" t="s">
        <v>310</v>
      </c>
      <c r="B8" s="300">
        <v>90.649843012047754</v>
      </c>
      <c r="C8" s="294">
        <v>15.108307168674626</v>
      </c>
      <c r="D8" s="294">
        <v>36.302274084426323</v>
      </c>
      <c r="E8" s="294">
        <v>39.239261758946803</v>
      </c>
      <c r="F8" s="434"/>
      <c r="G8" s="434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</row>
    <row r="9" spans="1:38" x14ac:dyDescent="0.2">
      <c r="A9" s="299" t="s">
        <v>311</v>
      </c>
      <c r="B9" s="300">
        <v>97.771005879539729</v>
      </c>
      <c r="C9" s="294">
        <v>16.968521681573012</v>
      </c>
      <c r="D9" s="294">
        <v>47.46901615404839</v>
      </c>
      <c r="E9" s="294">
        <v>33.33346804391833</v>
      </c>
      <c r="F9" s="434"/>
      <c r="G9" s="434"/>
    </row>
    <row r="10" spans="1:38" x14ac:dyDescent="0.2">
      <c r="A10" s="299" t="s">
        <v>312</v>
      </c>
      <c r="B10" s="300">
        <v>108.00455555555554</v>
      </c>
      <c r="C10" s="294">
        <v>17.244424836601304</v>
      </c>
      <c r="D10" s="294">
        <v>48.970019607843135</v>
      </c>
      <c r="E10" s="294">
        <v>41.790111111111109</v>
      </c>
      <c r="F10" s="434"/>
      <c r="G10" s="434"/>
    </row>
    <row r="11" spans="1:38" x14ac:dyDescent="0.2">
      <c r="A11" s="299" t="s">
        <v>313</v>
      </c>
      <c r="B11" s="300">
        <v>111.72781472402519</v>
      </c>
      <c r="C11" s="294">
        <v>22.345562944805039</v>
      </c>
      <c r="D11" s="294">
        <v>50.986604077979905</v>
      </c>
      <c r="E11" s="294">
        <v>38.395647701240257</v>
      </c>
      <c r="F11" s="434"/>
      <c r="G11" s="434"/>
    </row>
    <row r="12" spans="1:38" x14ac:dyDescent="0.2">
      <c r="A12" s="299" t="s">
        <v>314</v>
      </c>
      <c r="B12" s="300">
        <v>136.04533112278222</v>
      </c>
      <c r="C12" s="294">
        <v>27.209066224556445</v>
      </c>
      <c r="D12" s="294">
        <v>61.729615609241669</v>
      </c>
      <c r="E12" s="294">
        <v>47.106649288984094</v>
      </c>
      <c r="F12" s="434"/>
      <c r="G12" s="434"/>
    </row>
    <row r="13" spans="1:38" x14ac:dyDescent="0.2">
      <c r="A13" s="299" t="s">
        <v>315</v>
      </c>
      <c r="B13" s="300">
        <v>112.71111111111111</v>
      </c>
      <c r="C13" s="294">
        <v>18.785185185185185</v>
      </c>
      <c r="D13" s="294">
        <v>57.017074074074074</v>
      </c>
      <c r="E13" s="294">
        <v>36.90885185185185</v>
      </c>
      <c r="F13" s="434"/>
      <c r="G13" s="434"/>
    </row>
    <row r="14" spans="1:38" x14ac:dyDescent="0.2">
      <c r="A14" s="299" t="s">
        <v>316</v>
      </c>
      <c r="B14" s="300">
        <v>112.52222222222221</v>
      </c>
      <c r="C14" s="294">
        <v>20.290892531876136</v>
      </c>
      <c r="D14" s="294">
        <v>56.537848208864588</v>
      </c>
      <c r="E14" s="294">
        <v>35.693481481481491</v>
      </c>
      <c r="F14" s="434"/>
      <c r="G14" s="434"/>
    </row>
    <row r="15" spans="1:38" x14ac:dyDescent="0.2">
      <c r="A15" s="299" t="s">
        <v>217</v>
      </c>
      <c r="B15" s="300">
        <v>99.811111111111103</v>
      </c>
      <c r="C15" s="294">
        <v>16.635185185185186</v>
      </c>
      <c r="D15" s="294">
        <v>42.277185185185182</v>
      </c>
      <c r="E15" s="294">
        <v>40.898740740740735</v>
      </c>
      <c r="F15" s="434"/>
      <c r="G15" s="434"/>
    </row>
    <row r="16" spans="1:38" x14ac:dyDescent="0.2">
      <c r="A16" s="299" t="s">
        <v>317</v>
      </c>
      <c r="B16" s="301">
        <v>130.71111111111111</v>
      </c>
      <c r="C16" s="283">
        <v>25.298924731182794</v>
      </c>
      <c r="D16" s="283">
        <v>65.278075268817204</v>
      </c>
      <c r="E16" s="283">
        <v>40.13411111111111</v>
      </c>
      <c r="F16" s="434"/>
      <c r="G16" s="434"/>
    </row>
    <row r="17" spans="1:13" x14ac:dyDescent="0.2">
      <c r="A17" s="299" t="s">
        <v>253</v>
      </c>
      <c r="B17" s="300">
        <v>124.76244444444444</v>
      </c>
      <c r="C17" s="294">
        <v>20.793740740740741</v>
      </c>
      <c r="D17" s="294">
        <v>64.760037037037037</v>
      </c>
      <c r="E17" s="294">
        <v>39.208666666666666</v>
      </c>
      <c r="F17" s="434"/>
      <c r="G17" s="434"/>
    </row>
    <row r="18" spans="1:13" x14ac:dyDescent="0.2">
      <c r="A18" s="299" t="s">
        <v>254</v>
      </c>
      <c r="B18" s="300">
        <v>131.28518518518518</v>
      </c>
      <c r="C18" s="294">
        <v>24.549262270400483</v>
      </c>
      <c r="D18" s="294">
        <v>67.861737729599525</v>
      </c>
      <c r="E18" s="294">
        <v>38.874185185185191</v>
      </c>
      <c r="F18" s="434"/>
      <c r="G18" s="434"/>
    </row>
    <row r="19" spans="1:13" x14ac:dyDescent="0.2">
      <c r="A19" s="58" t="s">
        <v>255</v>
      </c>
      <c r="B19" s="300">
        <v>139.81851851851852</v>
      </c>
      <c r="C19" s="294">
        <v>24.266023875114783</v>
      </c>
      <c r="D19" s="294">
        <v>77.789865013774104</v>
      </c>
      <c r="E19" s="294">
        <v>37.762629629629629</v>
      </c>
      <c r="F19" s="434"/>
      <c r="G19" s="434"/>
    </row>
    <row r="20" spans="1:13" x14ac:dyDescent="0.2">
      <c r="A20" s="58" t="s">
        <v>318</v>
      </c>
      <c r="B20" s="300">
        <v>100.17053144714706</v>
      </c>
      <c r="C20" s="294">
        <v>21.296097236795045</v>
      </c>
      <c r="D20" s="294">
        <v>39.150793000574069</v>
      </c>
      <c r="E20" s="294">
        <v>39.723641209777945</v>
      </c>
      <c r="F20" s="434"/>
      <c r="G20" s="434"/>
    </row>
    <row r="21" spans="1:13" x14ac:dyDescent="0.2">
      <c r="A21" s="58" t="s">
        <v>319</v>
      </c>
      <c r="B21" s="300">
        <v>120.41851851851852</v>
      </c>
      <c r="C21" s="294">
        <v>22.517283950617287</v>
      </c>
      <c r="D21" s="294">
        <v>60.771679012345686</v>
      </c>
      <c r="E21" s="294">
        <v>37.129555555555555</v>
      </c>
      <c r="F21" s="434"/>
      <c r="G21" s="434"/>
    </row>
    <row r="22" spans="1:13" x14ac:dyDescent="0.2">
      <c r="A22" s="58" t="s">
        <v>218</v>
      </c>
      <c r="B22" s="300">
        <v>138.33062962962964</v>
      </c>
      <c r="C22" s="294">
        <v>24.944867638129939</v>
      </c>
      <c r="D22" s="294">
        <v>72.840095324833044</v>
      </c>
      <c r="E22" s="294">
        <v>40.545666666666662</v>
      </c>
      <c r="F22" s="434"/>
      <c r="G22" s="434"/>
    </row>
    <row r="23" spans="1:13" x14ac:dyDescent="0.2">
      <c r="A23" s="302" t="s">
        <v>320</v>
      </c>
      <c r="B23" s="303">
        <v>99.879074074074069</v>
      </c>
      <c r="C23" s="304">
        <v>17.334384756657482</v>
      </c>
      <c r="D23" s="304">
        <v>44.468985613712888</v>
      </c>
      <c r="E23" s="304">
        <v>38.075703703703702</v>
      </c>
      <c r="F23" s="434"/>
      <c r="G23" s="434"/>
    </row>
    <row r="24" spans="1:13" x14ac:dyDescent="0.2">
      <c r="A24" s="302" t="s">
        <v>321</v>
      </c>
      <c r="B24" s="303">
        <v>101.38607407407406</v>
      </c>
      <c r="C24" s="304">
        <v>17.595930211202937</v>
      </c>
      <c r="D24" s="304">
        <v>43.443106825834079</v>
      </c>
      <c r="E24" s="304">
        <v>40.34703703703704</v>
      </c>
      <c r="F24" s="434"/>
      <c r="G24" s="434"/>
    </row>
    <row r="25" spans="1:13" x14ac:dyDescent="0.2">
      <c r="A25" s="282" t="s">
        <v>322</v>
      </c>
      <c r="B25" s="303">
        <v>101.79892592592593</v>
      </c>
      <c r="C25" s="304">
        <v>14.791296929408043</v>
      </c>
      <c r="D25" s="304">
        <v>46.208999366888264</v>
      </c>
      <c r="E25" s="304">
        <v>40.798629629629623</v>
      </c>
      <c r="F25" s="434"/>
      <c r="G25" s="434"/>
    </row>
    <row r="26" spans="1:13" x14ac:dyDescent="0.2">
      <c r="A26" s="282" t="s">
        <v>323</v>
      </c>
      <c r="B26" s="303">
        <v>132</v>
      </c>
      <c r="C26" s="304">
        <v>20.135593220338983</v>
      </c>
      <c r="D26" s="304">
        <v>54.938406779661015</v>
      </c>
      <c r="E26" s="304">
        <v>56.926000000000002</v>
      </c>
      <c r="F26" s="434"/>
      <c r="G26" s="434"/>
    </row>
    <row r="27" spans="1:13" x14ac:dyDescent="0.2">
      <c r="A27" s="282" t="s">
        <v>324</v>
      </c>
      <c r="B27" s="303">
        <v>93.025977117804501</v>
      </c>
      <c r="C27" s="304">
        <v>17.395101412272385</v>
      </c>
      <c r="D27" s="304">
        <v>38.7883441010149</v>
      </c>
      <c r="E27" s="304">
        <v>36.84253160451722</v>
      </c>
      <c r="F27" s="434"/>
      <c r="G27" s="434"/>
    </row>
    <row r="28" spans="1:13" x14ac:dyDescent="0.2">
      <c r="A28" s="58" t="s">
        <v>256</v>
      </c>
      <c r="B28" s="300">
        <v>134.24444444444444</v>
      </c>
      <c r="C28" s="294">
        <v>25.102619692863595</v>
      </c>
      <c r="D28" s="294">
        <v>68.110121047877143</v>
      </c>
      <c r="E28" s="294">
        <v>41.031703703703705</v>
      </c>
      <c r="F28" s="434"/>
      <c r="G28" s="434"/>
    </row>
    <row r="29" spans="1:13" x14ac:dyDescent="0.2">
      <c r="A29" s="282" t="s">
        <v>221</v>
      </c>
      <c r="B29" s="303">
        <v>130.67102685626543</v>
      </c>
      <c r="C29" s="304">
        <v>21.77850447604424</v>
      </c>
      <c r="D29" s="304">
        <v>74.380831291279208</v>
      </c>
      <c r="E29" s="304">
        <v>34.51169108894198</v>
      </c>
      <c r="F29" s="434"/>
      <c r="G29" s="434"/>
    </row>
    <row r="30" spans="1:13" x14ac:dyDescent="0.2">
      <c r="A30" s="58" t="s">
        <v>325</v>
      </c>
      <c r="B30" s="300">
        <v>103.46104287383699</v>
      </c>
      <c r="C30" s="294">
        <v>20.02471797558135</v>
      </c>
      <c r="D30" s="294">
        <v>42.77525196611515</v>
      </c>
      <c r="E30" s="294">
        <v>40.661072932140485</v>
      </c>
      <c r="F30" s="434"/>
      <c r="G30" s="434"/>
    </row>
    <row r="31" spans="1:13" x14ac:dyDescent="0.2">
      <c r="A31" s="305" t="s">
        <v>257</v>
      </c>
      <c r="B31" s="306">
        <v>134.31255044385949</v>
      </c>
      <c r="C31" s="272">
        <v>26.862510088771899</v>
      </c>
      <c r="D31" s="272">
        <v>67.883923873508735</v>
      </c>
      <c r="E31" s="272">
        <v>39.566116481578852</v>
      </c>
      <c r="F31" s="434"/>
      <c r="G31" s="434"/>
    </row>
    <row r="32" spans="1:13" x14ac:dyDescent="0.2">
      <c r="A32" s="307" t="s">
        <v>326</v>
      </c>
      <c r="B32" s="308">
        <v>123.31507740306867</v>
      </c>
      <c r="C32" s="308">
        <v>21.48452222991267</v>
      </c>
      <c r="D32" s="308">
        <v>63.379558207394524</v>
      </c>
      <c r="E32" s="308">
        <v>38.450996965761469</v>
      </c>
      <c r="F32" s="434"/>
      <c r="G32" s="434"/>
      <c r="M32" s="435"/>
    </row>
    <row r="33" spans="1:13" x14ac:dyDescent="0.2">
      <c r="A33" s="309" t="s">
        <v>327</v>
      </c>
      <c r="B33" s="310">
        <v>125.42596254210619</v>
      </c>
      <c r="C33" s="310">
        <v>21.446853746364869</v>
      </c>
      <c r="D33" s="310">
        <v>64.565976981958883</v>
      </c>
      <c r="E33" s="310">
        <v>39.413131813782442</v>
      </c>
      <c r="F33" s="434"/>
      <c r="G33" s="434"/>
      <c r="M33" s="435"/>
    </row>
    <row r="34" spans="1:13" x14ac:dyDescent="0.2">
      <c r="A34" s="309" t="s">
        <v>328</v>
      </c>
      <c r="B34" s="311">
        <v>14.405903235654563</v>
      </c>
      <c r="C34" s="311">
        <v>2.1789095692121059</v>
      </c>
      <c r="D34" s="311">
        <v>18.375508515150024</v>
      </c>
      <c r="E34" s="311">
        <v>-6.1485148487075563</v>
      </c>
      <c r="F34" s="434"/>
      <c r="G34" s="434"/>
    </row>
    <row r="35" spans="1:13" x14ac:dyDescent="0.2">
      <c r="A35" s="94"/>
      <c r="B35" s="65"/>
      <c r="C35" s="58"/>
      <c r="D35" s="8"/>
      <c r="E35" s="71" t="s">
        <v>296</v>
      </c>
    </row>
    <row r="36" spans="1:13" x14ac:dyDescent="0.2">
      <c r="B36" s="434"/>
      <c r="C36" s="434"/>
      <c r="D36" s="434"/>
      <c r="E36" s="434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topLeftCell="A4" workbookViewId="0">
      <selection activeCell="E37" sqref="E37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9" t="s">
        <v>329</v>
      </c>
      <c r="B1" s="859"/>
      <c r="C1" s="859"/>
      <c r="D1" s="58"/>
      <c r="E1" s="58"/>
    </row>
    <row r="2" spans="1:36" x14ac:dyDescent="0.2">
      <c r="A2" s="860"/>
      <c r="B2" s="859"/>
      <c r="C2" s="859"/>
      <c r="D2" s="8"/>
      <c r="E2" s="62" t="s">
        <v>297</v>
      </c>
    </row>
    <row r="3" spans="1:36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</row>
    <row r="4" spans="1:36" x14ac:dyDescent="0.2">
      <c r="A4" s="296" t="s">
        <v>307</v>
      </c>
      <c r="B4" s="297">
        <v>97.10322935161291</v>
      </c>
      <c r="C4" s="298">
        <v>16.852626581684888</v>
      </c>
      <c r="D4" s="298">
        <v>36.795027875179947</v>
      </c>
      <c r="E4" s="298">
        <v>43.455574894748075</v>
      </c>
      <c r="F4" s="434"/>
      <c r="G4" s="434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</row>
    <row r="5" spans="1:36" x14ac:dyDescent="0.2">
      <c r="A5" s="299" t="s">
        <v>308</v>
      </c>
      <c r="B5" s="300">
        <v>103.02592592592593</v>
      </c>
      <c r="C5" s="294">
        <v>16.449517584811705</v>
      </c>
      <c r="D5" s="294">
        <v>47.040112044817931</v>
      </c>
      <c r="E5" s="294">
        <v>39.536296296296292</v>
      </c>
      <c r="G5" s="434"/>
      <c r="H5" s="439"/>
      <c r="I5" s="439"/>
      <c r="J5" s="439"/>
      <c r="K5" s="439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</row>
    <row r="6" spans="1:36" x14ac:dyDescent="0.2">
      <c r="A6" s="299" t="s">
        <v>309</v>
      </c>
      <c r="B6" s="300">
        <v>97.022222222222211</v>
      </c>
      <c r="C6" s="294">
        <v>16.170370370370371</v>
      </c>
      <c r="D6" s="294">
        <v>40.963925925925913</v>
      </c>
      <c r="E6" s="294">
        <v>39.887925925925927</v>
      </c>
      <c r="G6" s="434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</row>
    <row r="7" spans="1:36" x14ac:dyDescent="0.2">
      <c r="A7" s="299" t="s">
        <v>252</v>
      </c>
      <c r="B7" s="300">
        <v>103.98999999999998</v>
      </c>
      <c r="C7" s="294">
        <v>18.047851239669416</v>
      </c>
      <c r="D7" s="294">
        <v>46.482778389960188</v>
      </c>
      <c r="E7" s="294">
        <v>39.459370370370372</v>
      </c>
      <c r="G7" s="434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</row>
    <row r="8" spans="1:36" x14ac:dyDescent="0.2">
      <c r="A8" s="299" t="s">
        <v>310</v>
      </c>
      <c r="B8" s="300">
        <v>86.024663583718706</v>
      </c>
      <c r="C8" s="294">
        <v>14.337443930619784</v>
      </c>
      <c r="D8" s="294">
        <v>32.978743818638833</v>
      </c>
      <c r="E8" s="294">
        <v>38.708475834460089</v>
      </c>
      <c r="G8" s="434"/>
    </row>
    <row r="9" spans="1:36" x14ac:dyDescent="0.2">
      <c r="A9" s="299" t="s">
        <v>311</v>
      </c>
      <c r="B9" s="300">
        <v>93.898305041873328</v>
      </c>
      <c r="C9" s="294">
        <v>16.296400048589586</v>
      </c>
      <c r="D9" s="294">
        <v>40.481754456708728</v>
      </c>
      <c r="E9" s="294">
        <v>37.120150536575011</v>
      </c>
      <c r="G9" s="434"/>
    </row>
    <row r="10" spans="1:36" x14ac:dyDescent="0.2">
      <c r="A10" s="299" t="s">
        <v>312</v>
      </c>
      <c r="B10" s="300">
        <v>106.07037037037037</v>
      </c>
      <c r="C10" s="294">
        <v>16.935605353252413</v>
      </c>
      <c r="D10" s="294">
        <v>46.070024276377225</v>
      </c>
      <c r="E10" s="294">
        <v>43.064740740740731</v>
      </c>
      <c r="G10" s="434"/>
    </row>
    <row r="11" spans="1:36" x14ac:dyDescent="0.2">
      <c r="A11" s="299" t="s">
        <v>313</v>
      </c>
      <c r="B11" s="300">
        <v>101.08772973182809</v>
      </c>
      <c r="C11" s="294">
        <v>20.217545946365618</v>
      </c>
      <c r="D11" s="294">
        <v>40.419432248346759</v>
      </c>
      <c r="E11" s="294">
        <v>40.450751537115714</v>
      </c>
      <c r="G11" s="434"/>
    </row>
    <row r="12" spans="1:36" x14ac:dyDescent="0.2">
      <c r="A12" s="299" t="s">
        <v>314</v>
      </c>
      <c r="B12" s="300">
        <v>111.8068842678376</v>
      </c>
      <c r="C12" s="294">
        <v>22.361376853567521</v>
      </c>
      <c r="D12" s="294">
        <v>42.248049258192964</v>
      </c>
      <c r="E12" s="294">
        <v>47.197458156077111</v>
      </c>
      <c r="G12" s="434"/>
    </row>
    <row r="13" spans="1:36" x14ac:dyDescent="0.2">
      <c r="A13" s="299" t="s">
        <v>315</v>
      </c>
      <c r="B13" s="300">
        <v>96.474074074074082</v>
      </c>
      <c r="C13" s="294">
        <v>16.079012345679015</v>
      </c>
      <c r="D13" s="294">
        <v>40.604913580246915</v>
      </c>
      <c r="E13" s="294">
        <v>39.790148148148148</v>
      </c>
      <c r="G13" s="434"/>
    </row>
    <row r="14" spans="1:36" x14ac:dyDescent="0.2">
      <c r="A14" s="299" t="s">
        <v>316</v>
      </c>
      <c r="B14" s="300">
        <v>100.8074074074074</v>
      </c>
      <c r="C14" s="294">
        <v>18.178384942319369</v>
      </c>
      <c r="D14" s="294">
        <v>48.688207650273213</v>
      </c>
      <c r="E14" s="294">
        <v>33.940814814814814</v>
      </c>
      <c r="G14" s="434"/>
    </row>
    <row r="15" spans="1:36" x14ac:dyDescent="0.2">
      <c r="A15" s="299" t="s">
        <v>217</v>
      </c>
      <c r="B15" s="300">
        <v>99.55185185185185</v>
      </c>
      <c r="C15" s="294">
        <v>16.591975308641977</v>
      </c>
      <c r="D15" s="294">
        <v>39.291913580246913</v>
      </c>
      <c r="E15" s="294">
        <v>43.66796296296296</v>
      </c>
      <c r="G15" s="434"/>
    </row>
    <row r="16" spans="1:36" x14ac:dyDescent="0.2">
      <c r="A16" s="299" t="s">
        <v>317</v>
      </c>
      <c r="B16" s="301">
        <v>113.74444444444444</v>
      </c>
      <c r="C16" s="283">
        <v>22.015053763440861</v>
      </c>
      <c r="D16" s="283">
        <v>49.338131421744322</v>
      </c>
      <c r="E16" s="283">
        <v>42.391259259259257</v>
      </c>
      <c r="G16" s="434"/>
    </row>
    <row r="17" spans="1:11" x14ac:dyDescent="0.2">
      <c r="A17" s="299" t="s">
        <v>253</v>
      </c>
      <c r="B17" s="300">
        <v>104.80403703703705</v>
      </c>
      <c r="C17" s="294">
        <v>17.467339506172845</v>
      </c>
      <c r="D17" s="294">
        <v>51.060327160493827</v>
      </c>
      <c r="E17" s="294">
        <v>36.276370370370373</v>
      </c>
      <c r="G17" s="434"/>
    </row>
    <row r="18" spans="1:11" x14ac:dyDescent="0.2">
      <c r="A18" s="299" t="s">
        <v>254</v>
      </c>
      <c r="B18" s="300">
        <v>98.92962962962963</v>
      </c>
      <c r="C18" s="294">
        <v>18.499036434808794</v>
      </c>
      <c r="D18" s="294">
        <v>33.786185787413437</v>
      </c>
      <c r="E18" s="294">
        <v>46.6444074074074</v>
      </c>
      <c r="G18" s="434"/>
    </row>
    <row r="19" spans="1:11" x14ac:dyDescent="0.2">
      <c r="A19" s="58" t="s">
        <v>255</v>
      </c>
      <c r="B19" s="300">
        <v>108.17777777777778</v>
      </c>
      <c r="C19" s="294">
        <v>18.774655647382922</v>
      </c>
      <c r="D19" s="294">
        <v>49.246936945209676</v>
      </c>
      <c r="E19" s="294">
        <v>40.15618518518518</v>
      </c>
      <c r="G19" s="434"/>
    </row>
    <row r="20" spans="1:11" x14ac:dyDescent="0.2">
      <c r="A20" s="58" t="s">
        <v>318</v>
      </c>
      <c r="B20" s="300">
        <v>99.890558711201649</v>
      </c>
      <c r="C20" s="294">
        <v>21.236575474034996</v>
      </c>
      <c r="D20" s="294">
        <v>36.010674890783733</v>
      </c>
      <c r="E20" s="294">
        <v>42.643308346382923</v>
      </c>
      <c r="G20" s="434"/>
    </row>
    <row r="21" spans="1:11" x14ac:dyDescent="0.2">
      <c r="A21" s="58" t="s">
        <v>319</v>
      </c>
      <c r="B21" s="300">
        <v>107.27037037037037</v>
      </c>
      <c r="C21" s="294">
        <v>20.058687142426979</v>
      </c>
      <c r="D21" s="294">
        <v>49.899572116832275</v>
      </c>
      <c r="E21" s="294">
        <v>37.312111111111115</v>
      </c>
      <c r="G21" s="434"/>
    </row>
    <row r="22" spans="1:11" x14ac:dyDescent="0.2">
      <c r="A22" s="58" t="s">
        <v>218</v>
      </c>
      <c r="B22" s="300">
        <v>122.06714814814816</v>
      </c>
      <c r="C22" s="294">
        <v>22.012108682452947</v>
      </c>
      <c r="D22" s="294">
        <v>61.740076502732251</v>
      </c>
      <c r="E22" s="294">
        <v>38.314962962962959</v>
      </c>
      <c r="G22" s="434"/>
    </row>
    <row r="23" spans="1:11" x14ac:dyDescent="0.2">
      <c r="A23" s="302" t="s">
        <v>320</v>
      </c>
      <c r="B23" s="303">
        <v>88.540962962962951</v>
      </c>
      <c r="C23" s="304">
        <v>15.366613406795224</v>
      </c>
      <c r="D23" s="304">
        <v>35.04909029690846</v>
      </c>
      <c r="E23" s="304">
        <v>38.125259259259266</v>
      </c>
      <c r="G23" s="434"/>
    </row>
    <row r="24" spans="1:11" x14ac:dyDescent="0.2">
      <c r="A24" s="302" t="s">
        <v>321</v>
      </c>
      <c r="B24" s="303">
        <v>88.036333333333332</v>
      </c>
      <c r="C24" s="304">
        <v>15.27903305785124</v>
      </c>
      <c r="D24" s="304">
        <v>33.017226201408022</v>
      </c>
      <c r="E24" s="304">
        <v>39.740074074074073</v>
      </c>
      <c r="G24" s="434"/>
    </row>
    <row r="25" spans="1:11" x14ac:dyDescent="0.2">
      <c r="A25" s="282" t="s">
        <v>322</v>
      </c>
      <c r="B25" s="303">
        <v>88.058888888888887</v>
      </c>
      <c r="C25" s="304">
        <v>12.794881291547961</v>
      </c>
      <c r="D25" s="304">
        <v>33.500007597340925</v>
      </c>
      <c r="E25" s="304">
        <v>41.764000000000003</v>
      </c>
      <c r="G25" s="434"/>
    </row>
    <row r="26" spans="1:11" x14ac:dyDescent="0.2">
      <c r="A26" s="282" t="s">
        <v>323</v>
      </c>
      <c r="B26" s="303">
        <v>122</v>
      </c>
      <c r="C26" s="304">
        <v>18.610169491525426</v>
      </c>
      <c r="D26" s="304">
        <v>47.239830508474569</v>
      </c>
      <c r="E26" s="304">
        <v>56.15</v>
      </c>
      <c r="G26" s="434"/>
    </row>
    <row r="27" spans="1:11" x14ac:dyDescent="0.2">
      <c r="A27" s="282" t="s">
        <v>324</v>
      </c>
      <c r="B27" s="303">
        <v>88.76785235563878</v>
      </c>
      <c r="C27" s="304">
        <v>16.598866700647903</v>
      </c>
      <c r="D27" s="304">
        <v>33.900693912859026</v>
      </c>
      <c r="E27" s="304">
        <v>38.268291742131851</v>
      </c>
      <c r="G27" s="434"/>
    </row>
    <row r="28" spans="1:11" x14ac:dyDescent="0.2">
      <c r="A28" s="58" t="s">
        <v>256</v>
      </c>
      <c r="B28" s="300">
        <v>110.67407407407407</v>
      </c>
      <c r="C28" s="294">
        <v>20.695152062631738</v>
      </c>
      <c r="D28" s="294">
        <v>46.591959048479367</v>
      </c>
      <c r="E28" s="294">
        <v>43.386962962962961</v>
      </c>
      <c r="G28" s="434"/>
    </row>
    <row r="29" spans="1:11" x14ac:dyDescent="0.2">
      <c r="A29" s="282" t="s">
        <v>221</v>
      </c>
      <c r="B29" s="303">
        <v>131.35303085965134</v>
      </c>
      <c r="C29" s="304">
        <v>21.892171809941892</v>
      </c>
      <c r="D29" s="304">
        <v>74.380713513470369</v>
      </c>
      <c r="E29" s="304">
        <v>35.08014553623908</v>
      </c>
      <c r="G29" s="434"/>
    </row>
    <row r="30" spans="1:11" x14ac:dyDescent="0.2">
      <c r="A30" s="58" t="s">
        <v>325</v>
      </c>
      <c r="B30" s="300">
        <v>101.38564416939299</v>
      </c>
      <c r="C30" s="294">
        <v>19.623027903753481</v>
      </c>
      <c r="D30" s="294">
        <v>39.735124749540887</v>
      </c>
      <c r="E30" s="294">
        <v>42.027491516098621</v>
      </c>
      <c r="G30" s="434"/>
    </row>
    <row r="31" spans="1:11" x14ac:dyDescent="0.2">
      <c r="A31" s="305" t="s">
        <v>257</v>
      </c>
      <c r="B31" s="306">
        <v>130.41078345219572</v>
      </c>
      <c r="C31" s="272">
        <v>26.082156690439142</v>
      </c>
      <c r="D31" s="272">
        <v>60.037426967870864</v>
      </c>
      <c r="E31" s="272">
        <v>44.291199793885703</v>
      </c>
      <c r="G31" s="434"/>
    </row>
    <row r="32" spans="1:11" x14ac:dyDescent="0.2">
      <c r="A32" s="307" t="s">
        <v>326</v>
      </c>
      <c r="B32" s="308">
        <v>107.03511896789239</v>
      </c>
      <c r="C32" s="308">
        <v>18.528745622683317</v>
      </c>
      <c r="D32" s="308">
        <v>49.41626243578456</v>
      </c>
      <c r="E32" s="308">
        <v>39.09011090942451</v>
      </c>
      <c r="G32" s="434"/>
      <c r="H32" s="440"/>
      <c r="I32" s="440"/>
      <c r="J32" s="440"/>
      <c r="K32" s="440"/>
    </row>
    <row r="33" spans="1:11" x14ac:dyDescent="0.2">
      <c r="A33" s="309" t="s">
        <v>327</v>
      </c>
      <c r="B33" s="310">
        <v>104.99826331378931</v>
      </c>
      <c r="C33" s="310">
        <v>17.872219594288946</v>
      </c>
      <c r="D33" s="310">
        <v>47.777547969697594</v>
      </c>
      <c r="E33" s="310">
        <v>39.348495749802765</v>
      </c>
      <c r="G33" s="434"/>
      <c r="H33" s="437"/>
      <c r="I33" s="437"/>
      <c r="J33" s="437"/>
      <c r="K33" s="437"/>
    </row>
    <row r="34" spans="1:11" x14ac:dyDescent="0.2">
      <c r="A34" s="309" t="s">
        <v>328</v>
      </c>
      <c r="B34" s="311">
        <v>7.8950339621763987</v>
      </c>
      <c r="C34" s="311">
        <v>1.0195930126040587</v>
      </c>
      <c r="D34" s="311">
        <v>10.982520094517646</v>
      </c>
      <c r="E34" s="311">
        <v>-4.1070791449453097</v>
      </c>
      <c r="G34" s="434"/>
    </row>
    <row r="35" spans="1:11" x14ac:dyDescent="0.2">
      <c r="A35" s="94"/>
      <c r="B35" s="65"/>
      <c r="C35" s="58"/>
      <c r="D35" s="8"/>
      <c r="E35" s="71" t="s">
        <v>296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topLeftCell="A7" workbookViewId="0">
      <selection activeCell="C39" sqref="C39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9" t="s">
        <v>35</v>
      </c>
      <c r="B1" s="859"/>
      <c r="C1" s="859"/>
    </row>
    <row r="2" spans="1:4" x14ac:dyDescent="0.2">
      <c r="A2" s="859"/>
      <c r="B2" s="859"/>
      <c r="C2" s="859"/>
    </row>
    <row r="3" spans="1:4" x14ac:dyDescent="0.2">
      <c r="A3" s="61"/>
      <c r="B3" s="8"/>
      <c r="C3" s="62" t="s">
        <v>297</v>
      </c>
    </row>
    <row r="4" spans="1:4" x14ac:dyDescent="0.2">
      <c r="A4" s="64"/>
      <c r="B4" s="295" t="s">
        <v>303</v>
      </c>
      <c r="C4" s="295" t="s">
        <v>306</v>
      </c>
    </row>
    <row r="5" spans="1:4" x14ac:dyDescent="0.2">
      <c r="A5" s="296" t="s">
        <v>307</v>
      </c>
      <c r="B5" s="758">
        <v>52.133666666666656</v>
      </c>
      <c r="C5" s="759">
        <v>21.429899999999996</v>
      </c>
    </row>
    <row r="6" spans="1:4" x14ac:dyDescent="0.2">
      <c r="A6" s="299" t="s">
        <v>308</v>
      </c>
      <c r="B6" s="760">
        <v>49.199799999999996</v>
      </c>
      <c r="C6" s="761">
        <v>22.204366666666665</v>
      </c>
    </row>
    <row r="7" spans="1:4" x14ac:dyDescent="0.2">
      <c r="A7" s="299" t="s">
        <v>309</v>
      </c>
      <c r="B7" s="760">
        <v>58.721199999999996</v>
      </c>
      <c r="C7" s="761">
        <v>23.965900000000001</v>
      </c>
    </row>
    <row r="8" spans="1:4" x14ac:dyDescent="0.2">
      <c r="A8" s="299" t="s">
        <v>252</v>
      </c>
      <c r="B8" s="760">
        <v>44.767666666666663</v>
      </c>
      <c r="C8" s="761">
        <v>22.045733333333338</v>
      </c>
    </row>
    <row r="9" spans="1:4" x14ac:dyDescent="0.2">
      <c r="A9" s="299" t="s">
        <v>310</v>
      </c>
      <c r="B9" s="760">
        <v>81.02259944779631</v>
      </c>
      <c r="C9" s="761">
        <v>21.182823737941849</v>
      </c>
    </row>
    <row r="10" spans="1:4" x14ac:dyDescent="0.2">
      <c r="A10" s="299" t="s">
        <v>311</v>
      </c>
      <c r="B10" s="760">
        <v>52.193205716313379</v>
      </c>
      <c r="C10" s="761">
        <v>21.557585910559634</v>
      </c>
    </row>
    <row r="11" spans="1:4" x14ac:dyDescent="0.2">
      <c r="A11" s="299" t="s">
        <v>313</v>
      </c>
      <c r="B11" s="760">
        <v>63.589800000000004</v>
      </c>
      <c r="C11" s="761">
        <v>25.459300000000002</v>
      </c>
      <c r="D11" s="294"/>
    </row>
    <row r="12" spans="1:4" x14ac:dyDescent="0.2">
      <c r="A12" s="299" t="s">
        <v>312</v>
      </c>
      <c r="B12" s="760">
        <v>49.889171364059294</v>
      </c>
      <c r="C12" s="761">
        <v>22.027352387451096</v>
      </c>
    </row>
    <row r="13" spans="1:4" x14ac:dyDescent="0.2">
      <c r="A13" s="299" t="s">
        <v>314</v>
      </c>
      <c r="B13" s="760">
        <v>115.75643522752803</v>
      </c>
      <c r="C13" s="761">
        <v>37.111482739608022</v>
      </c>
    </row>
    <row r="14" spans="1:4" x14ac:dyDescent="0.2">
      <c r="A14" s="299" t="s">
        <v>315</v>
      </c>
      <c r="B14" s="762">
        <v>0</v>
      </c>
      <c r="C14" s="763">
        <v>0</v>
      </c>
    </row>
    <row r="15" spans="1:4" x14ac:dyDescent="0.2">
      <c r="A15" s="299" t="s">
        <v>316</v>
      </c>
      <c r="B15" s="760">
        <v>69.55</v>
      </c>
      <c r="C15" s="761">
        <v>19.964866666666669</v>
      </c>
    </row>
    <row r="16" spans="1:4" x14ac:dyDescent="0.2">
      <c r="A16" s="299" t="s">
        <v>217</v>
      </c>
      <c r="B16" s="760">
        <v>64.33</v>
      </c>
      <c r="C16" s="761">
        <v>26.900633333333332</v>
      </c>
    </row>
    <row r="17" spans="1:3" x14ac:dyDescent="0.2">
      <c r="A17" s="299" t="s">
        <v>317</v>
      </c>
      <c r="B17" s="760">
        <v>76.86666666666666</v>
      </c>
      <c r="C17" s="761">
        <v>25.397133333333333</v>
      </c>
    </row>
    <row r="18" spans="1:3" x14ac:dyDescent="0.2">
      <c r="A18" s="299" t="s">
        <v>253</v>
      </c>
      <c r="B18" s="760">
        <v>60.186199999999999</v>
      </c>
      <c r="C18" s="761">
        <v>25.6008</v>
      </c>
    </row>
    <row r="19" spans="1:3" x14ac:dyDescent="0.2">
      <c r="A19" s="299" t="s">
        <v>254</v>
      </c>
      <c r="B19" s="762">
        <v>74.75</v>
      </c>
      <c r="C19" s="763">
        <v>22.890666666666668</v>
      </c>
    </row>
    <row r="20" spans="1:3" x14ac:dyDescent="0.2">
      <c r="A20" s="299" t="s">
        <v>255</v>
      </c>
      <c r="B20" s="760">
        <v>86.75333333333333</v>
      </c>
      <c r="C20" s="761">
        <v>13.047466666666665</v>
      </c>
    </row>
    <row r="21" spans="1:3" x14ac:dyDescent="0.2">
      <c r="A21" s="299" t="s">
        <v>318</v>
      </c>
      <c r="B21" s="760">
        <v>103.48326819065051</v>
      </c>
      <c r="C21" s="761">
        <v>28.062482762689818</v>
      </c>
    </row>
    <row r="22" spans="1:3" x14ac:dyDescent="0.2">
      <c r="A22" s="299" t="s">
        <v>319</v>
      </c>
      <c r="B22" s="760">
        <v>53.75236666666666</v>
      </c>
      <c r="C22" s="761">
        <v>22.053000000000004</v>
      </c>
    </row>
    <row r="23" spans="1:3" x14ac:dyDescent="0.2">
      <c r="A23" s="299" t="s">
        <v>218</v>
      </c>
      <c r="B23" s="760">
        <v>108.22306666666665</v>
      </c>
      <c r="C23" s="761">
        <v>29.906933333333331</v>
      </c>
    </row>
    <row r="24" spans="1:3" x14ac:dyDescent="0.2">
      <c r="A24" s="299" t="s">
        <v>320</v>
      </c>
      <c r="B24" s="760">
        <v>56.186833333333333</v>
      </c>
      <c r="C24" s="761">
        <v>25.105400000000003</v>
      </c>
    </row>
    <row r="25" spans="1:3" x14ac:dyDescent="0.2">
      <c r="A25" s="299" t="s">
        <v>321</v>
      </c>
      <c r="B25" s="760">
        <v>45.251199999999997</v>
      </c>
      <c r="C25" s="761">
        <v>22.35186666666667</v>
      </c>
    </row>
    <row r="26" spans="1:3" x14ac:dyDescent="0.2">
      <c r="A26" s="299" t="s">
        <v>322</v>
      </c>
      <c r="B26" s="760">
        <v>42.160166666666662</v>
      </c>
      <c r="C26" s="761">
        <v>22.955966666666662</v>
      </c>
    </row>
    <row r="27" spans="1:3" x14ac:dyDescent="0.2">
      <c r="A27" s="299" t="s">
        <v>323</v>
      </c>
      <c r="B27" s="760">
        <v>103.33333333333333</v>
      </c>
      <c r="C27" s="761">
        <v>41.024666666666675</v>
      </c>
    </row>
    <row r="28" spans="1:3" x14ac:dyDescent="0.2">
      <c r="A28" s="299" t="s">
        <v>324</v>
      </c>
      <c r="B28" s="760">
        <v>56.623566889727201</v>
      </c>
      <c r="C28" s="761">
        <v>25.734132579064646</v>
      </c>
    </row>
    <row r="29" spans="1:3" x14ac:dyDescent="0.2">
      <c r="A29" s="299" t="s">
        <v>256</v>
      </c>
      <c r="B29" s="760">
        <v>93.763333333333335</v>
      </c>
      <c r="C29" s="761">
        <v>25.495633333333327</v>
      </c>
    </row>
    <row r="30" spans="1:3" x14ac:dyDescent="0.2">
      <c r="A30" s="299" t="s">
        <v>221</v>
      </c>
      <c r="B30" s="760">
        <v>49.856017534806746</v>
      </c>
      <c r="C30" s="761">
        <v>20.613311466429614</v>
      </c>
    </row>
    <row r="31" spans="1:3" x14ac:dyDescent="0.2">
      <c r="A31" s="299" t="s">
        <v>325</v>
      </c>
      <c r="B31" s="760">
        <v>80.018111930268972</v>
      </c>
      <c r="C31" s="761">
        <v>14.714577624560752</v>
      </c>
    </row>
    <row r="32" spans="1:3" x14ac:dyDescent="0.2">
      <c r="A32" s="299" t="s">
        <v>257</v>
      </c>
      <c r="B32" s="760">
        <v>98.288535490995784</v>
      </c>
      <c r="C32" s="761">
        <v>21.283741745296574</v>
      </c>
    </row>
    <row r="33" spans="1:3" x14ac:dyDescent="0.2">
      <c r="A33" s="307" t="s">
        <v>326</v>
      </c>
      <c r="B33" s="764">
        <v>56.78915862283808</v>
      </c>
      <c r="C33" s="764">
        <v>23.325925126398481</v>
      </c>
    </row>
    <row r="34" spans="1:3" x14ac:dyDescent="0.2">
      <c r="A34" s="309" t="s">
        <v>327</v>
      </c>
      <c r="B34" s="765">
        <v>55.416727296628473</v>
      </c>
      <c r="C34" s="765">
        <v>23.234791321822559</v>
      </c>
    </row>
    <row r="35" spans="1:3" x14ac:dyDescent="0.2">
      <c r="A35" s="309" t="s">
        <v>328</v>
      </c>
      <c r="B35" s="821">
        <v>3.2830606299618168</v>
      </c>
      <c r="C35" s="766">
        <v>1.8048913218225628</v>
      </c>
    </row>
    <row r="36" spans="1:3" x14ac:dyDescent="0.2">
      <c r="A36" s="94"/>
      <c r="B36" s="8"/>
      <c r="C36" s="71" t="s">
        <v>613</v>
      </c>
    </row>
    <row r="37" spans="1:3" x14ac:dyDescent="0.2">
      <c r="A37" s="94" t="s">
        <v>565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M11" sqref="M11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330</v>
      </c>
    </row>
    <row r="3" spans="1:13" x14ac:dyDescent="0.2">
      <c r="A3" s="227"/>
      <c r="B3" s="741">
        <v>2015</v>
      </c>
      <c r="C3" s="741" t="s">
        <v>604</v>
      </c>
      <c r="D3" s="741" t="s">
        <v>604</v>
      </c>
      <c r="E3" s="741" t="s">
        <v>604</v>
      </c>
      <c r="F3" s="741" t="s">
        <v>604</v>
      </c>
      <c r="G3" s="741" t="s">
        <v>604</v>
      </c>
      <c r="H3" s="741" t="s">
        <v>604</v>
      </c>
      <c r="I3" s="741" t="s">
        <v>604</v>
      </c>
      <c r="J3" s="741" t="s">
        <v>604</v>
      </c>
      <c r="K3" s="741">
        <v>2016</v>
      </c>
      <c r="L3" s="741" t="s">
        <v>604</v>
      </c>
      <c r="M3" s="741" t="s">
        <v>604</v>
      </c>
    </row>
    <row r="4" spans="1:13" x14ac:dyDescent="0.2">
      <c r="A4" s="312"/>
      <c r="B4" s="674">
        <v>42095</v>
      </c>
      <c r="C4" s="674">
        <v>42125</v>
      </c>
      <c r="D4" s="674">
        <v>42156</v>
      </c>
      <c r="E4" s="674">
        <v>42186</v>
      </c>
      <c r="F4" s="674">
        <v>42217</v>
      </c>
      <c r="G4" s="674">
        <v>42248</v>
      </c>
      <c r="H4" s="674">
        <v>42278</v>
      </c>
      <c r="I4" s="674">
        <v>42309</v>
      </c>
      <c r="J4" s="674">
        <v>42339</v>
      </c>
      <c r="K4" s="674">
        <v>42370</v>
      </c>
      <c r="L4" s="674">
        <v>42401</v>
      </c>
      <c r="M4" s="674">
        <v>42430</v>
      </c>
    </row>
    <row r="5" spans="1:13" x14ac:dyDescent="0.2">
      <c r="A5" s="313" t="s">
        <v>331</v>
      </c>
      <c r="B5" s="314">
        <v>59.638999999999989</v>
      </c>
      <c r="C5" s="315">
        <v>63.966315789473668</v>
      </c>
      <c r="D5" s="315">
        <v>61.639545454545448</v>
      </c>
      <c r="E5" s="315">
        <v>56.350869565217387</v>
      </c>
      <c r="F5" s="315">
        <v>46.628999999999998</v>
      </c>
      <c r="G5" s="315">
        <v>47.480454545454542</v>
      </c>
      <c r="H5" s="315">
        <v>48.440681818181822</v>
      </c>
      <c r="I5" s="315">
        <v>44.260000000000005</v>
      </c>
      <c r="J5" s="315">
        <v>38.006666666666668</v>
      </c>
      <c r="K5" s="315">
        <v>30.835999999999995</v>
      </c>
      <c r="L5" s="315">
        <v>32.281904761904762</v>
      </c>
      <c r="M5" s="315">
        <v>38.352857142857133</v>
      </c>
    </row>
    <row r="6" spans="1:13" x14ac:dyDescent="0.2">
      <c r="A6" s="316" t="s">
        <v>332</v>
      </c>
      <c r="B6" s="314">
        <v>54.452857142857134</v>
      </c>
      <c r="C6" s="315">
        <v>59.265000000000001</v>
      </c>
      <c r="D6" s="315">
        <v>59.819545454545441</v>
      </c>
      <c r="E6" s="315">
        <v>50.900909090909089</v>
      </c>
      <c r="F6" s="315">
        <v>42.867619047619051</v>
      </c>
      <c r="G6" s="315">
        <v>45.479523809523805</v>
      </c>
      <c r="H6" s="315">
        <v>46.223636363636359</v>
      </c>
      <c r="I6" s="315">
        <v>42.443499999999993</v>
      </c>
      <c r="J6" s="315">
        <v>37.188636363636363</v>
      </c>
      <c r="K6" s="315">
        <v>31.683157894736844</v>
      </c>
      <c r="L6" s="315">
        <v>30.323</v>
      </c>
      <c r="M6" s="315">
        <v>37.802727272727275</v>
      </c>
    </row>
    <row r="7" spans="1:13" x14ac:dyDescent="0.2">
      <c r="A7" s="317" t="s">
        <v>333</v>
      </c>
      <c r="B7" s="318">
        <v>1.0779300000000001</v>
      </c>
      <c r="C7" s="319">
        <v>1.1149550000000001</v>
      </c>
      <c r="D7" s="319">
        <v>1.1213227272727273</v>
      </c>
      <c r="E7" s="319">
        <v>1.0995782608695652</v>
      </c>
      <c r="F7" s="319">
        <v>1.113904761904762</v>
      </c>
      <c r="G7" s="319">
        <v>1.1221181818181818</v>
      </c>
      <c r="H7" s="319">
        <v>1.1235090909090908</v>
      </c>
      <c r="I7" s="319">
        <v>1.0735999999999999</v>
      </c>
      <c r="J7" s="319">
        <v>1.0877181818181816</v>
      </c>
      <c r="K7" s="319">
        <v>1.0859649999999998</v>
      </c>
      <c r="L7" s="319">
        <v>1.1092952380952379</v>
      </c>
      <c r="M7" s="319">
        <v>1.1099666666666668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334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M28" sqref="M28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330</v>
      </c>
    </row>
    <row r="3" spans="1:13" x14ac:dyDescent="0.2">
      <c r="A3" s="320"/>
      <c r="B3" s="741">
        <v>2015</v>
      </c>
      <c r="C3" s="741" t="s">
        <v>604</v>
      </c>
      <c r="D3" s="741" t="s">
        <v>604</v>
      </c>
      <c r="E3" s="741" t="s">
        <v>604</v>
      </c>
      <c r="F3" s="741" t="s">
        <v>604</v>
      </c>
      <c r="G3" s="741" t="s">
        <v>604</v>
      </c>
      <c r="H3" s="741" t="s">
        <v>604</v>
      </c>
      <c r="I3" s="741" t="s">
        <v>604</v>
      </c>
      <c r="J3" s="741" t="s">
        <v>604</v>
      </c>
      <c r="K3" s="741">
        <v>2016</v>
      </c>
      <c r="L3" s="741" t="s">
        <v>604</v>
      </c>
      <c r="M3" s="741" t="s">
        <v>604</v>
      </c>
    </row>
    <row r="4" spans="1:13" x14ac:dyDescent="0.2">
      <c r="A4" s="321"/>
      <c r="B4" s="674">
        <v>42095</v>
      </c>
      <c r="C4" s="674">
        <v>42125</v>
      </c>
      <c r="D4" s="674">
        <v>42156</v>
      </c>
      <c r="E4" s="674">
        <v>42186</v>
      </c>
      <c r="F4" s="674">
        <v>42217</v>
      </c>
      <c r="G4" s="674">
        <v>42248</v>
      </c>
      <c r="H4" s="674">
        <v>42278</v>
      </c>
      <c r="I4" s="674">
        <v>42309</v>
      </c>
      <c r="J4" s="674">
        <v>42339</v>
      </c>
      <c r="K4" s="674">
        <v>42370</v>
      </c>
      <c r="L4" s="674">
        <v>42401</v>
      </c>
      <c r="M4" s="674">
        <v>42430</v>
      </c>
    </row>
    <row r="5" spans="1:13" x14ac:dyDescent="0.2">
      <c r="A5" s="823" t="s">
        <v>335</v>
      </c>
      <c r="B5" s="824"/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</row>
    <row r="6" spans="1:13" x14ac:dyDescent="0.2">
      <c r="A6" s="322" t="s">
        <v>336</v>
      </c>
      <c r="B6" s="238">
        <v>56.695454545454531</v>
      </c>
      <c r="C6" s="238">
        <v>61.786666666666669</v>
      </c>
      <c r="D6" s="238">
        <v>61.071818181818188</v>
      </c>
      <c r="E6" s="238">
        <v>54.290434782608706</v>
      </c>
      <c r="F6" s="238">
        <v>45.379999999999995</v>
      </c>
      <c r="G6" s="238">
        <v>45.685454545454547</v>
      </c>
      <c r="H6" s="238">
        <v>45.870909090909095</v>
      </c>
      <c r="I6" s="238">
        <v>42.905238095238097</v>
      </c>
      <c r="J6" s="238">
        <v>34.506521739130442</v>
      </c>
      <c r="K6" s="238">
        <v>28.038571428571426</v>
      </c>
      <c r="L6" s="238">
        <v>28.888571428571431</v>
      </c>
      <c r="M6" s="238">
        <v>34.746521739130436</v>
      </c>
    </row>
    <row r="7" spans="1:13" x14ac:dyDescent="0.2">
      <c r="A7" s="322" t="s">
        <v>337</v>
      </c>
      <c r="B7" s="238">
        <v>58.307272727272725</v>
      </c>
      <c r="C7" s="238">
        <v>63.27</v>
      </c>
      <c r="D7" s="238">
        <v>61.695909090909097</v>
      </c>
      <c r="E7" s="238">
        <v>56.039565217391299</v>
      </c>
      <c r="F7" s="238">
        <v>47.965238095238092</v>
      </c>
      <c r="G7" s="238">
        <v>45.090454545454548</v>
      </c>
      <c r="H7" s="238">
        <v>45.959545454545449</v>
      </c>
      <c r="I7" s="238">
        <v>41.719047619047629</v>
      </c>
      <c r="J7" s="238">
        <v>34.265000000000001</v>
      </c>
      <c r="K7" s="238">
        <v>27.479999999999997</v>
      </c>
      <c r="L7" s="238">
        <v>29.901428571428568</v>
      </c>
      <c r="M7" s="238">
        <v>35.470909090909096</v>
      </c>
    </row>
    <row r="8" spans="1:13" x14ac:dyDescent="0.2">
      <c r="A8" s="322" t="s">
        <v>338</v>
      </c>
      <c r="B8" s="238">
        <v>56.693181818181806</v>
      </c>
      <c r="C8" s="238">
        <v>61.833333333333336</v>
      </c>
      <c r="D8" s="238">
        <v>61.121363636363633</v>
      </c>
      <c r="E8" s="238">
        <v>54.340869565217396</v>
      </c>
      <c r="F8" s="238">
        <v>45.382857142857141</v>
      </c>
      <c r="G8" s="238">
        <v>45.732727272727267</v>
      </c>
      <c r="H8" s="238">
        <v>45.87227272727273</v>
      </c>
      <c r="I8" s="238">
        <v>42.861904761904768</v>
      </c>
      <c r="J8" s="238">
        <v>34.497391304347822</v>
      </c>
      <c r="K8" s="238">
        <v>27.95809523809524</v>
      </c>
      <c r="L8" s="238">
        <v>28.980952380952381</v>
      </c>
      <c r="M8" s="238">
        <v>34.643478260869571</v>
      </c>
    </row>
    <row r="9" spans="1:13" x14ac:dyDescent="0.2">
      <c r="A9" s="322" t="s">
        <v>339</v>
      </c>
      <c r="B9" s="238">
        <v>55.006818181818183</v>
      </c>
      <c r="C9" s="238">
        <v>60.323809523809523</v>
      </c>
      <c r="D9" s="238">
        <v>59.573636363636368</v>
      </c>
      <c r="E9" s="238">
        <v>52.69521739130434</v>
      </c>
      <c r="F9" s="238">
        <v>43.82809523809523</v>
      </c>
      <c r="G9" s="238">
        <v>44.325909090909086</v>
      </c>
      <c r="H9" s="238">
        <v>44.281363636363643</v>
      </c>
      <c r="I9" s="238">
        <v>41.261904761904766</v>
      </c>
      <c r="J9" s="238">
        <v>32.849565217391316</v>
      </c>
      <c r="K9" s="238">
        <v>26.267619047619046</v>
      </c>
      <c r="L9" s="238">
        <v>27.280952380952385</v>
      </c>
      <c r="M9" s="238">
        <v>33.278260869565216</v>
      </c>
    </row>
    <row r="10" spans="1:13" x14ac:dyDescent="0.2">
      <c r="A10" s="325" t="s">
        <v>341</v>
      </c>
      <c r="B10" s="323">
        <v>55.205500000000008</v>
      </c>
      <c r="C10" s="323">
        <v>59.75210526315788</v>
      </c>
      <c r="D10" s="323">
        <v>57.209545454545449</v>
      </c>
      <c r="E10" s="323">
        <v>52.311304347826088</v>
      </c>
      <c r="F10" s="323">
        <v>41.635000000000005</v>
      </c>
      <c r="G10" s="323">
        <v>42.609545454545461</v>
      </c>
      <c r="H10" s="323">
        <v>43.879999999999995</v>
      </c>
      <c r="I10" s="323">
        <v>39.336666666666673</v>
      </c>
      <c r="J10" s="323">
        <v>32.949523809523811</v>
      </c>
      <c r="K10" s="323">
        <v>25.5975</v>
      </c>
      <c r="L10" s="323">
        <v>27.100476190476197</v>
      </c>
      <c r="M10" s="323">
        <v>33.198095238095235</v>
      </c>
    </row>
    <row r="11" spans="1:13" x14ac:dyDescent="0.2">
      <c r="A11" s="823" t="s">
        <v>340</v>
      </c>
      <c r="B11" s="822"/>
      <c r="C11" s="822"/>
      <c r="D11" s="822"/>
      <c r="E11" s="822"/>
      <c r="F11" s="822"/>
      <c r="G11" s="822"/>
      <c r="H11" s="822"/>
      <c r="I11" s="822"/>
      <c r="J11" s="822"/>
      <c r="K11" s="822"/>
      <c r="L11" s="822"/>
      <c r="M11" s="822"/>
    </row>
    <row r="12" spans="1:13" x14ac:dyDescent="0.2">
      <c r="A12" s="322" t="s">
        <v>342</v>
      </c>
      <c r="B12" s="238">
        <v>59.525500000000001</v>
      </c>
      <c r="C12" s="238">
        <v>63.886315789473677</v>
      </c>
      <c r="D12" s="238">
        <v>61.377727272727277</v>
      </c>
      <c r="E12" s="238">
        <v>56.461304347826101</v>
      </c>
      <c r="F12" s="238">
        <v>46.364999999999988</v>
      </c>
      <c r="G12" s="238">
        <v>48.282272727272726</v>
      </c>
      <c r="H12" s="238">
        <v>49.136818181818192</v>
      </c>
      <c r="I12" s="238">
        <v>44.50809523809523</v>
      </c>
      <c r="J12" s="238">
        <v>38.299523809523805</v>
      </c>
      <c r="K12" s="238">
        <v>31.532499999999999</v>
      </c>
      <c r="L12" s="238">
        <v>32.917142857142856</v>
      </c>
      <c r="M12" s="238">
        <v>38.940952380952382</v>
      </c>
    </row>
    <row r="13" spans="1:13" x14ac:dyDescent="0.2">
      <c r="A13" s="322" t="s">
        <v>343</v>
      </c>
      <c r="B13" s="238">
        <v>58.094999999999999</v>
      </c>
      <c r="C13" s="238">
        <v>62.794761904761899</v>
      </c>
      <c r="D13" s="238">
        <v>60.599545454545449</v>
      </c>
      <c r="E13" s="238">
        <v>55.305217391304346</v>
      </c>
      <c r="F13" s="238">
        <v>45.589523809523804</v>
      </c>
      <c r="G13" s="238">
        <v>46.617272727272727</v>
      </c>
      <c r="H13" s="238">
        <v>47.407727272727271</v>
      </c>
      <c r="I13" s="238">
        <v>43.2</v>
      </c>
      <c r="J13" s="238">
        <v>36.878695652173917</v>
      </c>
      <c r="K13" s="238">
        <v>30.047619047619047</v>
      </c>
      <c r="L13" s="238">
        <v>31.071904761904761</v>
      </c>
      <c r="M13" s="238">
        <v>37.414347826086953</v>
      </c>
    </row>
    <row r="14" spans="1:13" x14ac:dyDescent="0.2">
      <c r="A14" s="322" t="s">
        <v>344</v>
      </c>
      <c r="B14" s="238">
        <v>60.757000000000005</v>
      </c>
      <c r="C14" s="238">
        <v>64.736315789473693</v>
      </c>
      <c r="D14" s="238">
        <v>62.010909090909081</v>
      </c>
      <c r="E14" s="238">
        <v>57.352608695652187</v>
      </c>
      <c r="F14" s="238">
        <v>47.371499999999997</v>
      </c>
      <c r="G14" s="238">
        <v>48.622727272727268</v>
      </c>
      <c r="H14" s="238">
        <v>49.234090909090902</v>
      </c>
      <c r="I14" s="238">
        <v>44.529523809523802</v>
      </c>
      <c r="J14" s="238">
        <v>38.215714285714284</v>
      </c>
      <c r="K14" s="238">
        <v>31.209999999999997</v>
      </c>
      <c r="L14" s="238">
        <v>32.89</v>
      </c>
      <c r="M14" s="238">
        <v>38.917142857142849</v>
      </c>
    </row>
    <row r="15" spans="1:13" x14ac:dyDescent="0.2">
      <c r="A15" s="823" t="s">
        <v>222</v>
      </c>
      <c r="B15" s="822"/>
      <c r="C15" s="822"/>
      <c r="D15" s="822"/>
      <c r="E15" s="822"/>
      <c r="F15" s="822"/>
      <c r="G15" s="822"/>
      <c r="H15" s="822"/>
      <c r="I15" s="822"/>
      <c r="J15" s="822"/>
      <c r="K15" s="822"/>
      <c r="L15" s="822"/>
      <c r="M15" s="822"/>
    </row>
    <row r="16" spans="1:13" x14ac:dyDescent="0.2">
      <c r="A16" s="322" t="s">
        <v>345</v>
      </c>
      <c r="B16" s="238">
        <v>59.129499999999993</v>
      </c>
      <c r="C16" s="238">
        <v>63.373684210526314</v>
      </c>
      <c r="D16" s="238">
        <v>61.410454545454542</v>
      </c>
      <c r="E16" s="238">
        <v>55.896086956521728</v>
      </c>
      <c r="F16" s="238">
        <v>45.582499999999996</v>
      </c>
      <c r="G16" s="238">
        <v>47.011818181818178</v>
      </c>
      <c r="H16" s="238">
        <v>47.343636363636371</v>
      </c>
      <c r="I16" s="238">
        <v>42.396190476190469</v>
      </c>
      <c r="J16" s="238">
        <v>36.780476190476193</v>
      </c>
      <c r="K16" s="238">
        <v>29.112500000000001</v>
      </c>
      <c r="L16" s="238">
        <v>30.571904761904761</v>
      </c>
      <c r="M16" s="238">
        <v>36.617142857142859</v>
      </c>
    </row>
    <row r="17" spans="1:13" x14ac:dyDescent="0.2">
      <c r="A17" s="823" t="s">
        <v>346</v>
      </c>
      <c r="B17" s="825"/>
      <c r="C17" s="825"/>
      <c r="D17" s="825"/>
      <c r="E17" s="825"/>
      <c r="F17" s="825"/>
      <c r="G17" s="825"/>
      <c r="H17" s="825"/>
      <c r="I17" s="825"/>
      <c r="J17" s="825"/>
      <c r="K17" s="825"/>
      <c r="L17" s="825"/>
      <c r="M17" s="825"/>
    </row>
    <row r="18" spans="1:13" x14ac:dyDescent="0.2">
      <c r="A18" s="322" t="s">
        <v>347</v>
      </c>
      <c r="B18" s="238">
        <v>54.452857142857134</v>
      </c>
      <c r="C18" s="238">
        <v>59.265000000000001</v>
      </c>
      <c r="D18" s="238">
        <v>59.819545454545441</v>
      </c>
      <c r="E18" s="238">
        <v>50.900909090909089</v>
      </c>
      <c r="F18" s="238">
        <v>42.867619047619051</v>
      </c>
      <c r="G18" s="238">
        <v>45.479523809523805</v>
      </c>
      <c r="H18" s="238">
        <v>46.223636363636359</v>
      </c>
      <c r="I18" s="238">
        <v>42.443499999999993</v>
      </c>
      <c r="J18" s="238">
        <v>37.188636363636363</v>
      </c>
      <c r="K18" s="238">
        <v>31.683157894736844</v>
      </c>
      <c r="L18" s="238">
        <v>30.323</v>
      </c>
      <c r="M18" s="238">
        <v>37.802727272727275</v>
      </c>
    </row>
    <row r="19" spans="1:13" x14ac:dyDescent="0.2">
      <c r="A19" s="325" t="s">
        <v>348</v>
      </c>
      <c r="B19" s="323">
        <v>47.036363636363632</v>
      </c>
      <c r="C19" s="323">
        <v>51.764285714285712</v>
      </c>
      <c r="D19" s="323">
        <v>51.044545454545464</v>
      </c>
      <c r="E19" s="323">
        <v>45.123478260869568</v>
      </c>
      <c r="F19" s="323">
        <v>34.859047619047622</v>
      </c>
      <c r="G19" s="323">
        <v>34.787727272727267</v>
      </c>
      <c r="H19" s="323">
        <v>35.280909090909091</v>
      </c>
      <c r="I19" s="323">
        <v>31.323333333333331</v>
      </c>
      <c r="J19" s="323">
        <v>24.633043478260866</v>
      </c>
      <c r="K19" s="323">
        <v>19.709523809523809</v>
      </c>
      <c r="L19" s="323">
        <v>22.95428571428571</v>
      </c>
      <c r="M19" s="323">
        <v>28.658695652173911</v>
      </c>
    </row>
    <row r="20" spans="1:13" x14ac:dyDescent="0.2">
      <c r="A20" s="823" t="s">
        <v>349</v>
      </c>
      <c r="B20" s="825"/>
      <c r="C20" s="825"/>
      <c r="D20" s="825"/>
      <c r="E20" s="825"/>
      <c r="F20" s="825"/>
      <c r="G20" s="825"/>
      <c r="H20" s="825"/>
      <c r="I20" s="825"/>
      <c r="J20" s="825"/>
      <c r="K20" s="825"/>
      <c r="L20" s="825"/>
      <c r="M20" s="825"/>
    </row>
    <row r="21" spans="1:13" x14ac:dyDescent="0.2">
      <c r="A21" s="322" t="s">
        <v>350</v>
      </c>
      <c r="B21" s="238">
        <v>59.599499999999999</v>
      </c>
      <c r="C21" s="238">
        <v>63.69263157894737</v>
      </c>
      <c r="D21" s="238">
        <v>61.043181818181822</v>
      </c>
      <c r="E21" s="238">
        <v>56.834347826086969</v>
      </c>
      <c r="F21" s="238">
        <v>46.807500000000012</v>
      </c>
      <c r="G21" s="238">
        <v>47.912727272727267</v>
      </c>
      <c r="H21" s="238">
        <v>48.87318181818182</v>
      </c>
      <c r="I21" s="238">
        <v>44.170476190476187</v>
      </c>
      <c r="J21" s="238">
        <v>38.417619047619056</v>
      </c>
      <c r="K21" s="238">
        <v>31.312000000000001</v>
      </c>
      <c r="L21" s="238">
        <v>32.605714285714285</v>
      </c>
      <c r="M21" s="238">
        <v>38.649047619047622</v>
      </c>
    </row>
    <row r="22" spans="1:13" x14ac:dyDescent="0.2">
      <c r="A22" s="322" t="s">
        <v>351</v>
      </c>
      <c r="B22" s="247">
        <v>59.227999999999987</v>
      </c>
      <c r="C22" s="247">
        <v>63.244736842105269</v>
      </c>
      <c r="D22" s="247">
        <v>60.485000000000014</v>
      </c>
      <c r="E22" s="247">
        <v>56.636956521739123</v>
      </c>
      <c r="F22" s="247">
        <v>46.010000000000005</v>
      </c>
      <c r="G22" s="247">
        <v>47.496818181818192</v>
      </c>
      <c r="H22" s="247">
        <v>48.384999999999998</v>
      </c>
      <c r="I22" s="247">
        <v>43.430952380952377</v>
      </c>
      <c r="J22" s="247">
        <v>38.072857142857139</v>
      </c>
      <c r="K22" s="247">
        <v>30.310499999999998</v>
      </c>
      <c r="L22" s="247">
        <v>31.858095238095231</v>
      </c>
      <c r="M22" s="247">
        <v>37.984761904761911</v>
      </c>
    </row>
    <row r="23" spans="1:13" x14ac:dyDescent="0.2">
      <c r="A23" s="325" t="s">
        <v>352</v>
      </c>
      <c r="B23" s="323">
        <v>59.452999999999996</v>
      </c>
      <c r="C23" s="323">
        <v>63.715263157894718</v>
      </c>
      <c r="D23" s="323">
        <v>60.534545454545452</v>
      </c>
      <c r="E23" s="323">
        <v>56.480000000000011</v>
      </c>
      <c r="F23" s="323">
        <v>46.330000000000005</v>
      </c>
      <c r="G23" s="323">
        <v>47.424999999999997</v>
      </c>
      <c r="H23" s="323">
        <v>48.363181818181822</v>
      </c>
      <c r="I23" s="323">
        <v>43.6752380952381</v>
      </c>
      <c r="J23" s="323">
        <v>38.076190476190483</v>
      </c>
      <c r="K23" s="323">
        <v>30.758500000000005</v>
      </c>
      <c r="L23" s="323">
        <v>31.929523809523808</v>
      </c>
      <c r="M23" s="323">
        <v>38.083809523809521</v>
      </c>
    </row>
    <row r="24" spans="1:13" s="259" customFormat="1" ht="15" x14ac:dyDescent="0.25">
      <c r="A24" s="675" t="s">
        <v>353</v>
      </c>
      <c r="B24" s="676">
        <v>57.083181818181835</v>
      </c>
      <c r="C24" s="676">
        <v>62.084285714285727</v>
      </c>
      <c r="D24" s="676">
        <v>60.135909090909102</v>
      </c>
      <c r="E24" s="676">
        <v>54.141739130434779</v>
      </c>
      <c r="F24" s="676">
        <v>45.460952380952385</v>
      </c>
      <c r="G24" s="676">
        <v>44.82</v>
      </c>
      <c r="H24" s="676">
        <v>45.022272727272728</v>
      </c>
      <c r="I24" s="676">
        <v>40.493333333333325</v>
      </c>
      <c r="J24" s="676">
        <v>33.637727272727268</v>
      </c>
      <c r="K24" s="676">
        <v>26.503499999999995</v>
      </c>
      <c r="L24" s="676">
        <v>28.719047619047625</v>
      </c>
      <c r="M24" s="676">
        <v>34.653043478260869</v>
      </c>
    </row>
    <row r="25" spans="1:13" x14ac:dyDescent="0.2">
      <c r="A25" s="3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O19" sqref="O18:O19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354</v>
      </c>
    </row>
    <row r="3" spans="1:15" ht="13.7" customHeight="1" x14ac:dyDescent="0.2">
      <c r="B3" s="236"/>
      <c r="C3" s="741">
        <v>2015</v>
      </c>
      <c r="D3" s="741" t="s">
        <v>604</v>
      </c>
      <c r="E3" s="741" t="s">
        <v>604</v>
      </c>
      <c r="F3" s="741" t="s">
        <v>604</v>
      </c>
      <c r="G3" s="741" t="s">
        <v>604</v>
      </c>
      <c r="H3" s="741" t="s">
        <v>604</v>
      </c>
      <c r="I3" s="741" t="s">
        <v>604</v>
      </c>
      <c r="J3" s="741" t="s">
        <v>604</v>
      </c>
      <c r="K3" s="741" t="s">
        <v>604</v>
      </c>
      <c r="L3" s="741">
        <v>2016</v>
      </c>
      <c r="M3" s="741" t="s">
        <v>604</v>
      </c>
      <c r="N3" s="741" t="s">
        <v>604</v>
      </c>
    </row>
    <row r="4" spans="1:15" ht="13.7" customHeight="1" x14ac:dyDescent="0.2">
      <c r="B4" s="236"/>
      <c r="C4" s="674">
        <v>42095</v>
      </c>
      <c r="D4" s="674">
        <v>42125</v>
      </c>
      <c r="E4" s="674">
        <v>42156</v>
      </c>
      <c r="F4" s="674">
        <v>42186</v>
      </c>
      <c r="G4" s="674">
        <v>42217</v>
      </c>
      <c r="H4" s="674">
        <v>42248</v>
      </c>
      <c r="I4" s="674">
        <v>42278</v>
      </c>
      <c r="J4" s="674">
        <v>42309</v>
      </c>
      <c r="K4" s="674">
        <v>42339</v>
      </c>
      <c r="L4" s="674">
        <v>42370</v>
      </c>
      <c r="M4" s="674">
        <v>42401</v>
      </c>
      <c r="N4" s="674">
        <v>42430</v>
      </c>
    </row>
    <row r="5" spans="1:15" ht="13.7" customHeight="1" x14ac:dyDescent="0.2">
      <c r="A5" s="895" t="s">
        <v>566</v>
      </c>
      <c r="B5" s="327" t="s">
        <v>355</v>
      </c>
      <c r="C5" s="747">
        <v>614.32500000000005</v>
      </c>
      <c r="D5" s="748">
        <v>659.03947368421052</v>
      </c>
      <c r="E5" s="748">
        <v>681.01136363636363</v>
      </c>
      <c r="F5" s="748">
        <v>661.72826086956525</v>
      </c>
      <c r="G5" s="748">
        <v>523.70238095238096</v>
      </c>
      <c r="H5" s="748">
        <v>503.76136363636363</v>
      </c>
      <c r="I5" s="748">
        <v>473.29545454545456</v>
      </c>
      <c r="J5" s="748">
        <v>469.8095238095238</v>
      </c>
      <c r="K5" s="748">
        <v>427.48809523809524</v>
      </c>
      <c r="L5" s="748">
        <v>391.45</v>
      </c>
      <c r="M5" s="748">
        <v>351.54761904761904</v>
      </c>
      <c r="N5" s="748">
        <v>420.59523809523807</v>
      </c>
    </row>
    <row r="6" spans="1:15" ht="13.7" customHeight="1" x14ac:dyDescent="0.2">
      <c r="A6" s="896"/>
      <c r="B6" s="328" t="s">
        <v>356</v>
      </c>
      <c r="C6" s="749">
        <v>613.83749999999998</v>
      </c>
      <c r="D6" s="750">
        <v>653.42105263157896</v>
      </c>
      <c r="E6" s="750">
        <v>681.4545454545455</v>
      </c>
      <c r="F6" s="750">
        <v>676.53260869565213</v>
      </c>
      <c r="G6" s="750">
        <v>572.79999999999995</v>
      </c>
      <c r="H6" s="750">
        <v>514.5</v>
      </c>
      <c r="I6" s="750">
        <v>465.45454545454544</v>
      </c>
      <c r="J6" s="750">
        <v>467.86904761904759</v>
      </c>
      <c r="K6" s="750">
        <v>417.67857142857144</v>
      </c>
      <c r="L6" s="750">
        <v>378.13749999999999</v>
      </c>
      <c r="M6" s="750">
        <v>341.60714285714283</v>
      </c>
      <c r="N6" s="750">
        <v>390.11904761904759</v>
      </c>
    </row>
    <row r="7" spans="1:15" ht="13.7" customHeight="1" x14ac:dyDescent="0.2">
      <c r="A7" s="897" t="s">
        <v>620</v>
      </c>
      <c r="B7" s="327" t="s">
        <v>355</v>
      </c>
      <c r="C7" s="751">
        <v>553.9375</v>
      </c>
      <c r="D7" s="752">
        <v>596.77631578947364</v>
      </c>
      <c r="E7" s="752">
        <v>578.15909090909088</v>
      </c>
      <c r="F7" s="752">
        <v>507.98913043478262</v>
      </c>
      <c r="G7" s="752">
        <v>456.57499999999999</v>
      </c>
      <c r="H7" s="752">
        <v>463.44318181818181</v>
      </c>
      <c r="I7" s="752">
        <v>454.11363636363637</v>
      </c>
      <c r="J7" s="752">
        <v>432.71428571428572</v>
      </c>
      <c r="K7" s="752">
        <v>360.39285714285717</v>
      </c>
      <c r="L7" s="752">
        <v>290.22500000000002</v>
      </c>
      <c r="M7" s="752">
        <v>312.28571428571428</v>
      </c>
      <c r="N7" s="752">
        <v>361.86904761904759</v>
      </c>
    </row>
    <row r="8" spans="1:15" ht="13.7" customHeight="1" x14ac:dyDescent="0.2">
      <c r="A8" s="898"/>
      <c r="B8" s="328" t="s">
        <v>356</v>
      </c>
      <c r="C8" s="749">
        <v>574.76250000000005</v>
      </c>
      <c r="D8" s="750">
        <v>608.51315789473688</v>
      </c>
      <c r="E8" s="750">
        <v>593.9545454545455</v>
      </c>
      <c r="F8" s="750">
        <v>524.21739130434787</v>
      </c>
      <c r="G8" s="750">
        <v>465.78750000000002</v>
      </c>
      <c r="H8" s="750">
        <v>474.70454545454544</v>
      </c>
      <c r="I8" s="750">
        <v>462.28409090909093</v>
      </c>
      <c r="J8" s="750">
        <v>441.76190476190476</v>
      </c>
      <c r="K8" s="750">
        <v>368.08333333333331</v>
      </c>
      <c r="L8" s="750">
        <v>302.45</v>
      </c>
      <c r="M8" s="750">
        <v>322.41666666666669</v>
      </c>
      <c r="N8" s="750">
        <v>370.78571428571428</v>
      </c>
    </row>
    <row r="9" spans="1:15" ht="13.7" customHeight="1" x14ac:dyDescent="0.2">
      <c r="A9" s="897" t="s">
        <v>567</v>
      </c>
      <c r="B9" s="327" t="s">
        <v>355</v>
      </c>
      <c r="C9" s="747">
        <v>554.42499999999995</v>
      </c>
      <c r="D9" s="748">
        <v>598.84210526315792</v>
      </c>
      <c r="E9" s="748">
        <v>573.39772727272725</v>
      </c>
      <c r="F9" s="748">
        <v>512.195652173913</v>
      </c>
      <c r="G9" s="748">
        <v>463.65476190476193</v>
      </c>
      <c r="H9" s="748">
        <v>466.89772727272725</v>
      </c>
      <c r="I9" s="748">
        <v>448.40909090909093</v>
      </c>
      <c r="J9" s="748">
        <v>427.9404761904762</v>
      </c>
      <c r="K9" s="748">
        <v>341.47619047619048</v>
      </c>
      <c r="L9" s="748">
        <v>280.07499999999999</v>
      </c>
      <c r="M9" s="748">
        <v>298.63095238095241</v>
      </c>
      <c r="N9" s="748">
        <v>350.5595238095238</v>
      </c>
    </row>
    <row r="10" spans="1:15" ht="13.7" customHeight="1" x14ac:dyDescent="0.2">
      <c r="A10" s="898"/>
      <c r="B10" s="328" t="s">
        <v>356</v>
      </c>
      <c r="C10" s="749">
        <v>571.65699999999993</v>
      </c>
      <c r="D10" s="750">
        <v>608.50789473684199</v>
      </c>
      <c r="E10" s="750">
        <v>590.11545454545444</v>
      </c>
      <c r="F10" s="750">
        <v>526.88043478260875</v>
      </c>
      <c r="G10" s="750">
        <v>467.35</v>
      </c>
      <c r="H10" s="750">
        <v>475.34090909090907</v>
      </c>
      <c r="I10" s="750">
        <v>462.45454545454544</v>
      </c>
      <c r="J10" s="750">
        <v>440.64333333333332</v>
      </c>
      <c r="K10" s="750">
        <v>352.90476190476193</v>
      </c>
      <c r="L10" s="750">
        <v>292.75650000000002</v>
      </c>
      <c r="M10" s="750">
        <v>307.19095238095241</v>
      </c>
      <c r="N10" s="750">
        <v>357.64285714285717</v>
      </c>
    </row>
    <row r="11" spans="1:15" ht="13.7" customHeight="1" x14ac:dyDescent="0.2">
      <c r="A11" s="895" t="s">
        <v>357</v>
      </c>
      <c r="B11" s="327" t="s">
        <v>355</v>
      </c>
      <c r="C11" s="747">
        <v>327.125</v>
      </c>
      <c r="D11" s="748">
        <v>349.63157894736844</v>
      </c>
      <c r="E11" s="748">
        <v>334.47727272727275</v>
      </c>
      <c r="F11" s="748">
        <v>291.39695652173913</v>
      </c>
      <c r="G11" s="748">
        <v>234.0952380952381</v>
      </c>
      <c r="H11" s="748">
        <v>219.47772727272729</v>
      </c>
      <c r="I11" s="748">
        <v>233.22727272727272</v>
      </c>
      <c r="J11" s="748">
        <v>212.45238095238096</v>
      </c>
      <c r="K11" s="748">
        <v>169.26190476190476</v>
      </c>
      <c r="L11" s="748">
        <v>132.78749999999999</v>
      </c>
      <c r="M11" s="748">
        <v>144.3452380952381</v>
      </c>
      <c r="N11" s="748">
        <v>158.98285714285717</v>
      </c>
    </row>
    <row r="12" spans="1:15" ht="13.7" customHeight="1" x14ac:dyDescent="0.2">
      <c r="A12" s="896"/>
      <c r="B12" s="328" t="s">
        <v>356</v>
      </c>
      <c r="C12" s="749">
        <v>320.83749999999998</v>
      </c>
      <c r="D12" s="750">
        <v>343.11842105263156</v>
      </c>
      <c r="E12" s="750">
        <v>326.92045454545456</v>
      </c>
      <c r="F12" s="750">
        <v>283.3478260869565</v>
      </c>
      <c r="G12" s="750">
        <v>225.1875</v>
      </c>
      <c r="H12" s="750">
        <v>211.95454545454547</v>
      </c>
      <c r="I12" s="750">
        <v>225.35227272727272</v>
      </c>
      <c r="J12" s="750">
        <v>206.22619047619048</v>
      </c>
      <c r="K12" s="750">
        <v>158.35714285714286</v>
      </c>
      <c r="L12" s="750">
        <v>125.1</v>
      </c>
      <c r="M12" s="750">
        <v>138.27380952380952</v>
      </c>
      <c r="N12" s="750">
        <v>155.11904761904762</v>
      </c>
    </row>
    <row r="13" spans="1:15" ht="13.7" customHeight="1" x14ac:dyDescent="0.2">
      <c r="B13" s="3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334</v>
      </c>
    </row>
    <row r="14" spans="1:15" ht="13.7" customHeight="1" x14ac:dyDescent="0.2">
      <c r="A14" s="326"/>
      <c r="N14" s="227"/>
      <c r="O14" s="13"/>
    </row>
    <row r="15" spans="1:15" ht="13.7" customHeight="1" x14ac:dyDescent="0.2">
      <c r="A15" s="326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H17" sqref="H17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73">
        <f>INDICE!A3</f>
        <v>42430</v>
      </c>
      <c r="C3" s="891">
        <v>41671</v>
      </c>
      <c r="D3" s="891" t="s">
        <v>120</v>
      </c>
      <c r="E3" s="891"/>
      <c r="F3" s="891" t="s">
        <v>121</v>
      </c>
      <c r="G3" s="891"/>
      <c r="H3" s="891"/>
    </row>
    <row r="4" spans="1:8" ht="25.5" x14ac:dyDescent="0.2">
      <c r="A4" s="75"/>
      <c r="B4" s="261" t="s">
        <v>55</v>
      </c>
      <c r="C4" s="262" t="s">
        <v>523</v>
      </c>
      <c r="D4" s="261" t="s">
        <v>55</v>
      </c>
      <c r="E4" s="262" t="s">
        <v>523</v>
      </c>
      <c r="F4" s="261" t="s">
        <v>55</v>
      </c>
      <c r="G4" s="263" t="s">
        <v>523</v>
      </c>
      <c r="H4" s="262" t="s">
        <v>110</v>
      </c>
    </row>
    <row r="5" spans="1:8" x14ac:dyDescent="0.2">
      <c r="A5" s="65" t="s">
        <v>359</v>
      </c>
      <c r="B5" s="265">
        <v>24932.556</v>
      </c>
      <c r="C5" s="264">
        <v>5.9569854490458223</v>
      </c>
      <c r="D5" s="265">
        <v>75369.138000000006</v>
      </c>
      <c r="E5" s="264">
        <v>-4.0674980504617606</v>
      </c>
      <c r="F5" s="265">
        <v>242823.12400000001</v>
      </c>
      <c r="G5" s="264">
        <v>-0.47160693999498415</v>
      </c>
      <c r="H5" s="264">
        <v>78.065487646277845</v>
      </c>
    </row>
    <row r="6" spans="1:8" x14ac:dyDescent="0.2">
      <c r="A6" s="65" t="s">
        <v>360</v>
      </c>
      <c r="B6" s="66">
        <v>3547.569</v>
      </c>
      <c r="C6" s="267">
        <v>-13.230039750753091</v>
      </c>
      <c r="D6" s="66">
        <v>11362.029</v>
      </c>
      <c r="E6" s="67">
        <v>-16.723189747289023</v>
      </c>
      <c r="F6" s="66">
        <v>58802.252</v>
      </c>
      <c r="G6" s="67">
        <v>7.2833637753423526</v>
      </c>
      <c r="H6" s="67">
        <v>18.904404166546001</v>
      </c>
    </row>
    <row r="7" spans="1:8" x14ac:dyDescent="0.2">
      <c r="A7" s="65" t="s">
        <v>361</v>
      </c>
      <c r="B7" s="266">
        <v>817.26400000000001</v>
      </c>
      <c r="C7" s="267">
        <v>2.703871074762362</v>
      </c>
      <c r="D7" s="266">
        <v>2362.683</v>
      </c>
      <c r="E7" s="267">
        <v>-0.74407818870397568</v>
      </c>
      <c r="F7" s="266">
        <v>9425.1679999999997</v>
      </c>
      <c r="G7" s="267">
        <v>-9.1313156827876565</v>
      </c>
      <c r="H7" s="267">
        <v>3.030108187176165</v>
      </c>
    </row>
    <row r="8" spans="1:8" x14ac:dyDescent="0.2">
      <c r="A8" s="332" t="s">
        <v>196</v>
      </c>
      <c r="B8" s="333">
        <v>29297.388999999999</v>
      </c>
      <c r="C8" s="334">
        <v>3.1051746799548354</v>
      </c>
      <c r="D8" s="333">
        <v>89093.85</v>
      </c>
      <c r="E8" s="334">
        <v>-5.8093448273740362</v>
      </c>
      <c r="F8" s="333">
        <v>311050.54399999999</v>
      </c>
      <c r="G8" s="334">
        <v>0.61273354857725015</v>
      </c>
      <c r="H8" s="335">
        <v>100</v>
      </c>
    </row>
    <row r="9" spans="1:8" x14ac:dyDescent="0.2">
      <c r="A9" s="336" t="s">
        <v>594</v>
      </c>
      <c r="B9" s="620">
        <v>8674.1090000000004</v>
      </c>
      <c r="C9" s="273">
        <v>6.849030400963378</v>
      </c>
      <c r="D9" s="620">
        <v>23392.813999999998</v>
      </c>
      <c r="E9" s="273">
        <v>-2.4522489474429321</v>
      </c>
      <c r="F9" s="620">
        <v>92679.747000000003</v>
      </c>
      <c r="G9" s="274">
        <v>-5.4488184834557121</v>
      </c>
      <c r="H9" s="274">
        <v>29.795719309206547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558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595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4" t="s">
        <v>650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H16" sqref="H16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ht="14.1" customHeight="1" x14ac:dyDescent="0.2">
      <c r="A3" s="63"/>
      <c r="B3" s="873">
        <f>INDICE!A3</f>
        <v>42430</v>
      </c>
      <c r="C3" s="873">
        <v>41671</v>
      </c>
      <c r="D3" s="891" t="s">
        <v>120</v>
      </c>
      <c r="E3" s="891"/>
      <c r="F3" s="891" t="s">
        <v>121</v>
      </c>
      <c r="G3" s="891"/>
      <c r="H3" s="260"/>
    </row>
    <row r="4" spans="1:8" ht="25.5" x14ac:dyDescent="0.2">
      <c r="A4" s="75"/>
      <c r="B4" s="261" t="s">
        <v>55</v>
      </c>
      <c r="C4" s="262" t="s">
        <v>523</v>
      </c>
      <c r="D4" s="261" t="s">
        <v>55</v>
      </c>
      <c r="E4" s="262" t="s">
        <v>523</v>
      </c>
      <c r="F4" s="261" t="s">
        <v>55</v>
      </c>
      <c r="G4" s="263" t="s">
        <v>523</v>
      </c>
      <c r="H4" s="262" t="s">
        <v>110</v>
      </c>
    </row>
    <row r="5" spans="1:8" x14ac:dyDescent="0.2">
      <c r="A5" s="65" t="s">
        <v>571</v>
      </c>
      <c r="B5" s="265">
        <v>9005.8520000000008</v>
      </c>
      <c r="C5" s="264">
        <v>-2.5066782832059742</v>
      </c>
      <c r="D5" s="265">
        <v>27181.294000000002</v>
      </c>
      <c r="E5" s="264">
        <v>-2.797771092353349</v>
      </c>
      <c r="F5" s="265">
        <v>121402.37</v>
      </c>
      <c r="G5" s="264">
        <v>7.9068862812769538</v>
      </c>
      <c r="H5" s="264">
        <v>39.029788676402376</v>
      </c>
    </row>
    <row r="6" spans="1:8" x14ac:dyDescent="0.2">
      <c r="A6" s="65" t="s">
        <v>570</v>
      </c>
      <c r="B6" s="66">
        <v>10425.154</v>
      </c>
      <c r="C6" s="267">
        <v>2.4290808223759579</v>
      </c>
      <c r="D6" s="66">
        <v>30300.038</v>
      </c>
      <c r="E6" s="67">
        <v>-0.80842018260001169</v>
      </c>
      <c r="F6" s="66">
        <v>116998.67600000001</v>
      </c>
      <c r="G6" s="67">
        <v>-1.4196198796950186</v>
      </c>
      <c r="H6" s="67">
        <v>37.614039987018963</v>
      </c>
    </row>
    <row r="7" spans="1:8" x14ac:dyDescent="0.2">
      <c r="A7" s="65" t="s">
        <v>569</v>
      </c>
      <c r="B7" s="266">
        <v>9049.1190000000006</v>
      </c>
      <c r="C7" s="267">
        <v>10.301626918460025</v>
      </c>
      <c r="D7" s="266">
        <v>29249.834999999999</v>
      </c>
      <c r="E7" s="267">
        <v>-13.199591498651781</v>
      </c>
      <c r="F7" s="266">
        <v>63224.33</v>
      </c>
      <c r="G7" s="267">
        <v>-6.4643238871581339</v>
      </c>
      <c r="H7" s="267">
        <v>20.326063149402497</v>
      </c>
    </row>
    <row r="8" spans="1:8" x14ac:dyDescent="0.2">
      <c r="A8" s="677" t="s">
        <v>363</v>
      </c>
      <c r="B8" s="266">
        <v>817.26400000000001</v>
      </c>
      <c r="C8" s="267">
        <v>2.703871074762362</v>
      </c>
      <c r="D8" s="266">
        <v>2362.683</v>
      </c>
      <c r="E8" s="267">
        <v>-0.74407818870397568</v>
      </c>
      <c r="F8" s="266">
        <v>9425.1679999999997</v>
      </c>
      <c r="G8" s="267">
        <v>-9.1313156827876565</v>
      </c>
      <c r="H8" s="267">
        <v>3.030108187176165</v>
      </c>
    </row>
    <row r="9" spans="1:8" x14ac:dyDescent="0.2">
      <c r="A9" s="332" t="s">
        <v>196</v>
      </c>
      <c r="B9" s="333">
        <v>29297.388999999999</v>
      </c>
      <c r="C9" s="334">
        <v>3.1051746799548354</v>
      </c>
      <c r="D9" s="333">
        <v>89093.85</v>
      </c>
      <c r="E9" s="334">
        <v>-5.8093448273740362</v>
      </c>
      <c r="F9" s="333">
        <v>311050.54399999999</v>
      </c>
      <c r="G9" s="334">
        <v>0.61273354857725015</v>
      </c>
      <c r="H9" s="335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558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568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4" t="s">
        <v>650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F21" sqref="F21"/>
    </sheetView>
  </sheetViews>
  <sheetFormatPr baseColWidth="10" defaultRowHeight="14.25" x14ac:dyDescent="0.2"/>
  <sheetData>
    <row r="1" spans="1:4" x14ac:dyDescent="0.2">
      <c r="A1" s="225" t="s">
        <v>572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99">
        <v>2014</v>
      </c>
      <c r="C3" s="899">
        <v>2015</v>
      </c>
      <c r="D3" s="899">
        <v>2016</v>
      </c>
    </row>
    <row r="4" spans="1:4" x14ac:dyDescent="0.2">
      <c r="A4" s="236"/>
      <c r="B4" s="900"/>
      <c r="C4" s="900"/>
      <c r="D4" s="900"/>
    </row>
    <row r="5" spans="1:4" x14ac:dyDescent="0.2">
      <c r="A5" s="276" t="s">
        <v>364</v>
      </c>
      <c r="B5" s="324">
        <v>-8.2394935801996159</v>
      </c>
      <c r="C5" s="324">
        <v>-8.1042829473233056</v>
      </c>
      <c r="D5" s="324">
        <v>2.4033369443302885</v>
      </c>
    </row>
    <row r="6" spans="1:4" x14ac:dyDescent="0.2">
      <c r="A6" s="236" t="s">
        <v>135</v>
      </c>
      <c r="B6" s="238">
        <v>-7.4942658642633511</v>
      </c>
      <c r="C6" s="238">
        <v>-6.1170271191223726</v>
      </c>
      <c r="D6" s="238">
        <v>0.85741590523326883</v>
      </c>
    </row>
    <row r="7" spans="1:4" x14ac:dyDescent="0.2">
      <c r="A7" s="236" t="s">
        <v>136</v>
      </c>
      <c r="B7" s="238">
        <v>-8.2500247118808669</v>
      </c>
      <c r="C7" s="238">
        <v>-4.3748982118943225</v>
      </c>
      <c r="D7" s="238">
        <v>0.61273354857725015</v>
      </c>
    </row>
    <row r="8" spans="1:4" x14ac:dyDescent="0.2">
      <c r="A8" s="236" t="s">
        <v>137</v>
      </c>
      <c r="B8" s="238">
        <v>-9.0307175485983393</v>
      </c>
      <c r="C8" s="238">
        <v>-2.6316555228557519</v>
      </c>
      <c r="D8" s="238" t="s">
        <v>604</v>
      </c>
    </row>
    <row r="9" spans="1:4" x14ac:dyDescent="0.2">
      <c r="A9" s="236" t="s">
        <v>138</v>
      </c>
      <c r="B9" s="238">
        <v>-9.8574438251813863</v>
      </c>
      <c r="C9" s="238">
        <v>-1.2903160537333842</v>
      </c>
      <c r="D9" s="238" t="s">
        <v>604</v>
      </c>
    </row>
    <row r="10" spans="1:4" x14ac:dyDescent="0.2">
      <c r="A10" s="236" t="s">
        <v>139</v>
      </c>
      <c r="B10" s="238">
        <v>-9.1764300709172826</v>
      </c>
      <c r="C10" s="238">
        <v>-1.1447004960053837</v>
      </c>
      <c r="D10" s="238" t="s">
        <v>604</v>
      </c>
    </row>
    <row r="11" spans="1:4" x14ac:dyDescent="0.2">
      <c r="A11" s="236" t="s">
        <v>140</v>
      </c>
      <c r="B11" s="238">
        <v>-9.1767303244743808</v>
      </c>
      <c r="C11" s="238">
        <v>0.41747735316257684</v>
      </c>
      <c r="D11" s="238" t="s">
        <v>604</v>
      </c>
    </row>
    <row r="12" spans="1:4" x14ac:dyDescent="0.2">
      <c r="A12" s="236" t="s">
        <v>141</v>
      </c>
      <c r="B12" s="238">
        <v>-8.3602371983943442</v>
      </c>
      <c r="C12" s="238">
        <v>0.52232327541113288</v>
      </c>
      <c r="D12" s="238" t="s">
        <v>604</v>
      </c>
    </row>
    <row r="13" spans="1:4" x14ac:dyDescent="0.2">
      <c r="A13" s="236" t="s">
        <v>142</v>
      </c>
      <c r="B13" s="238">
        <v>-7.9763426192536206</v>
      </c>
      <c r="C13" s="238">
        <v>2.4567678905414784E-2</v>
      </c>
      <c r="D13" s="238" t="s">
        <v>604</v>
      </c>
    </row>
    <row r="14" spans="1:4" x14ac:dyDescent="0.2">
      <c r="A14" s="236" t="s">
        <v>143</v>
      </c>
      <c r="B14" s="238">
        <v>-7.9787077817949967</v>
      </c>
      <c r="C14" s="238">
        <v>1.1934426263322644</v>
      </c>
      <c r="D14" s="238" t="s">
        <v>604</v>
      </c>
    </row>
    <row r="15" spans="1:4" x14ac:dyDescent="0.2">
      <c r="A15" s="236" t="s">
        <v>144</v>
      </c>
      <c r="B15" s="238">
        <v>-8.3718978827383701</v>
      </c>
      <c r="C15" s="238">
        <v>3.045559548967621</v>
      </c>
      <c r="D15" s="238" t="s">
        <v>604</v>
      </c>
    </row>
    <row r="16" spans="1:4" x14ac:dyDescent="0.2">
      <c r="A16" s="321" t="s">
        <v>145</v>
      </c>
      <c r="B16" s="323">
        <v>-10.090744468096512</v>
      </c>
      <c r="C16" s="323">
        <v>4.9156476406325593</v>
      </c>
      <c r="D16" s="323" t="s">
        <v>604</v>
      </c>
    </row>
    <row r="17" spans="4:4" x14ac:dyDescent="0.2">
      <c r="D17" s="71" t="s">
        <v>238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66" t="s">
        <v>643</v>
      </c>
      <c r="C3" s="863" t="s">
        <v>487</v>
      </c>
      <c r="D3" s="866" t="s">
        <v>607</v>
      </c>
      <c r="E3" s="863" t="s">
        <v>487</v>
      </c>
      <c r="F3" s="868" t="s">
        <v>646</v>
      </c>
    </row>
    <row r="4" spans="1:6" x14ac:dyDescent="0.2">
      <c r="A4" s="75"/>
      <c r="B4" s="867"/>
      <c r="C4" s="864"/>
      <c r="D4" s="867"/>
      <c r="E4" s="864"/>
      <c r="F4" s="869"/>
    </row>
    <row r="5" spans="1:6" x14ac:dyDescent="0.2">
      <c r="A5" s="65" t="s">
        <v>112</v>
      </c>
      <c r="B5" s="66">
        <v>1546.4727156385634</v>
      </c>
      <c r="C5" s="67">
        <v>1.8515080101634531</v>
      </c>
      <c r="D5" s="66">
        <v>1752.4124273999998</v>
      </c>
      <c r="E5" s="67">
        <v>2.041126078787062</v>
      </c>
      <c r="F5" s="67">
        <v>-11.751783344003265</v>
      </c>
    </row>
    <row r="6" spans="1:6" x14ac:dyDescent="0.2">
      <c r="A6" s="65" t="s">
        <v>124</v>
      </c>
      <c r="B6" s="66">
        <v>42413.3226488199</v>
      </c>
      <c r="C6" s="67">
        <v>50.779173682033786</v>
      </c>
      <c r="D6" s="66">
        <v>43602.659159999996</v>
      </c>
      <c r="E6" s="67">
        <v>50.786289417031774</v>
      </c>
      <c r="F6" s="67">
        <v>-2.7276696744935314</v>
      </c>
    </row>
    <row r="7" spans="1:6" x14ac:dyDescent="0.2">
      <c r="A7" s="65" t="s">
        <v>125</v>
      </c>
      <c r="B7" s="66">
        <v>14695.020641340096</v>
      </c>
      <c r="C7" s="67">
        <v>17.593552186094584</v>
      </c>
      <c r="D7" s="66">
        <v>15254.333855999999</v>
      </c>
      <c r="E7" s="67">
        <v>17.767517600980241</v>
      </c>
      <c r="F7" s="67">
        <v>-3.6665856401189787</v>
      </c>
    </row>
    <row r="8" spans="1:6" x14ac:dyDescent="0.2">
      <c r="A8" s="65" t="s">
        <v>126</v>
      </c>
      <c r="B8" s="66">
        <v>19576.005946571258</v>
      </c>
      <c r="C8" s="67">
        <v>23.437291489567521</v>
      </c>
      <c r="D8" s="66">
        <v>19952.774000000001</v>
      </c>
      <c r="E8" s="67">
        <v>23.240035689525747</v>
      </c>
      <c r="F8" s="67">
        <v>-1.8882991078270259</v>
      </c>
    </row>
    <row r="9" spans="1:6" x14ac:dyDescent="0.2">
      <c r="A9" s="65" t="s">
        <v>127</v>
      </c>
      <c r="B9" s="66">
        <v>5294.2131622251727</v>
      </c>
      <c r="C9" s="67">
        <v>6.3384746321406489</v>
      </c>
      <c r="D9" s="66">
        <v>5292.9985200000001</v>
      </c>
      <c r="E9" s="67">
        <v>6.1650312136751992</v>
      </c>
      <c r="F9" s="67">
        <v>2.2948093043725446E-2</v>
      </c>
    </row>
    <row r="10" spans="1:6" x14ac:dyDescent="0.2">
      <c r="A10" s="68" t="s">
        <v>119</v>
      </c>
      <c r="B10" s="69">
        <v>83525.035114594997</v>
      </c>
      <c r="C10" s="70">
        <v>100</v>
      </c>
      <c r="D10" s="69">
        <v>85855.177963399983</v>
      </c>
      <c r="E10" s="70">
        <v>100</v>
      </c>
      <c r="F10" s="70">
        <v>-2.7140388082339362</v>
      </c>
    </row>
    <row r="11" spans="1:6" x14ac:dyDescent="0.2">
      <c r="A11" s="58"/>
      <c r="B11" s="65"/>
      <c r="C11" s="65"/>
      <c r="D11" s="65"/>
      <c r="E11" s="65"/>
      <c r="F11" s="71" t="s">
        <v>608</v>
      </c>
    </row>
    <row r="12" spans="1:6" x14ac:dyDescent="0.2">
      <c r="A12" s="395"/>
      <c r="B12" s="395"/>
      <c r="C12" s="395"/>
      <c r="D12" s="395"/>
      <c r="E12" s="395"/>
      <c r="F12" s="395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L27" sqref="L27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901" t="s">
        <v>574</v>
      </c>
      <c r="B1" s="901"/>
      <c r="C1" s="901"/>
      <c r="D1" s="901"/>
      <c r="E1" s="901"/>
      <c r="F1" s="901"/>
      <c r="G1" s="227"/>
      <c r="H1" s="227"/>
      <c r="I1" s="227"/>
      <c r="J1" s="227"/>
      <c r="K1" s="227"/>
      <c r="L1" s="1"/>
    </row>
    <row r="2" spans="1:12" x14ac:dyDescent="0.2">
      <c r="A2" s="902"/>
      <c r="B2" s="902"/>
      <c r="C2" s="902"/>
      <c r="D2" s="902"/>
      <c r="E2" s="902"/>
      <c r="F2" s="902"/>
      <c r="G2" s="227"/>
      <c r="H2" s="227"/>
      <c r="I2" s="227"/>
      <c r="J2" s="227"/>
      <c r="K2" s="62"/>
      <c r="L2" s="62" t="s">
        <v>544</v>
      </c>
    </row>
    <row r="3" spans="1:12" x14ac:dyDescent="0.2">
      <c r="A3" s="337"/>
      <c r="B3" s="903">
        <f>INDICE!A3</f>
        <v>42430</v>
      </c>
      <c r="C3" s="904">
        <v>41671</v>
      </c>
      <c r="D3" s="904">
        <v>41671</v>
      </c>
      <c r="E3" s="904">
        <v>41671</v>
      </c>
      <c r="F3" s="905">
        <v>41671</v>
      </c>
      <c r="G3" s="906" t="s">
        <v>121</v>
      </c>
      <c r="H3" s="904"/>
      <c r="I3" s="904"/>
      <c r="J3" s="904"/>
      <c r="K3" s="904"/>
      <c r="L3" s="907" t="s">
        <v>110</v>
      </c>
    </row>
    <row r="4" spans="1:12" x14ac:dyDescent="0.2">
      <c r="A4" s="338"/>
      <c r="B4" s="339" t="s">
        <v>365</v>
      </c>
      <c r="C4" s="339" t="s">
        <v>366</v>
      </c>
      <c r="D4" s="340" t="s">
        <v>367</v>
      </c>
      <c r="E4" s="340" t="s">
        <v>368</v>
      </c>
      <c r="F4" s="341" t="s">
        <v>196</v>
      </c>
      <c r="G4" s="342" t="s">
        <v>365</v>
      </c>
      <c r="H4" s="233" t="s">
        <v>366</v>
      </c>
      <c r="I4" s="343" t="s">
        <v>367</v>
      </c>
      <c r="J4" s="343" t="s">
        <v>368</v>
      </c>
      <c r="K4" s="343" t="s">
        <v>196</v>
      </c>
      <c r="L4" s="908"/>
    </row>
    <row r="5" spans="1:12" x14ac:dyDescent="0.2">
      <c r="A5" s="344" t="s">
        <v>161</v>
      </c>
      <c r="B5" s="445">
        <v>2498.241</v>
      </c>
      <c r="C5" s="445">
        <v>520.46900000000005</v>
      </c>
      <c r="D5" s="445">
        <v>271.51900000000001</v>
      </c>
      <c r="E5" s="445">
        <v>236.22300000000001</v>
      </c>
      <c r="F5" s="345">
        <v>3526.4520000000002</v>
      </c>
      <c r="G5" s="445">
        <v>33331.953000000001</v>
      </c>
      <c r="H5" s="445">
        <v>6193.1859999999997</v>
      </c>
      <c r="I5" s="445">
        <v>2238.1990000000001</v>
      </c>
      <c r="J5" s="445">
        <v>2986.0880000000002</v>
      </c>
      <c r="K5" s="346">
        <v>44749.426000000007</v>
      </c>
      <c r="L5" s="678">
        <v>14.386526764949494</v>
      </c>
    </row>
    <row r="6" spans="1:12" x14ac:dyDescent="0.2">
      <c r="A6" s="347" t="s">
        <v>162</v>
      </c>
      <c r="B6" s="445">
        <v>310.04599999999999</v>
      </c>
      <c r="C6" s="445">
        <v>641.80399999999997</v>
      </c>
      <c r="D6" s="445">
        <v>399.154</v>
      </c>
      <c r="E6" s="445">
        <v>38.832999999999998</v>
      </c>
      <c r="F6" s="348">
        <v>1389.837</v>
      </c>
      <c r="G6" s="445">
        <v>4662.4610000000002</v>
      </c>
      <c r="H6" s="445">
        <v>6875.7139999999999</v>
      </c>
      <c r="I6" s="445">
        <v>2925.098</v>
      </c>
      <c r="J6" s="445">
        <v>481.44</v>
      </c>
      <c r="K6" s="277">
        <v>14944.713</v>
      </c>
      <c r="L6" s="679">
        <v>4.8045870704350184</v>
      </c>
    </row>
    <row r="7" spans="1:12" x14ac:dyDescent="0.2">
      <c r="A7" s="347" t="s">
        <v>163</v>
      </c>
      <c r="B7" s="445">
        <v>97.805999999999997</v>
      </c>
      <c r="C7" s="445">
        <v>480.899</v>
      </c>
      <c r="D7" s="445">
        <v>272.87700000000001</v>
      </c>
      <c r="E7" s="445">
        <v>106.785</v>
      </c>
      <c r="F7" s="348">
        <v>958.36700000000008</v>
      </c>
      <c r="G7" s="445">
        <v>820.61500000000001</v>
      </c>
      <c r="H7" s="445">
        <v>3643.6559999999999</v>
      </c>
      <c r="I7" s="445">
        <v>1824.23</v>
      </c>
      <c r="J7" s="445">
        <v>1184.498</v>
      </c>
      <c r="K7" s="277">
        <v>7472.9989999999998</v>
      </c>
      <c r="L7" s="679">
        <v>2.4025000930278031</v>
      </c>
    </row>
    <row r="8" spans="1:12" x14ac:dyDescent="0.2">
      <c r="A8" s="347" t="s">
        <v>164</v>
      </c>
      <c r="B8" s="445">
        <v>347.26100000000002</v>
      </c>
      <c r="C8" s="119">
        <v>0.46500000000000002</v>
      </c>
      <c r="D8" s="445">
        <v>82.578000000000003</v>
      </c>
      <c r="E8" s="445">
        <v>7.08</v>
      </c>
      <c r="F8" s="348">
        <v>437.38399999999996</v>
      </c>
      <c r="G8" s="445">
        <v>4730.8379999999997</v>
      </c>
      <c r="H8" s="445">
        <v>6.8339999999999996</v>
      </c>
      <c r="I8" s="445">
        <v>771.17200000000003</v>
      </c>
      <c r="J8" s="445">
        <v>59.404000000000003</v>
      </c>
      <c r="K8" s="277">
        <v>5568.2479999999996</v>
      </c>
      <c r="L8" s="679">
        <v>1.7901402553381685</v>
      </c>
    </row>
    <row r="9" spans="1:12" x14ac:dyDescent="0.2">
      <c r="A9" s="347" t="s">
        <v>166</v>
      </c>
      <c r="B9" s="445">
        <v>160.39599999999999</v>
      </c>
      <c r="C9" s="445">
        <v>178.86699999999999</v>
      </c>
      <c r="D9" s="445">
        <v>128.57499999999999</v>
      </c>
      <c r="E9" s="445">
        <v>1.224</v>
      </c>
      <c r="F9" s="348">
        <v>469.06199999999995</v>
      </c>
      <c r="G9" s="445">
        <v>1853.421</v>
      </c>
      <c r="H9" s="445">
        <v>1675.796</v>
      </c>
      <c r="I9" s="445">
        <v>903.99800000000005</v>
      </c>
      <c r="J9" s="445">
        <v>19.550999999999998</v>
      </c>
      <c r="K9" s="277">
        <v>4452.7660000000005</v>
      </c>
      <c r="L9" s="679">
        <v>1.4315231046104837</v>
      </c>
    </row>
    <row r="10" spans="1:12" x14ac:dyDescent="0.2">
      <c r="A10" s="347" t="s">
        <v>167</v>
      </c>
      <c r="B10" s="445">
        <v>175.85599999999999</v>
      </c>
      <c r="C10" s="445">
        <v>710.05600000000004</v>
      </c>
      <c r="D10" s="445">
        <v>857.32299999999998</v>
      </c>
      <c r="E10" s="445">
        <v>51.825000000000003</v>
      </c>
      <c r="F10" s="348">
        <v>1795.0600000000002</v>
      </c>
      <c r="G10" s="445">
        <v>2519.4609999999998</v>
      </c>
      <c r="H10" s="445">
        <v>8744.7430000000004</v>
      </c>
      <c r="I10" s="445">
        <v>5972.9160000000002</v>
      </c>
      <c r="J10" s="445">
        <v>538.46</v>
      </c>
      <c r="K10" s="277">
        <v>17775.579999999998</v>
      </c>
      <c r="L10" s="679">
        <v>5.7146846404801002</v>
      </c>
    </row>
    <row r="11" spans="1:12" x14ac:dyDescent="0.2">
      <c r="A11" s="347" t="s">
        <v>611</v>
      </c>
      <c r="B11" s="445">
        <v>824.20100000000002</v>
      </c>
      <c r="C11" s="445">
        <v>320.38499999999999</v>
      </c>
      <c r="D11" s="445">
        <v>428.90699999999998</v>
      </c>
      <c r="E11" s="445">
        <v>35.954999999999998</v>
      </c>
      <c r="F11" s="348">
        <v>1609.4479999999999</v>
      </c>
      <c r="G11" s="445">
        <v>10387.867</v>
      </c>
      <c r="H11" s="445">
        <v>3723.5010000000002</v>
      </c>
      <c r="I11" s="445">
        <v>2384.94</v>
      </c>
      <c r="J11" s="445">
        <v>369.45600000000002</v>
      </c>
      <c r="K11" s="277">
        <v>16865.763999999999</v>
      </c>
      <c r="L11" s="679">
        <v>5.4221872074363944</v>
      </c>
    </row>
    <row r="12" spans="1:12" x14ac:dyDescent="0.2">
      <c r="A12" s="347" t="s">
        <v>168</v>
      </c>
      <c r="B12" s="445">
        <v>1032.0450000000001</v>
      </c>
      <c r="C12" s="445">
        <v>2979.79</v>
      </c>
      <c r="D12" s="445">
        <v>2185.7080000000001</v>
      </c>
      <c r="E12" s="445">
        <v>105</v>
      </c>
      <c r="F12" s="348">
        <v>6302.5429999999997</v>
      </c>
      <c r="G12" s="445">
        <v>15783.485000000001</v>
      </c>
      <c r="H12" s="445">
        <v>33436.894</v>
      </c>
      <c r="I12" s="445">
        <v>15314.096</v>
      </c>
      <c r="J12" s="445">
        <v>1120.82</v>
      </c>
      <c r="K12" s="277">
        <v>65655.294999999998</v>
      </c>
      <c r="L12" s="679">
        <v>21.10757038041459</v>
      </c>
    </row>
    <row r="13" spans="1:12" x14ac:dyDescent="0.2">
      <c r="A13" s="347" t="s">
        <v>369</v>
      </c>
      <c r="B13" s="445">
        <v>1108.037</v>
      </c>
      <c r="C13" s="445">
        <v>1792.376</v>
      </c>
      <c r="D13" s="445">
        <v>457.02600000000001</v>
      </c>
      <c r="E13" s="445">
        <v>59.014000000000003</v>
      </c>
      <c r="F13" s="348">
        <v>3416.453</v>
      </c>
      <c r="G13" s="445">
        <v>14079.72</v>
      </c>
      <c r="H13" s="445">
        <v>19612.525000000001</v>
      </c>
      <c r="I13" s="445">
        <v>3192.6390000000001</v>
      </c>
      <c r="J13" s="445">
        <v>651.23599999999999</v>
      </c>
      <c r="K13" s="277">
        <v>37536.120000000003</v>
      </c>
      <c r="L13" s="679">
        <v>12.067515570643431</v>
      </c>
    </row>
    <row r="14" spans="1:12" x14ac:dyDescent="0.2">
      <c r="A14" s="347" t="s">
        <v>171</v>
      </c>
      <c r="B14" s="445" t="s">
        <v>150</v>
      </c>
      <c r="C14" s="445">
        <v>90.747</v>
      </c>
      <c r="D14" s="445">
        <v>75.436000000000007</v>
      </c>
      <c r="E14" s="445">
        <v>25.462</v>
      </c>
      <c r="F14" s="348">
        <v>191.64499999999998</v>
      </c>
      <c r="G14" s="445" t="s">
        <v>150</v>
      </c>
      <c r="H14" s="445">
        <v>1561.0250000000001</v>
      </c>
      <c r="I14" s="445">
        <v>558.00400000000002</v>
      </c>
      <c r="J14" s="445">
        <v>443.02600000000001</v>
      </c>
      <c r="K14" s="277">
        <v>2562.0549999999998</v>
      </c>
      <c r="L14" s="679">
        <v>0.82367699712556464</v>
      </c>
    </row>
    <row r="15" spans="1:12" x14ac:dyDescent="0.2">
      <c r="A15" s="347" t="s">
        <v>172</v>
      </c>
      <c r="B15" s="445">
        <v>384.49799999999999</v>
      </c>
      <c r="C15" s="445">
        <v>589.34500000000003</v>
      </c>
      <c r="D15" s="445">
        <v>272.779</v>
      </c>
      <c r="E15" s="445">
        <v>55.710999999999999</v>
      </c>
      <c r="F15" s="348">
        <v>1302.3330000000001</v>
      </c>
      <c r="G15" s="445">
        <v>4030.6908859999999</v>
      </c>
      <c r="H15" s="445">
        <v>7166.7939999999999</v>
      </c>
      <c r="I15" s="445">
        <v>1842.722</v>
      </c>
      <c r="J15" s="445">
        <v>566.82899999999995</v>
      </c>
      <c r="K15" s="277">
        <v>13607.035886</v>
      </c>
      <c r="L15" s="679">
        <v>4.374536244678696</v>
      </c>
    </row>
    <row r="16" spans="1:12" x14ac:dyDescent="0.2">
      <c r="A16" s="347" t="s">
        <v>173</v>
      </c>
      <c r="B16" s="445">
        <v>43.207000000000001</v>
      </c>
      <c r="C16" s="445">
        <v>47.046999999999997</v>
      </c>
      <c r="D16" s="445">
        <v>140.87700000000001</v>
      </c>
      <c r="E16" s="445">
        <v>5.0019999999999998</v>
      </c>
      <c r="F16" s="348">
        <v>236.13300000000001</v>
      </c>
      <c r="G16" s="445">
        <v>1314.99</v>
      </c>
      <c r="H16" s="445">
        <v>624.64700000000005</v>
      </c>
      <c r="I16" s="445">
        <v>1010.7859999999999</v>
      </c>
      <c r="J16" s="445">
        <v>43.868000000000002</v>
      </c>
      <c r="K16" s="277">
        <v>2994.2910000000002</v>
      </c>
      <c r="L16" s="679">
        <v>0.96263687524276598</v>
      </c>
    </row>
    <row r="17" spans="1:12" x14ac:dyDescent="0.2">
      <c r="A17" s="347" t="s">
        <v>174</v>
      </c>
      <c r="B17" s="445">
        <v>121.874</v>
      </c>
      <c r="C17" s="445">
        <v>289.86900000000003</v>
      </c>
      <c r="D17" s="445">
        <v>2412.1170000000002</v>
      </c>
      <c r="E17" s="445">
        <v>13.459</v>
      </c>
      <c r="F17" s="348">
        <v>2837.319</v>
      </c>
      <c r="G17" s="445">
        <v>1820.548</v>
      </c>
      <c r="H17" s="445">
        <v>2909.299</v>
      </c>
      <c r="I17" s="445">
        <v>17052.084999999999</v>
      </c>
      <c r="J17" s="445">
        <v>140.82400000000001</v>
      </c>
      <c r="K17" s="277">
        <v>21922.756000000001</v>
      </c>
      <c r="L17" s="679">
        <v>7.0479633851718475</v>
      </c>
    </row>
    <row r="18" spans="1:12" x14ac:dyDescent="0.2">
      <c r="A18" s="347" t="s">
        <v>176</v>
      </c>
      <c r="B18" s="445">
        <v>1383.519</v>
      </c>
      <c r="C18" s="445">
        <v>98.117000000000004</v>
      </c>
      <c r="D18" s="445">
        <v>74.608000000000004</v>
      </c>
      <c r="E18" s="445">
        <v>61.643999999999998</v>
      </c>
      <c r="F18" s="348">
        <v>1617.8879999999999</v>
      </c>
      <c r="G18" s="445">
        <v>17400.643</v>
      </c>
      <c r="H18" s="445">
        <v>1076.683</v>
      </c>
      <c r="I18" s="445">
        <v>572.505</v>
      </c>
      <c r="J18" s="445">
        <v>633.27499999999998</v>
      </c>
      <c r="K18" s="277">
        <v>19683.106000000003</v>
      </c>
      <c r="L18" s="679">
        <v>6.3279366150157541</v>
      </c>
    </row>
    <row r="19" spans="1:12" x14ac:dyDescent="0.2">
      <c r="A19" s="347" t="s">
        <v>177</v>
      </c>
      <c r="B19" s="445">
        <v>114.25700000000001</v>
      </c>
      <c r="C19" s="445">
        <v>423.548</v>
      </c>
      <c r="D19" s="445">
        <v>282.90499999999997</v>
      </c>
      <c r="E19" s="445">
        <v>8.1010000000000009</v>
      </c>
      <c r="F19" s="348">
        <v>828.81100000000004</v>
      </c>
      <c r="G19" s="445">
        <v>1609.23</v>
      </c>
      <c r="H19" s="445">
        <v>4567.6120000000001</v>
      </c>
      <c r="I19" s="445">
        <v>2102.6860000000001</v>
      </c>
      <c r="J19" s="445">
        <v>122.411</v>
      </c>
      <c r="K19" s="277">
        <v>8401.9390000000003</v>
      </c>
      <c r="L19" s="679">
        <v>2.7011457152762803</v>
      </c>
    </row>
    <row r="20" spans="1:12" x14ac:dyDescent="0.2">
      <c r="A20" s="347" t="s">
        <v>178</v>
      </c>
      <c r="B20" s="445">
        <v>404.60700000000003</v>
      </c>
      <c r="C20" s="445">
        <v>1261.3679999999999</v>
      </c>
      <c r="D20" s="445">
        <v>706.71100000000001</v>
      </c>
      <c r="E20" s="445">
        <v>5.9489999999999998</v>
      </c>
      <c r="F20" s="348">
        <v>2378.6349999999998</v>
      </c>
      <c r="G20" s="445">
        <v>7056.45</v>
      </c>
      <c r="H20" s="445">
        <v>15179.209000000001</v>
      </c>
      <c r="I20" s="445">
        <v>4559.1809999999996</v>
      </c>
      <c r="J20" s="445">
        <v>64.001000000000005</v>
      </c>
      <c r="K20" s="277">
        <v>26858.841</v>
      </c>
      <c r="L20" s="679">
        <v>8.6348690801536279</v>
      </c>
    </row>
    <row r="21" spans="1:12" ht="15" x14ac:dyDescent="0.25">
      <c r="A21" s="349" t="s">
        <v>119</v>
      </c>
      <c r="B21" s="681">
        <v>9005.8509999999987</v>
      </c>
      <c r="C21" s="681">
        <v>10425.152000000002</v>
      </c>
      <c r="D21" s="681">
        <v>9049.1</v>
      </c>
      <c r="E21" s="681">
        <v>817.26699999999983</v>
      </c>
      <c r="F21" s="682">
        <v>29297.370000000003</v>
      </c>
      <c r="G21" s="683">
        <v>121402.37288599998</v>
      </c>
      <c r="H21" s="681">
        <v>116998.11799999997</v>
      </c>
      <c r="I21" s="681">
        <v>63225.256999999998</v>
      </c>
      <c r="J21" s="681">
        <v>9425.1870000000017</v>
      </c>
      <c r="K21" s="681">
        <v>311050.93488599994</v>
      </c>
      <c r="L21" s="680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238</v>
      </c>
    </row>
    <row r="23" spans="1:12" x14ac:dyDescent="0.2">
      <c r="A23" s="326" t="s">
        <v>573</v>
      </c>
      <c r="B23" s="326"/>
      <c r="C23" s="350"/>
      <c r="D23" s="350"/>
      <c r="E23" s="350"/>
      <c r="F23" s="350"/>
      <c r="G23" s="227"/>
      <c r="H23" s="227"/>
      <c r="I23" s="227"/>
      <c r="J23" s="227"/>
      <c r="K23" s="227"/>
      <c r="L23" s="1"/>
    </row>
    <row r="24" spans="1:12" x14ac:dyDescent="0.2">
      <c r="A24" s="326" t="s">
        <v>239</v>
      </c>
      <c r="B24" s="326"/>
      <c r="C24" s="326"/>
      <c r="D24" s="326"/>
      <c r="E24" s="326"/>
      <c r="F24" s="351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conditionalFormatting sqref="C8">
    <cfRule type="cellIs" dxfId="85" priority="1" operator="between">
      <formula>0</formula>
      <formula>0.5</formula>
    </cfRule>
    <cfRule type="cellIs" dxfId="84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K68"/>
  <sheetViews>
    <sheetView topLeftCell="A7" workbookViewId="0">
      <selection activeCell="I41" sqref="I41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1" x14ac:dyDescent="0.2">
      <c r="A1" s="225" t="s">
        <v>575</v>
      </c>
      <c r="B1" s="225"/>
      <c r="C1" s="225"/>
      <c r="D1" s="225"/>
      <c r="E1" s="225"/>
      <c r="F1" s="225"/>
      <c r="G1" s="225"/>
      <c r="H1" s="1"/>
      <c r="I1" s="1"/>
    </row>
    <row r="2" spans="1:11" x14ac:dyDescent="0.2">
      <c r="A2" s="228"/>
      <c r="B2" s="228"/>
      <c r="C2" s="228"/>
      <c r="D2" s="228"/>
      <c r="E2" s="228"/>
      <c r="F2" s="228"/>
      <c r="G2" s="228"/>
      <c r="H2" s="1"/>
      <c r="I2" s="62" t="s">
        <v>544</v>
      </c>
      <c r="J2" s="62"/>
    </row>
    <row r="3" spans="1:11" x14ac:dyDescent="0.2">
      <c r="A3" s="887" t="s">
        <v>525</v>
      </c>
      <c r="B3" s="887" t="s">
        <v>526</v>
      </c>
      <c r="C3" s="873">
        <f>INDICE!A3</f>
        <v>42430</v>
      </c>
      <c r="D3" s="873">
        <v>41671</v>
      </c>
      <c r="E3" s="891" t="s">
        <v>120</v>
      </c>
      <c r="F3" s="891"/>
      <c r="G3" s="891" t="s">
        <v>121</v>
      </c>
      <c r="H3" s="891"/>
      <c r="I3" s="891"/>
      <c r="J3" s="248"/>
    </row>
    <row r="4" spans="1:11" x14ac:dyDescent="0.2">
      <c r="A4" s="888"/>
      <c r="B4" s="888"/>
      <c r="C4" s="261" t="s">
        <v>55</v>
      </c>
      <c r="D4" s="262" t="s">
        <v>488</v>
      </c>
      <c r="E4" s="261" t="s">
        <v>55</v>
      </c>
      <c r="F4" s="262" t="s">
        <v>488</v>
      </c>
      <c r="G4" s="261" t="s">
        <v>55</v>
      </c>
      <c r="H4" s="263" t="s">
        <v>488</v>
      </c>
      <c r="I4" s="262" t="s">
        <v>548</v>
      </c>
      <c r="J4" s="11"/>
    </row>
    <row r="5" spans="1:11" x14ac:dyDescent="0.2">
      <c r="A5" s="1"/>
      <c r="B5" s="200" t="s">
        <v>370</v>
      </c>
      <c r="C5" s="735">
        <v>932.87715000000003</v>
      </c>
      <c r="D5" s="187">
        <v>-50.655960417504708</v>
      </c>
      <c r="E5" s="738">
        <v>2667.6856499999999</v>
      </c>
      <c r="F5" s="187">
        <v>-40.554504380034842</v>
      </c>
      <c r="G5" s="738">
        <v>8974.1809900000007</v>
      </c>
      <c r="H5" s="187">
        <v>-33.292688507566695</v>
      </c>
      <c r="I5" s="629">
        <v>2.4348762729136766</v>
      </c>
      <c r="J5" s="1"/>
    </row>
    <row r="6" spans="1:11" x14ac:dyDescent="0.2">
      <c r="A6" s="1"/>
      <c r="B6" s="200" t="s">
        <v>547</v>
      </c>
      <c r="C6" s="735">
        <v>853.76778999999999</v>
      </c>
      <c r="D6" s="187">
        <v>2.2113538782872548</v>
      </c>
      <c r="E6" s="738">
        <v>2972.9207900000001</v>
      </c>
      <c r="F6" s="187">
        <v>-12.210673196917682</v>
      </c>
      <c r="G6" s="738">
        <v>12341.48677</v>
      </c>
      <c r="H6" s="187">
        <v>-37.548558679027018</v>
      </c>
      <c r="I6" s="626">
        <v>3.3484942349876818</v>
      </c>
      <c r="J6" s="1"/>
    </row>
    <row r="7" spans="1:11" x14ac:dyDescent="0.2">
      <c r="A7" s="191" t="s">
        <v>532</v>
      </c>
      <c r="B7" s="191"/>
      <c r="C7" s="736">
        <v>1786.6449399999999</v>
      </c>
      <c r="D7" s="196">
        <v>-34.455573460896474</v>
      </c>
      <c r="E7" s="736">
        <v>5640.6064399999996</v>
      </c>
      <c r="F7" s="196">
        <v>-28.36454031979579</v>
      </c>
      <c r="G7" s="736">
        <v>21315.667759999997</v>
      </c>
      <c r="H7" s="356">
        <v>-35.824793555648824</v>
      </c>
      <c r="I7" s="196">
        <v>5.783370507901358</v>
      </c>
      <c r="J7" s="1"/>
    </row>
    <row r="8" spans="1:11" x14ac:dyDescent="0.2">
      <c r="A8" s="1"/>
      <c r="B8" s="200" t="s">
        <v>252</v>
      </c>
      <c r="C8" s="735">
        <v>0</v>
      </c>
      <c r="D8" s="187" t="s">
        <v>150</v>
      </c>
      <c r="E8" s="738">
        <v>0</v>
      </c>
      <c r="F8" s="187" t="s">
        <v>150</v>
      </c>
      <c r="G8" s="738">
        <v>0</v>
      </c>
      <c r="H8" s="187">
        <v>-100</v>
      </c>
      <c r="I8" s="797">
        <v>0</v>
      </c>
      <c r="J8" s="1"/>
    </row>
    <row r="9" spans="1:11" x14ac:dyDescent="0.2">
      <c r="A9" s="1"/>
      <c r="B9" s="200" t="s">
        <v>253</v>
      </c>
      <c r="C9" s="735">
        <v>1032.38066</v>
      </c>
      <c r="D9" s="187">
        <v>-11.025281591858898</v>
      </c>
      <c r="E9" s="738">
        <v>2828.5230799999999</v>
      </c>
      <c r="F9" s="187">
        <v>-27.818177562960827</v>
      </c>
      <c r="G9" s="738">
        <v>11661.446530000001</v>
      </c>
      <c r="H9" s="187">
        <v>-28.901990986950356</v>
      </c>
      <c r="I9" s="629">
        <v>3.1639856044120775</v>
      </c>
      <c r="J9" s="1"/>
    </row>
    <row r="10" spans="1:11" s="691" customFormat="1" x14ac:dyDescent="0.2">
      <c r="A10" s="687"/>
      <c r="B10" s="688" t="s">
        <v>371</v>
      </c>
      <c r="C10" s="737">
        <v>1032.0864200000001</v>
      </c>
      <c r="D10" s="648">
        <v>-11.050640378747071</v>
      </c>
      <c r="E10" s="739">
        <v>2827.9509899999998</v>
      </c>
      <c r="F10" s="648">
        <v>-27.832776877737508</v>
      </c>
      <c r="G10" s="739">
        <v>11660.874440000001</v>
      </c>
      <c r="H10" s="648">
        <v>-28.899832377278699</v>
      </c>
      <c r="I10" s="690">
        <v>3.1638303848585028</v>
      </c>
      <c r="J10" s="687"/>
    </row>
    <row r="11" spans="1:11" s="691" customFormat="1" x14ac:dyDescent="0.2">
      <c r="A11" s="687"/>
      <c r="B11" s="688" t="s">
        <v>368</v>
      </c>
      <c r="C11" s="838">
        <v>0.29424</v>
      </c>
      <c r="D11" s="648" t="s">
        <v>150</v>
      </c>
      <c r="E11" s="739">
        <v>0.57208999999999999</v>
      </c>
      <c r="F11" s="773" t="s">
        <v>150</v>
      </c>
      <c r="G11" s="739">
        <v>0.57208999999999999</v>
      </c>
      <c r="H11" s="773">
        <v>-56.080577925517616</v>
      </c>
      <c r="I11" s="819">
        <v>1.5521955357523777E-4</v>
      </c>
      <c r="J11" s="687"/>
    </row>
    <row r="12" spans="1:11" x14ac:dyDescent="0.2">
      <c r="A12" s="1"/>
      <c r="B12" s="637" t="s">
        <v>255</v>
      </c>
      <c r="C12" s="735">
        <v>0</v>
      </c>
      <c r="D12" s="187" t="s">
        <v>150</v>
      </c>
      <c r="E12" s="738">
        <v>0</v>
      </c>
      <c r="F12" s="201" t="s">
        <v>150</v>
      </c>
      <c r="G12" s="738">
        <v>0</v>
      </c>
      <c r="H12" s="201">
        <v>-100</v>
      </c>
      <c r="I12" s="797">
        <v>0</v>
      </c>
      <c r="J12" s="1"/>
    </row>
    <row r="13" spans="1:11" x14ac:dyDescent="0.2">
      <c r="A13" s="1"/>
      <c r="B13" s="200" t="s">
        <v>220</v>
      </c>
      <c r="C13" s="735">
        <v>4039.3950800000002</v>
      </c>
      <c r="D13" s="187">
        <v>20.553486279664611</v>
      </c>
      <c r="E13" s="738">
        <v>11728.73328</v>
      </c>
      <c r="F13" s="187">
        <v>17.899468253968244</v>
      </c>
      <c r="G13" s="738">
        <v>33924.239990000002</v>
      </c>
      <c r="H13" s="187">
        <v>-23.621389276056693</v>
      </c>
      <c r="I13" s="629">
        <v>9.2043304141429303</v>
      </c>
      <c r="J13" s="1"/>
      <c r="K13" s="836"/>
    </row>
    <row r="14" spans="1:11" s="691" customFormat="1" x14ac:dyDescent="0.2">
      <c r="A14" s="687"/>
      <c r="B14" s="688" t="s">
        <v>371</v>
      </c>
      <c r="C14" s="737">
        <v>3128.9955800000002</v>
      </c>
      <c r="D14" s="648">
        <v>29.121009938510596</v>
      </c>
      <c r="E14" s="739">
        <v>8956.2605100000001</v>
      </c>
      <c r="F14" s="648">
        <v>18.563004411189908</v>
      </c>
      <c r="G14" s="739">
        <v>25543.725039999998</v>
      </c>
      <c r="H14" s="648">
        <v>-21.886450203796418</v>
      </c>
      <c r="I14" s="690">
        <v>6.9305277095516828</v>
      </c>
      <c r="J14" s="687"/>
    </row>
    <row r="15" spans="1:11" s="691" customFormat="1" x14ac:dyDescent="0.2">
      <c r="A15" s="687"/>
      <c r="B15" s="688" t="s">
        <v>368</v>
      </c>
      <c r="C15" s="737">
        <v>910.39949999999999</v>
      </c>
      <c r="D15" s="187">
        <v>-1.8334584946642183</v>
      </c>
      <c r="E15" s="739">
        <v>2772.4727699999999</v>
      </c>
      <c r="F15" s="648">
        <v>15.805812934153119</v>
      </c>
      <c r="G15" s="739">
        <v>8380.5149499999989</v>
      </c>
      <c r="H15" s="648">
        <v>-28.464172029700968</v>
      </c>
      <c r="I15" s="690">
        <v>2.2738027045912457</v>
      </c>
      <c r="J15" s="687"/>
    </row>
    <row r="16" spans="1:11" x14ac:dyDescent="0.2">
      <c r="A16" s="1"/>
      <c r="B16" s="200" t="s">
        <v>618</v>
      </c>
      <c r="C16" s="735">
        <v>0</v>
      </c>
      <c r="D16" s="187" t="s">
        <v>150</v>
      </c>
      <c r="E16" s="738">
        <v>0</v>
      </c>
      <c r="F16" s="187" t="s">
        <v>150</v>
      </c>
      <c r="G16" s="738">
        <v>4.8509700000000002</v>
      </c>
      <c r="H16" s="187" t="s">
        <v>150</v>
      </c>
      <c r="I16" s="819">
        <v>1.3161659840355035E-3</v>
      </c>
      <c r="J16" s="1"/>
    </row>
    <row r="17" spans="1:11" x14ac:dyDescent="0.2">
      <c r="A17" s="191" t="s">
        <v>516</v>
      </c>
      <c r="B17" s="191"/>
      <c r="C17" s="736">
        <v>5071.77574</v>
      </c>
      <c r="D17" s="196">
        <v>12.430904695946447</v>
      </c>
      <c r="E17" s="736">
        <v>14557.256360000001</v>
      </c>
      <c r="F17" s="196">
        <v>4.9800492200428872</v>
      </c>
      <c r="G17" s="736">
        <v>45590.537490000002</v>
      </c>
      <c r="H17" s="356">
        <v>-26.613129603995944</v>
      </c>
      <c r="I17" s="196">
        <v>12.369632184539043</v>
      </c>
      <c r="J17" s="1"/>
    </row>
    <row r="18" spans="1:11" x14ac:dyDescent="0.2">
      <c r="A18" s="1"/>
      <c r="B18" s="200" t="s">
        <v>225</v>
      </c>
      <c r="C18" s="735">
        <v>0</v>
      </c>
      <c r="D18" s="201" t="s">
        <v>150</v>
      </c>
      <c r="E18" s="738">
        <v>0</v>
      </c>
      <c r="F18" s="201">
        <v>-100</v>
      </c>
      <c r="G18" s="738">
        <v>0</v>
      </c>
      <c r="H18" s="201">
        <v>-100</v>
      </c>
      <c r="I18" s="630">
        <v>0</v>
      </c>
      <c r="J18" s="1"/>
    </row>
    <row r="19" spans="1:11" x14ac:dyDescent="0.2">
      <c r="A19" s="1"/>
      <c r="B19" s="200" t="s">
        <v>372</v>
      </c>
      <c r="C19" s="735">
        <v>2685.2613799999999</v>
      </c>
      <c r="D19" s="187">
        <v>-24.648539928922347</v>
      </c>
      <c r="E19" s="738">
        <v>8986.6644299999989</v>
      </c>
      <c r="F19" s="187">
        <v>-8.0681507417696618</v>
      </c>
      <c r="G19" s="738">
        <v>33386.287599999996</v>
      </c>
      <c r="H19" s="187">
        <v>-6.8267638773574379</v>
      </c>
      <c r="I19" s="630">
        <v>9.0583730825682949</v>
      </c>
      <c r="J19" s="1"/>
      <c r="K19" s="836"/>
    </row>
    <row r="20" spans="1:11" x14ac:dyDescent="0.2">
      <c r="A20" s="191" t="s">
        <v>393</v>
      </c>
      <c r="B20" s="191"/>
      <c r="C20" s="736">
        <v>2685.2613799999999</v>
      </c>
      <c r="D20" s="196">
        <v>-24.648539928922347</v>
      </c>
      <c r="E20" s="736">
        <v>8986.6644299999989</v>
      </c>
      <c r="F20" s="196">
        <v>-16.316474569332485</v>
      </c>
      <c r="G20" s="736">
        <v>33386.287599999996</v>
      </c>
      <c r="H20" s="356">
        <v>-13.571401359091606</v>
      </c>
      <c r="I20" s="196">
        <v>9.0583730825682949</v>
      </c>
      <c r="J20" s="1"/>
    </row>
    <row r="21" spans="1:11" x14ac:dyDescent="0.2">
      <c r="A21" s="1"/>
      <c r="B21" s="200" t="s">
        <v>227</v>
      </c>
      <c r="C21" s="735">
        <v>15628.59013</v>
      </c>
      <c r="D21" s="187">
        <v>28.315191521853961</v>
      </c>
      <c r="E21" s="738">
        <v>49055.713029999999</v>
      </c>
      <c r="F21" s="187">
        <v>8.7904268922403475</v>
      </c>
      <c r="G21" s="738">
        <v>222362.55845000001</v>
      </c>
      <c r="H21" s="187">
        <v>11.651049693520573</v>
      </c>
      <c r="I21" s="631">
        <v>60.331446196327008</v>
      </c>
      <c r="J21" s="1"/>
    </row>
    <row r="22" spans="1:11" s="691" customFormat="1" x14ac:dyDescent="0.2">
      <c r="A22" s="687"/>
      <c r="B22" s="688" t="s">
        <v>371</v>
      </c>
      <c r="C22" s="737">
        <v>9976.06502</v>
      </c>
      <c r="D22" s="648">
        <v>9.5975288352833399</v>
      </c>
      <c r="E22" s="739">
        <v>37386.155079999997</v>
      </c>
      <c r="F22" s="648">
        <v>2.5017154551619702</v>
      </c>
      <c r="G22" s="739">
        <v>176258.46943999999</v>
      </c>
      <c r="H22" s="648">
        <v>19.291628375208717</v>
      </c>
      <c r="I22" s="692">
        <v>47.822477128304094</v>
      </c>
      <c r="J22" s="687"/>
      <c r="K22" s="836"/>
    </row>
    <row r="23" spans="1:11" s="691" customFormat="1" x14ac:dyDescent="0.2">
      <c r="A23" s="687"/>
      <c r="B23" s="688" t="s">
        <v>368</v>
      </c>
      <c r="C23" s="737">
        <v>5652.5251099999996</v>
      </c>
      <c r="D23" s="648">
        <v>83.679214244706401</v>
      </c>
      <c r="E23" s="739">
        <v>11669.557949999999</v>
      </c>
      <c r="F23" s="648">
        <v>35.40516235178773</v>
      </c>
      <c r="G23" s="739">
        <v>46104.089009999996</v>
      </c>
      <c r="H23" s="648">
        <v>-10.310721613756751</v>
      </c>
      <c r="I23" s="692">
        <v>12.508969068022907</v>
      </c>
      <c r="J23" s="687"/>
    </row>
    <row r="24" spans="1:11" x14ac:dyDescent="0.2">
      <c r="A24" s="1"/>
      <c r="B24" s="405" t="s">
        <v>234</v>
      </c>
      <c r="C24" s="735">
        <v>4668.9748599999994</v>
      </c>
      <c r="D24" s="201">
        <v>48.968250202587853</v>
      </c>
      <c r="E24" s="738">
        <v>11702.029129999999</v>
      </c>
      <c r="F24" s="201">
        <v>46.500114528827254</v>
      </c>
      <c r="G24" s="738">
        <v>45913.203680000006</v>
      </c>
      <c r="H24" s="187">
        <v>40.847503977428076</v>
      </c>
      <c r="I24" s="631">
        <v>12.457178028664309</v>
      </c>
      <c r="J24" s="1"/>
      <c r="K24" s="836"/>
    </row>
    <row r="25" spans="1:11" x14ac:dyDescent="0.2">
      <c r="A25" s="191" t="s">
        <v>517</v>
      </c>
      <c r="B25" s="191"/>
      <c r="C25" s="252">
        <v>20297.564990000003</v>
      </c>
      <c r="D25" s="196">
        <v>32.542092561431765</v>
      </c>
      <c r="E25" s="736">
        <v>60757.742159999994</v>
      </c>
      <c r="F25" s="196">
        <v>14.465192969024921</v>
      </c>
      <c r="G25" s="736">
        <v>268275.76213000005</v>
      </c>
      <c r="H25" s="196">
        <v>15.757692978925395</v>
      </c>
      <c r="I25" s="196">
        <v>72.788624224991324</v>
      </c>
      <c r="J25" s="1"/>
    </row>
    <row r="26" spans="1:11" x14ac:dyDescent="0.2">
      <c r="A26" s="204" t="s">
        <v>119</v>
      </c>
      <c r="B26" s="204"/>
      <c r="C26" s="255">
        <v>29841.247049999998</v>
      </c>
      <c r="D26" s="206">
        <v>14.270490682178483</v>
      </c>
      <c r="E26" s="255">
        <v>89942.269389999987</v>
      </c>
      <c r="F26" s="206">
        <v>5.1227686102444592</v>
      </c>
      <c r="G26" s="255">
        <v>368568.25497999997</v>
      </c>
      <c r="H26" s="632">
        <v>0.77786306700905095</v>
      </c>
      <c r="I26" s="632">
        <v>100</v>
      </c>
      <c r="J26" s="1"/>
    </row>
    <row r="27" spans="1:11" x14ac:dyDescent="0.2">
      <c r="A27" s="358"/>
      <c r="B27" s="833" t="s">
        <v>373</v>
      </c>
      <c r="C27" s="256">
        <v>14137.14702</v>
      </c>
      <c r="D27" s="217">
        <v>11.438376081661177</v>
      </c>
      <c r="E27" s="256">
        <v>49170.366580000002</v>
      </c>
      <c r="F27" s="217">
        <v>2.5529837703850826</v>
      </c>
      <c r="G27" s="256">
        <v>213467.91989000002</v>
      </c>
      <c r="H27" s="217">
        <v>8.4388050223113567</v>
      </c>
      <c r="I27" s="217">
        <v>57.918151388698327</v>
      </c>
      <c r="J27" s="1"/>
    </row>
    <row r="28" spans="1:11" x14ac:dyDescent="0.2">
      <c r="A28" s="358"/>
      <c r="B28" s="833" t="s">
        <v>374</v>
      </c>
      <c r="C28" s="256">
        <v>15704.100030000001</v>
      </c>
      <c r="D28" s="217">
        <v>16.946023162881524</v>
      </c>
      <c r="E28" s="256">
        <v>40771.90281</v>
      </c>
      <c r="F28" s="217">
        <v>8.3985460291721452</v>
      </c>
      <c r="G28" s="256">
        <v>155100.33509000001</v>
      </c>
      <c r="H28" s="217">
        <v>-8.1527915152486816</v>
      </c>
      <c r="I28" s="217">
        <v>42.081848611301695</v>
      </c>
      <c r="J28" s="1"/>
    </row>
    <row r="29" spans="1:11" x14ac:dyDescent="0.2">
      <c r="A29" s="359"/>
      <c r="B29" s="359" t="s">
        <v>520</v>
      </c>
      <c r="C29" s="633">
        <v>5071.77574</v>
      </c>
      <c r="D29" s="634">
        <v>12.430904695946447</v>
      </c>
      <c r="E29" s="635">
        <v>14557.256360000001</v>
      </c>
      <c r="F29" s="636">
        <v>4.9800492200428872</v>
      </c>
      <c r="G29" s="635">
        <v>45590.537490000002</v>
      </c>
      <c r="H29" s="636">
        <v>-26.613129603995944</v>
      </c>
      <c r="I29" s="636">
        <v>12.369632184539043</v>
      </c>
      <c r="J29" s="1"/>
    </row>
    <row r="30" spans="1:11" x14ac:dyDescent="0.2">
      <c r="A30" s="213"/>
      <c r="B30" s="213" t="s">
        <v>521</v>
      </c>
      <c r="C30" s="633">
        <v>24769.471309999994</v>
      </c>
      <c r="D30" s="634">
        <v>14.654612719807393</v>
      </c>
      <c r="E30" s="635">
        <v>75385.013029999987</v>
      </c>
      <c r="F30" s="636">
        <v>5.1503732156710491</v>
      </c>
      <c r="G30" s="635">
        <v>322977.71748999995</v>
      </c>
      <c r="H30" s="636">
        <v>6.382694310207274</v>
      </c>
      <c r="I30" s="636">
        <v>87.630367815460957</v>
      </c>
      <c r="J30" s="1"/>
    </row>
    <row r="31" spans="1:11" x14ac:dyDescent="0.2">
      <c r="A31" s="808"/>
      <c r="B31" s="808" t="s">
        <v>522</v>
      </c>
      <c r="C31" s="774">
        <v>1032.38066</v>
      </c>
      <c r="D31" s="775">
        <v>-11.025281591858898</v>
      </c>
      <c r="E31" s="774">
        <v>2828.5230799999999</v>
      </c>
      <c r="F31" s="775">
        <v>-27.818177562960827</v>
      </c>
      <c r="G31" s="774">
        <v>11661.446530000001</v>
      </c>
      <c r="H31" s="775">
        <v>-34.144662519016002</v>
      </c>
      <c r="I31" s="775">
        <v>3.1639856044120775</v>
      </c>
      <c r="J31" s="1"/>
    </row>
    <row r="32" spans="1:11" x14ac:dyDescent="0.2">
      <c r="A32" s="686"/>
      <c r="B32" s="1"/>
      <c r="C32" s="1"/>
      <c r="D32" s="1"/>
      <c r="E32" s="1"/>
      <c r="F32" s="1"/>
      <c r="G32" s="1"/>
      <c r="I32" s="248" t="s">
        <v>238</v>
      </c>
      <c r="J32" s="1"/>
    </row>
    <row r="33" spans="1:10" x14ac:dyDescent="0.2">
      <c r="A33" s="693" t="s">
        <v>549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94" t="s">
        <v>650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694" t="s">
        <v>550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909" t="s">
        <v>668</v>
      </c>
      <c r="B36" s="909"/>
      <c r="C36" s="909"/>
      <c r="D36" s="909"/>
      <c r="E36" s="909"/>
      <c r="F36" s="909"/>
      <c r="G36" s="909"/>
      <c r="H36" s="909"/>
      <c r="I36" s="909"/>
    </row>
    <row r="37" spans="1:10" ht="19.5" customHeight="1" x14ac:dyDescent="0.2">
      <c r="A37" s="909"/>
      <c r="B37" s="909"/>
      <c r="C37" s="909"/>
      <c r="D37" s="909"/>
      <c r="E37" s="909"/>
      <c r="F37" s="909"/>
      <c r="G37" s="909"/>
      <c r="H37" s="909"/>
      <c r="I37" s="909"/>
    </row>
    <row r="64" spans="3:3" x14ac:dyDescent="0.2">
      <c r="C64" t="s">
        <v>574</v>
      </c>
    </row>
    <row r="68" spans="3:3" x14ac:dyDescent="0.2">
      <c r="C68" t="s">
        <v>575</v>
      </c>
    </row>
  </sheetData>
  <mergeCells count="6">
    <mergeCell ref="A36:I37"/>
    <mergeCell ref="A3:A4"/>
    <mergeCell ref="B3:B4"/>
    <mergeCell ref="C3:D3"/>
    <mergeCell ref="E3:F3"/>
    <mergeCell ref="G3:I3"/>
  </mergeCells>
  <conditionalFormatting sqref="I11">
    <cfRule type="cellIs" dxfId="83" priority="2" operator="equal">
      <formula>0</formula>
    </cfRule>
  </conditionalFormatting>
  <conditionalFormatting sqref="C11">
    <cfRule type="cellIs" dxfId="82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H26" sqref="H26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901" t="s">
        <v>18</v>
      </c>
      <c r="B1" s="901"/>
      <c r="C1" s="901"/>
      <c r="D1" s="901"/>
      <c r="E1" s="901"/>
      <c r="F1" s="901"/>
      <c r="G1" s="1"/>
      <c r="H1" s="1"/>
    </row>
    <row r="2" spans="1:9" x14ac:dyDescent="0.2">
      <c r="A2" s="902"/>
      <c r="B2" s="902"/>
      <c r="C2" s="902"/>
      <c r="D2" s="902"/>
      <c r="E2" s="902"/>
      <c r="F2" s="902"/>
      <c r="G2" s="11"/>
      <c r="H2" s="62" t="s">
        <v>544</v>
      </c>
    </row>
    <row r="3" spans="1:9" x14ac:dyDescent="0.2">
      <c r="A3" s="12"/>
      <c r="B3" s="873">
        <f>INDICE!A3</f>
        <v>42430</v>
      </c>
      <c r="C3" s="873">
        <v>41671</v>
      </c>
      <c r="D3" s="891" t="s">
        <v>120</v>
      </c>
      <c r="E3" s="891"/>
      <c r="F3" s="891" t="s">
        <v>121</v>
      </c>
      <c r="G3" s="891"/>
      <c r="H3" s="891"/>
    </row>
    <row r="4" spans="1:9" x14ac:dyDescent="0.2">
      <c r="A4" s="607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548</v>
      </c>
      <c r="I4" s="62"/>
    </row>
    <row r="5" spans="1:9" ht="14.1" customHeight="1" x14ac:dyDescent="0.2">
      <c r="A5" s="638" t="s">
        <v>376</v>
      </c>
      <c r="B5" s="360">
        <v>14137.14702</v>
      </c>
      <c r="C5" s="361">
        <v>11.438376081661193</v>
      </c>
      <c r="D5" s="360">
        <v>49170.366580000002</v>
      </c>
      <c r="E5" s="361">
        <v>2.5529837703850826</v>
      </c>
      <c r="F5" s="360">
        <v>213467.91989000002</v>
      </c>
      <c r="G5" s="361">
        <v>8.4388050223113407</v>
      </c>
      <c r="H5" s="361">
        <v>57.918151388698327</v>
      </c>
    </row>
    <row r="6" spans="1:9" x14ac:dyDescent="0.2">
      <c r="A6" s="625" t="s">
        <v>377</v>
      </c>
      <c r="B6" s="695">
        <v>4734.6964600000001</v>
      </c>
      <c r="C6" s="696">
        <v>4.4052678809155168</v>
      </c>
      <c r="D6" s="695">
        <v>16540.39975</v>
      </c>
      <c r="E6" s="696">
        <v>5.8381893070433888</v>
      </c>
      <c r="F6" s="695">
        <v>76980.536259999993</v>
      </c>
      <c r="G6" s="696">
        <v>13.097987447072059</v>
      </c>
      <c r="H6" s="696">
        <v>20.886371851036731</v>
      </c>
    </row>
    <row r="7" spans="1:9" x14ac:dyDescent="0.2">
      <c r="A7" s="625" t="s">
        <v>378</v>
      </c>
      <c r="B7" s="697">
        <v>5241.3685600000008</v>
      </c>
      <c r="C7" s="696">
        <v>14.752716964318566</v>
      </c>
      <c r="D7" s="695">
        <v>20845.75533</v>
      </c>
      <c r="E7" s="119">
        <v>3.6089012033107876E-4</v>
      </c>
      <c r="F7" s="695">
        <v>99277.933180000007</v>
      </c>
      <c r="G7" s="696">
        <v>24.581853323101527</v>
      </c>
      <c r="H7" s="696">
        <v>26.936105277267362</v>
      </c>
    </row>
    <row r="8" spans="1:9" x14ac:dyDescent="0.2">
      <c r="A8" s="625" t="s">
        <v>623</v>
      </c>
      <c r="B8" s="697">
        <v>0</v>
      </c>
      <c r="C8" s="698" t="s">
        <v>150</v>
      </c>
      <c r="D8" s="695">
        <v>0</v>
      </c>
      <c r="E8" s="698" t="s">
        <v>150</v>
      </c>
      <c r="F8" s="695">
        <v>4.8509700000000002</v>
      </c>
      <c r="G8" s="698" t="s">
        <v>150</v>
      </c>
      <c r="H8" s="119">
        <v>1.3161659840355035E-3</v>
      </c>
    </row>
    <row r="9" spans="1:9" x14ac:dyDescent="0.2">
      <c r="A9" s="625" t="s">
        <v>624</v>
      </c>
      <c r="B9" s="695">
        <v>4161.0820000000003</v>
      </c>
      <c r="C9" s="696">
        <v>16.11416828832866</v>
      </c>
      <c r="D9" s="695">
        <v>11784.211499999999</v>
      </c>
      <c r="E9" s="696">
        <v>2.7159757305891001</v>
      </c>
      <c r="F9" s="695">
        <v>37204.599480000004</v>
      </c>
      <c r="G9" s="696">
        <v>-24.229029056448255</v>
      </c>
      <c r="H9" s="696">
        <v>10.094358094410188</v>
      </c>
    </row>
    <row r="10" spans="1:9" x14ac:dyDescent="0.2">
      <c r="A10" s="638" t="s">
        <v>379</v>
      </c>
      <c r="B10" s="640">
        <v>15703.805789999999</v>
      </c>
      <c r="C10" s="361">
        <v>16.943832002752025</v>
      </c>
      <c r="D10" s="640">
        <v>40771.330719999998</v>
      </c>
      <c r="E10" s="361">
        <v>8.3970250375106268</v>
      </c>
      <c r="F10" s="640">
        <v>155099.76300000001</v>
      </c>
      <c r="G10" s="361">
        <v>-8.1524218133455992</v>
      </c>
      <c r="H10" s="361">
        <v>42.081693391748118</v>
      </c>
    </row>
    <row r="11" spans="1:9" x14ac:dyDescent="0.2">
      <c r="A11" s="625" t="s">
        <v>380</v>
      </c>
      <c r="B11" s="695">
        <v>3211.3211800000004</v>
      </c>
      <c r="C11" s="696">
        <v>-23.526510931968303</v>
      </c>
      <c r="D11" s="695">
        <v>10092.605170000001</v>
      </c>
      <c r="E11" s="696">
        <v>5.3632240049317765</v>
      </c>
      <c r="F11" s="695">
        <v>38391.665070000003</v>
      </c>
      <c r="G11" s="696">
        <v>13.217177721930884</v>
      </c>
      <c r="H11" s="696">
        <v>10.416432926944101</v>
      </c>
    </row>
    <row r="12" spans="1:9" x14ac:dyDescent="0.2">
      <c r="A12" s="625" t="s">
        <v>381</v>
      </c>
      <c r="B12" s="695">
        <v>1786.6449399999999</v>
      </c>
      <c r="C12" s="696">
        <v>-6.8305316438103283</v>
      </c>
      <c r="D12" s="695">
        <v>4825.1147599999995</v>
      </c>
      <c r="E12" s="696">
        <v>5.8431760649069524</v>
      </c>
      <c r="F12" s="695">
        <v>23180.46586</v>
      </c>
      <c r="G12" s="696">
        <v>34.372334334423421</v>
      </c>
      <c r="H12" s="696">
        <v>6.2893278373249668</v>
      </c>
    </row>
    <row r="13" spans="1:9" x14ac:dyDescent="0.2">
      <c r="A13" s="625" t="s">
        <v>382</v>
      </c>
      <c r="B13" s="695">
        <v>1102.1364100000001</v>
      </c>
      <c r="C13" s="696">
        <v>-40.070755932222774</v>
      </c>
      <c r="D13" s="695">
        <v>2807.3474200000001</v>
      </c>
      <c r="E13" s="696">
        <v>-36.898916419424346</v>
      </c>
      <c r="F13" s="695">
        <v>12468.040580000001</v>
      </c>
      <c r="G13" s="696">
        <v>-52.424056636257831</v>
      </c>
      <c r="H13" s="696">
        <v>3.3828308356824079</v>
      </c>
    </row>
    <row r="14" spans="1:9" x14ac:dyDescent="0.2">
      <c r="A14" s="625" t="s">
        <v>383</v>
      </c>
      <c r="B14" s="695">
        <v>3606.28649</v>
      </c>
      <c r="C14" s="696">
        <v>51.706264156548976</v>
      </c>
      <c r="D14" s="695">
        <v>10664.112899999998</v>
      </c>
      <c r="E14" s="696">
        <v>13.658939042681141</v>
      </c>
      <c r="F14" s="695">
        <v>34424.186989999995</v>
      </c>
      <c r="G14" s="696">
        <v>-7.4204832707570656</v>
      </c>
      <c r="H14" s="696">
        <v>9.3399761170066036</v>
      </c>
    </row>
    <row r="15" spans="1:9" x14ac:dyDescent="0.2">
      <c r="A15" s="625" t="s">
        <v>384</v>
      </c>
      <c r="B15" s="695">
        <v>1832.8895400000001</v>
      </c>
      <c r="C15" s="696">
        <v>2.6701551453540846</v>
      </c>
      <c r="D15" s="695">
        <v>3766.7947899999999</v>
      </c>
      <c r="E15" s="696">
        <v>-23.806120890862935</v>
      </c>
      <c r="F15" s="695">
        <v>15342.673409999999</v>
      </c>
      <c r="G15" s="696">
        <v>-23.155891575009381</v>
      </c>
      <c r="H15" s="696">
        <v>4.1627766913437929</v>
      </c>
    </row>
    <row r="16" spans="1:9" x14ac:dyDescent="0.2">
      <c r="A16" s="625" t="s">
        <v>385</v>
      </c>
      <c r="B16" s="695">
        <v>4164.5272300000006</v>
      </c>
      <c r="C16" s="696">
        <v>217.85962520775141</v>
      </c>
      <c r="D16" s="695">
        <v>8615.3556800000006</v>
      </c>
      <c r="E16" s="696">
        <v>83.300329430815182</v>
      </c>
      <c r="F16" s="695">
        <v>31292.731090000001</v>
      </c>
      <c r="G16" s="696">
        <v>-8.8999304796245475</v>
      </c>
      <c r="H16" s="696">
        <v>8.4903489834462462</v>
      </c>
    </row>
    <row r="17" spans="1:8" x14ac:dyDescent="0.2">
      <c r="A17" s="699" t="s">
        <v>386</v>
      </c>
      <c r="B17" s="844">
        <v>0.29424</v>
      </c>
      <c r="C17" s="845" t="s">
        <v>150</v>
      </c>
      <c r="D17" s="845">
        <v>0.57208999999999999</v>
      </c>
      <c r="E17" s="845" t="s">
        <v>150</v>
      </c>
      <c r="F17" s="845">
        <v>0.57208999999999999</v>
      </c>
      <c r="G17" s="846">
        <v>-56.080577925517616</v>
      </c>
      <c r="H17" s="847">
        <v>1.5521955357523777E-4</v>
      </c>
    </row>
    <row r="18" spans="1:8" x14ac:dyDescent="0.2">
      <c r="A18" s="639" t="s">
        <v>119</v>
      </c>
      <c r="B18" s="69">
        <v>29841.247049999998</v>
      </c>
      <c r="C18" s="70">
        <v>14.270490682178499</v>
      </c>
      <c r="D18" s="69">
        <v>89942.269390000001</v>
      </c>
      <c r="E18" s="70">
        <v>5.1227686102444761</v>
      </c>
      <c r="F18" s="69">
        <v>368568.25497999997</v>
      </c>
      <c r="G18" s="70">
        <v>0.77786306700906727</v>
      </c>
      <c r="H18" s="70">
        <v>100</v>
      </c>
    </row>
    <row r="19" spans="1:8" x14ac:dyDescent="0.2">
      <c r="A19" s="686"/>
      <c r="B19" s="1"/>
      <c r="C19" s="1"/>
      <c r="D19" s="1"/>
      <c r="E19" s="1"/>
      <c r="F19" s="1"/>
      <c r="G19" s="1"/>
      <c r="H19" s="248" t="s">
        <v>238</v>
      </c>
    </row>
    <row r="20" spans="1:8" x14ac:dyDescent="0.2">
      <c r="A20" s="693" t="s">
        <v>375</v>
      </c>
      <c r="B20" s="1"/>
      <c r="C20" s="1"/>
      <c r="D20" s="1"/>
      <c r="E20" s="1"/>
      <c r="F20" s="1"/>
      <c r="G20" s="1"/>
      <c r="H20" s="1"/>
    </row>
    <row r="21" spans="1:8" x14ac:dyDescent="0.2">
      <c r="A21" s="694" t="s">
        <v>650</v>
      </c>
      <c r="B21" s="1"/>
      <c r="C21" s="1"/>
      <c r="D21" s="1"/>
      <c r="E21" s="1"/>
      <c r="F21" s="1"/>
      <c r="G21" s="1"/>
      <c r="H21" s="1"/>
    </row>
    <row r="22" spans="1:8" x14ac:dyDescent="0.2">
      <c r="A22" s="909" t="s">
        <v>668</v>
      </c>
      <c r="B22" s="909"/>
      <c r="C22" s="909"/>
      <c r="D22" s="909"/>
      <c r="E22" s="909"/>
      <c r="F22" s="909"/>
      <c r="G22" s="909"/>
      <c r="H22" s="909"/>
    </row>
    <row r="23" spans="1:8" x14ac:dyDescent="0.2">
      <c r="A23" s="909"/>
      <c r="B23" s="909"/>
      <c r="C23" s="909"/>
      <c r="D23" s="909"/>
      <c r="E23" s="909"/>
      <c r="F23" s="909"/>
      <c r="G23" s="909"/>
      <c r="H23" s="909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81" priority="7" operator="between">
      <formula>0.0001</formula>
      <formula>0.44999</formula>
    </cfRule>
  </conditionalFormatting>
  <conditionalFormatting sqref="H8">
    <cfRule type="cellIs" dxfId="80" priority="5" operator="between">
      <formula>0</formula>
      <formula>0.5</formula>
    </cfRule>
    <cfRule type="cellIs" dxfId="79" priority="6" operator="between">
      <formula>0</formula>
      <formula>0.49</formula>
    </cfRule>
  </conditionalFormatting>
  <conditionalFormatting sqref="B17">
    <cfRule type="cellIs" dxfId="78" priority="3" operator="between">
      <formula>0</formula>
      <formula>0.5</formula>
    </cfRule>
    <cfRule type="cellIs" dxfId="77" priority="4" operator="between">
      <formula>0</formula>
      <formula>0.49</formula>
    </cfRule>
  </conditionalFormatting>
  <conditionalFormatting sqref="E7">
    <cfRule type="cellIs" dxfId="76" priority="1" operator="between">
      <formula>0</formula>
      <formula>0.5</formula>
    </cfRule>
    <cfRule type="cellIs" dxfId="75" priority="2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G16" sqref="G16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3" t="s">
        <v>587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546</v>
      </c>
      <c r="H2" s="1"/>
    </row>
    <row r="3" spans="1:8" x14ac:dyDescent="0.2">
      <c r="A3" s="63"/>
      <c r="B3" s="873">
        <f>INDICE!A3</f>
        <v>42430</v>
      </c>
      <c r="C3" s="891">
        <v>41671</v>
      </c>
      <c r="D3" s="891" t="s">
        <v>120</v>
      </c>
      <c r="E3" s="891"/>
      <c r="F3" s="891" t="s">
        <v>121</v>
      </c>
      <c r="G3" s="891"/>
      <c r="H3" s="1"/>
    </row>
    <row r="4" spans="1:8" x14ac:dyDescent="0.2">
      <c r="A4" s="75"/>
      <c r="B4" s="261" t="s">
        <v>395</v>
      </c>
      <c r="C4" s="262" t="s">
        <v>488</v>
      </c>
      <c r="D4" s="261" t="s">
        <v>395</v>
      </c>
      <c r="E4" s="262" t="s">
        <v>488</v>
      </c>
      <c r="F4" s="261" t="s">
        <v>395</v>
      </c>
      <c r="G4" s="263" t="s">
        <v>488</v>
      </c>
      <c r="H4" s="1"/>
    </row>
    <row r="5" spans="1:8" x14ac:dyDescent="0.2">
      <c r="A5" s="699" t="s">
        <v>545</v>
      </c>
      <c r="B5" s="700">
        <v>16.093865959265443</v>
      </c>
      <c r="C5" s="660">
        <v>-34.482012025930473</v>
      </c>
      <c r="D5" s="701">
        <v>17.645641941926211</v>
      </c>
      <c r="E5" s="660">
        <v>-28.705218635048773</v>
      </c>
      <c r="F5" s="701">
        <v>19.949661729231561</v>
      </c>
      <c r="G5" s="660">
        <v>-20.063638697027876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396</v>
      </c>
      <c r="H6" s="1"/>
    </row>
    <row r="7" spans="1:8" x14ac:dyDescent="0.2">
      <c r="A7" s="275" t="s">
        <v>558</v>
      </c>
      <c r="B7" s="94"/>
      <c r="C7" s="289"/>
      <c r="D7" s="289"/>
      <c r="E7" s="289"/>
      <c r="F7" s="94"/>
      <c r="G7" s="94"/>
      <c r="H7" s="1"/>
    </row>
    <row r="8" spans="1:8" x14ac:dyDescent="0.2">
      <c r="A8" s="693" t="s">
        <v>397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3"/>
  <sheetViews>
    <sheetView topLeftCell="A28" workbookViewId="0">
      <selection activeCell="I55" sqref="I55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07"/>
  </cols>
  <sheetData>
    <row r="1" spans="1:14" x14ac:dyDescent="0.2">
      <c r="A1" s="901" t="s">
        <v>387</v>
      </c>
      <c r="B1" s="901"/>
      <c r="C1" s="901"/>
      <c r="D1" s="901"/>
      <c r="E1" s="901"/>
      <c r="F1" s="901"/>
      <c r="G1" s="901"/>
      <c r="H1" s="1"/>
      <c r="I1" s="1"/>
    </row>
    <row r="2" spans="1:14" x14ac:dyDescent="0.2">
      <c r="A2" s="902"/>
      <c r="B2" s="902"/>
      <c r="C2" s="902"/>
      <c r="D2" s="902"/>
      <c r="E2" s="902"/>
      <c r="F2" s="902"/>
      <c r="G2" s="902"/>
      <c r="H2" s="11"/>
      <c r="I2" s="62" t="s">
        <v>544</v>
      </c>
    </row>
    <row r="3" spans="1:14" x14ac:dyDescent="0.2">
      <c r="A3" s="887" t="s">
        <v>525</v>
      </c>
      <c r="B3" s="887" t="s">
        <v>526</v>
      </c>
      <c r="C3" s="870">
        <f>INDICE!A3</f>
        <v>42430</v>
      </c>
      <c r="D3" s="871">
        <v>41671</v>
      </c>
      <c r="E3" s="871" t="s">
        <v>120</v>
      </c>
      <c r="F3" s="871"/>
      <c r="G3" s="871" t="s">
        <v>121</v>
      </c>
      <c r="H3" s="871"/>
      <c r="I3" s="871"/>
    </row>
    <row r="4" spans="1:14" x14ac:dyDescent="0.2">
      <c r="A4" s="888"/>
      <c r="B4" s="888"/>
      <c r="C4" s="97" t="s">
        <v>55</v>
      </c>
      <c r="D4" s="97" t="s">
        <v>488</v>
      </c>
      <c r="E4" s="97" t="s">
        <v>55</v>
      </c>
      <c r="F4" s="97" t="s">
        <v>488</v>
      </c>
      <c r="G4" s="97" t="s">
        <v>55</v>
      </c>
      <c r="H4" s="447" t="s">
        <v>488</v>
      </c>
      <c r="I4" s="447" t="s">
        <v>110</v>
      </c>
    </row>
    <row r="5" spans="1:14" x14ac:dyDescent="0.2">
      <c r="A5" s="621"/>
      <c r="B5" s="644" t="s">
        <v>211</v>
      </c>
      <c r="C5" s="202">
        <v>0</v>
      </c>
      <c r="D5" s="187" t="s">
        <v>150</v>
      </c>
      <c r="E5" s="362">
        <v>0</v>
      </c>
      <c r="F5" s="187" t="s">
        <v>150</v>
      </c>
      <c r="G5" s="627">
        <v>911.50125000000003</v>
      </c>
      <c r="H5" s="187" t="s">
        <v>150</v>
      </c>
      <c r="I5" s="641">
        <v>1.5820190361564235</v>
      </c>
    </row>
    <row r="6" spans="1:14" x14ac:dyDescent="0.2">
      <c r="A6" s="621"/>
      <c r="B6" s="644" t="s">
        <v>249</v>
      </c>
      <c r="C6" s="202">
        <v>0</v>
      </c>
      <c r="D6" s="187" t="s">
        <v>150</v>
      </c>
      <c r="E6" s="362">
        <v>0</v>
      </c>
      <c r="F6" s="187" t="s">
        <v>150</v>
      </c>
      <c r="G6" s="362">
        <v>0</v>
      </c>
      <c r="H6" s="187">
        <v>-100</v>
      </c>
      <c r="I6" s="641">
        <v>0</v>
      </c>
    </row>
    <row r="7" spans="1:14" x14ac:dyDescent="0.2">
      <c r="A7" s="621"/>
      <c r="B7" s="644" t="s">
        <v>212</v>
      </c>
      <c r="C7" s="202">
        <v>0</v>
      </c>
      <c r="D7" s="187" t="s">
        <v>150</v>
      </c>
      <c r="E7" s="362">
        <v>0</v>
      </c>
      <c r="F7" s="187" t="s">
        <v>150</v>
      </c>
      <c r="G7" s="362">
        <v>0</v>
      </c>
      <c r="H7" s="187">
        <v>-100</v>
      </c>
      <c r="I7" s="641">
        <v>0</v>
      </c>
    </row>
    <row r="8" spans="1:14" x14ac:dyDescent="0.2">
      <c r="A8" s="826" t="s">
        <v>346</v>
      </c>
      <c r="B8" s="645"/>
      <c r="C8" s="365">
        <v>0</v>
      </c>
      <c r="D8" s="196" t="s">
        <v>150</v>
      </c>
      <c r="E8" s="192">
        <v>0</v>
      </c>
      <c r="F8" s="363" t="s">
        <v>150</v>
      </c>
      <c r="G8" s="252">
        <v>911.50125000000003</v>
      </c>
      <c r="H8" s="363">
        <v>-52.247694530759667</v>
      </c>
      <c r="I8" s="364">
        <v>1.5820190361564235</v>
      </c>
    </row>
    <row r="9" spans="1:14" x14ac:dyDescent="0.2">
      <c r="A9" s="621"/>
      <c r="B9" s="644" t="s">
        <v>250</v>
      </c>
      <c r="C9" s="202">
        <v>0</v>
      </c>
      <c r="D9" s="187" t="s">
        <v>150</v>
      </c>
      <c r="E9" s="362">
        <v>0</v>
      </c>
      <c r="F9" s="187" t="s">
        <v>150</v>
      </c>
      <c r="G9" s="627">
        <v>1987.7369100000001</v>
      </c>
      <c r="H9" s="187">
        <v>-71.554497116223786</v>
      </c>
      <c r="I9" s="643">
        <v>3.4499542710344584</v>
      </c>
    </row>
    <row r="10" spans="1:14" x14ac:dyDescent="0.2">
      <c r="A10" s="621"/>
      <c r="B10" s="644" t="s">
        <v>213</v>
      </c>
      <c r="C10" s="778">
        <v>0</v>
      </c>
      <c r="D10" s="779" t="s">
        <v>150</v>
      </c>
      <c r="E10" s="780">
        <v>0</v>
      </c>
      <c r="F10" s="779" t="s">
        <v>150</v>
      </c>
      <c r="G10" s="781">
        <v>1867.2845300000001</v>
      </c>
      <c r="H10" s="779">
        <v>-72.859717985875378</v>
      </c>
      <c r="I10" s="782">
        <v>3.2408948121359131</v>
      </c>
    </row>
    <row r="11" spans="1:14" x14ac:dyDescent="0.2">
      <c r="A11" s="621"/>
      <c r="B11" s="644" t="s">
        <v>617</v>
      </c>
      <c r="C11" s="778">
        <v>0</v>
      </c>
      <c r="D11" s="779" t="s">
        <v>150</v>
      </c>
      <c r="E11" s="780">
        <v>0</v>
      </c>
      <c r="F11" s="779" t="s">
        <v>150</v>
      </c>
      <c r="G11" s="780">
        <v>0</v>
      </c>
      <c r="H11" s="779">
        <v>-100</v>
      </c>
      <c r="I11" s="782">
        <v>0</v>
      </c>
      <c r="J11" s="395"/>
    </row>
    <row r="12" spans="1:14" x14ac:dyDescent="0.2">
      <c r="A12" s="826" t="s">
        <v>532</v>
      </c>
      <c r="B12" s="645"/>
      <c r="C12" s="365">
        <v>0</v>
      </c>
      <c r="D12" s="196" t="s">
        <v>150</v>
      </c>
      <c r="E12" s="192">
        <v>0</v>
      </c>
      <c r="F12" s="363" t="s">
        <v>150</v>
      </c>
      <c r="G12" s="252">
        <v>3855.0214400000004</v>
      </c>
      <c r="H12" s="363">
        <v>-73.948929398959123</v>
      </c>
      <c r="I12" s="364">
        <v>6.690849083170372</v>
      </c>
      <c r="J12" s="395"/>
    </row>
    <row r="13" spans="1:14" x14ac:dyDescent="0.2">
      <c r="A13" s="622"/>
      <c r="B13" s="644" t="s">
        <v>312</v>
      </c>
      <c r="C13" s="202">
        <v>0</v>
      </c>
      <c r="D13" s="187" t="s">
        <v>150</v>
      </c>
      <c r="E13" s="362">
        <v>0</v>
      </c>
      <c r="F13" s="187" t="s">
        <v>150</v>
      </c>
      <c r="G13" s="627">
        <v>202.24161999999998</v>
      </c>
      <c r="H13" s="187" t="s">
        <v>150</v>
      </c>
      <c r="I13" s="630">
        <v>0.3510144311300874</v>
      </c>
      <c r="J13" s="395"/>
      <c r="K13" s="783"/>
      <c r="L13" s="783"/>
      <c r="M13" s="783"/>
      <c r="N13" s="783"/>
    </row>
    <row r="14" spans="1:14" x14ac:dyDescent="0.2">
      <c r="A14" s="622"/>
      <c r="B14" s="644" t="s">
        <v>316</v>
      </c>
      <c r="C14" s="202">
        <v>0</v>
      </c>
      <c r="D14" s="187" t="s">
        <v>150</v>
      </c>
      <c r="E14" s="189">
        <v>0.29273000000000005</v>
      </c>
      <c r="F14" s="187" t="s">
        <v>150</v>
      </c>
      <c r="G14" s="189">
        <v>0.29273000000000005</v>
      </c>
      <c r="H14" s="187">
        <v>-75.112860579988606</v>
      </c>
      <c r="I14" s="650">
        <v>5.0806779744303138E-4</v>
      </c>
      <c r="J14" s="395"/>
      <c r="K14" s="783"/>
      <c r="L14" s="783"/>
      <c r="M14" s="783"/>
      <c r="N14" s="783"/>
    </row>
    <row r="15" spans="1:14" x14ac:dyDescent="0.2">
      <c r="A15" s="621"/>
      <c r="B15" s="644" t="s">
        <v>253</v>
      </c>
      <c r="C15" s="202">
        <v>43.242660000000001</v>
      </c>
      <c r="D15" s="187">
        <v>5.0645327211911129</v>
      </c>
      <c r="E15" s="362">
        <v>123.88688</v>
      </c>
      <c r="F15" s="187">
        <v>30.650044899231137</v>
      </c>
      <c r="G15" s="627">
        <v>5873.0522900000005</v>
      </c>
      <c r="H15" s="187">
        <v>1752.6243042902497</v>
      </c>
      <c r="I15" s="630">
        <v>10.193382096976912</v>
      </c>
      <c r="J15" s="395"/>
      <c r="K15" s="783"/>
      <c r="L15" s="783"/>
      <c r="M15" s="783"/>
      <c r="N15" s="783"/>
    </row>
    <row r="16" spans="1:14" x14ac:dyDescent="0.2">
      <c r="A16" s="621"/>
      <c r="B16" s="651" t="s">
        <v>371</v>
      </c>
      <c r="C16" s="647">
        <v>8.0207999999999995</v>
      </c>
      <c r="D16" s="648">
        <v>-47.833009435950267</v>
      </c>
      <c r="E16" s="791">
        <v>18.31447</v>
      </c>
      <c r="F16" s="648">
        <v>16.088647006772195</v>
      </c>
      <c r="G16" s="689">
        <v>5588.23056</v>
      </c>
      <c r="H16" s="648">
        <v>3225.3330834080875</v>
      </c>
      <c r="I16" s="786">
        <v>9.6990400444882212</v>
      </c>
      <c r="J16" s="395"/>
      <c r="K16" s="784"/>
      <c r="L16" s="785"/>
      <c r="M16" s="784"/>
      <c r="N16" s="783"/>
    </row>
    <row r="17" spans="1:14" x14ac:dyDescent="0.2">
      <c r="A17" s="621"/>
      <c r="B17" s="651" t="s">
        <v>368</v>
      </c>
      <c r="C17" s="647">
        <v>35.22186</v>
      </c>
      <c r="D17" s="648">
        <v>36.609115714066867</v>
      </c>
      <c r="E17" s="649">
        <v>105.57241</v>
      </c>
      <c r="F17" s="648">
        <v>33.556217129594906</v>
      </c>
      <c r="G17" s="689">
        <v>284.82173</v>
      </c>
      <c r="H17" s="648">
        <v>91.203850583979801</v>
      </c>
      <c r="I17" s="650">
        <v>0.49434205248868834</v>
      </c>
      <c r="J17" s="395"/>
      <c r="K17" s="784"/>
      <c r="L17" s="783"/>
      <c r="M17" s="783"/>
      <c r="N17" s="783"/>
    </row>
    <row r="18" spans="1:14" x14ac:dyDescent="0.2">
      <c r="A18" s="622"/>
      <c r="B18" s="644" t="s">
        <v>254</v>
      </c>
      <c r="C18" s="202">
        <v>0</v>
      </c>
      <c r="D18" s="187" t="s">
        <v>150</v>
      </c>
      <c r="E18" s="362">
        <v>0</v>
      </c>
      <c r="F18" s="187" t="s">
        <v>150</v>
      </c>
      <c r="G18" s="362">
        <v>0</v>
      </c>
      <c r="H18" s="187">
        <v>-100</v>
      </c>
      <c r="I18" s="642">
        <v>0</v>
      </c>
      <c r="K18" s="783"/>
      <c r="L18" s="783"/>
      <c r="M18" s="783"/>
      <c r="N18" s="783"/>
    </row>
    <row r="19" spans="1:14" x14ac:dyDescent="0.2">
      <c r="A19" s="622"/>
      <c r="B19" s="644" t="s">
        <v>218</v>
      </c>
      <c r="C19" s="202">
        <v>7.2717300000000007</v>
      </c>
      <c r="D19" s="187">
        <v>-38.587303517679608</v>
      </c>
      <c r="E19" s="362">
        <v>22.144779999999997</v>
      </c>
      <c r="F19" s="187">
        <v>-26.721903469170787</v>
      </c>
      <c r="G19" s="627">
        <v>735.57046999999977</v>
      </c>
      <c r="H19" s="187">
        <v>730.60309218980399</v>
      </c>
      <c r="I19" s="630">
        <v>1.276670203112203</v>
      </c>
      <c r="K19" s="783"/>
      <c r="L19" s="783"/>
      <c r="M19" s="783"/>
      <c r="N19" s="783"/>
    </row>
    <row r="20" spans="1:14" x14ac:dyDescent="0.2">
      <c r="A20" s="621"/>
      <c r="B20" s="644" t="s">
        <v>638</v>
      </c>
      <c r="C20" s="202">
        <v>0</v>
      </c>
      <c r="D20" s="187" t="s">
        <v>150</v>
      </c>
      <c r="E20" s="362">
        <v>0</v>
      </c>
      <c r="F20" s="187">
        <v>-100</v>
      </c>
      <c r="G20" s="189">
        <v>0</v>
      </c>
      <c r="H20" s="187">
        <v>-100</v>
      </c>
      <c r="I20" s="650">
        <v>0</v>
      </c>
    </row>
    <row r="21" spans="1:14" x14ac:dyDescent="0.2">
      <c r="A21" s="621"/>
      <c r="B21" s="644" t="s">
        <v>220</v>
      </c>
      <c r="C21" s="202">
        <v>0</v>
      </c>
      <c r="D21" s="187" t="s">
        <v>150</v>
      </c>
      <c r="E21" s="362">
        <v>0</v>
      </c>
      <c r="F21" s="187" t="s">
        <v>150</v>
      </c>
      <c r="G21" s="362">
        <v>0</v>
      </c>
      <c r="H21" s="187">
        <v>-100</v>
      </c>
      <c r="I21" s="641">
        <v>0</v>
      </c>
    </row>
    <row r="22" spans="1:14" x14ac:dyDescent="0.2">
      <c r="A22" s="621"/>
      <c r="B22" s="644" t="s">
        <v>256</v>
      </c>
      <c r="C22" s="202">
        <v>2527.8353999999999</v>
      </c>
      <c r="D22" s="187">
        <v>58.69308089964921</v>
      </c>
      <c r="E22" s="362">
        <v>7605.5836099999997</v>
      </c>
      <c r="F22" s="187">
        <v>21.301123896345945</v>
      </c>
      <c r="G22" s="627">
        <v>36758.216140000004</v>
      </c>
      <c r="H22" s="187">
        <v>231.80117344200744</v>
      </c>
      <c r="I22" s="630">
        <v>63.798264312454087</v>
      </c>
    </row>
    <row r="23" spans="1:14" x14ac:dyDescent="0.2">
      <c r="A23" s="621"/>
      <c r="B23" s="651" t="s">
        <v>371</v>
      </c>
      <c r="C23" s="647">
        <v>2520.6351600000003</v>
      </c>
      <c r="D23" s="648">
        <v>58.549959011010536</v>
      </c>
      <c r="E23" s="791">
        <v>7585.3383700000004</v>
      </c>
      <c r="F23" s="648">
        <v>21.173954612510695</v>
      </c>
      <c r="G23" s="689">
        <v>36624.995049999998</v>
      </c>
      <c r="H23" s="648">
        <v>233.78282136594791</v>
      </c>
      <c r="I23" s="786">
        <v>63.567043235798934</v>
      </c>
    </row>
    <row r="24" spans="1:14" x14ac:dyDescent="0.2">
      <c r="A24" s="621"/>
      <c r="B24" s="651" t="s">
        <v>368</v>
      </c>
      <c r="C24" s="647">
        <v>7.20024</v>
      </c>
      <c r="D24" s="648">
        <v>132.01134239865954</v>
      </c>
      <c r="E24" s="649">
        <v>20.245239999999999</v>
      </c>
      <c r="F24" s="648">
        <v>99.906392189079853</v>
      </c>
      <c r="G24" s="689">
        <v>133.22109</v>
      </c>
      <c r="H24" s="648">
        <v>26.055824806357037</v>
      </c>
      <c r="I24" s="650">
        <v>0.23122107665514241</v>
      </c>
    </row>
    <row r="25" spans="1:14" x14ac:dyDescent="0.2">
      <c r="A25" s="621"/>
      <c r="B25" s="644" t="s">
        <v>388</v>
      </c>
      <c r="C25" s="202">
        <v>1.2069400000000001</v>
      </c>
      <c r="D25" s="187">
        <v>38.044858231062207</v>
      </c>
      <c r="E25" s="362">
        <v>3.2860099999999997</v>
      </c>
      <c r="F25" s="187">
        <v>39.941570526333706</v>
      </c>
      <c r="G25" s="189">
        <v>11.292759999999999</v>
      </c>
      <c r="H25" s="187">
        <v>90.988687235636647</v>
      </c>
      <c r="I25" s="641">
        <v>1.959993065368348E-2</v>
      </c>
    </row>
    <row r="26" spans="1:14" x14ac:dyDescent="0.2">
      <c r="A26" s="621"/>
      <c r="B26" s="644" t="s">
        <v>258</v>
      </c>
      <c r="C26" s="202">
        <v>0</v>
      </c>
      <c r="D26" s="187" t="s">
        <v>150</v>
      </c>
      <c r="E26" s="362">
        <v>0</v>
      </c>
      <c r="F26" s="187" t="s">
        <v>150</v>
      </c>
      <c r="G26" s="189">
        <v>0</v>
      </c>
      <c r="H26" s="187">
        <v>-100</v>
      </c>
      <c r="I26" s="641">
        <v>0</v>
      </c>
    </row>
    <row r="27" spans="1:14" x14ac:dyDescent="0.2">
      <c r="A27" s="826" t="s">
        <v>516</v>
      </c>
      <c r="B27" s="645"/>
      <c r="C27" s="365">
        <v>2579.5567299999998</v>
      </c>
      <c r="D27" s="196">
        <v>56.642304703844601</v>
      </c>
      <c r="E27" s="192">
        <v>7755.1940099999993</v>
      </c>
      <c r="F27" s="363">
        <v>21.214188326140267</v>
      </c>
      <c r="G27" s="252">
        <v>43580.666010000001</v>
      </c>
      <c r="H27" s="363">
        <v>188.22220180301051</v>
      </c>
      <c r="I27" s="364">
        <v>75.639439042124408</v>
      </c>
    </row>
    <row r="28" spans="1:14" x14ac:dyDescent="0.2">
      <c r="A28" s="621"/>
      <c r="B28" s="644" t="s">
        <v>389</v>
      </c>
      <c r="C28" s="202">
        <v>0</v>
      </c>
      <c r="D28" s="187" t="s">
        <v>150</v>
      </c>
      <c r="E28" s="362">
        <v>0</v>
      </c>
      <c r="F28" s="187" t="s">
        <v>150</v>
      </c>
      <c r="G28" s="189">
        <v>2029.6219600000002</v>
      </c>
      <c r="H28" s="187">
        <v>-15.343359194469903</v>
      </c>
      <c r="I28" s="641">
        <v>3.5226507664373594</v>
      </c>
    </row>
    <row r="29" spans="1:14" x14ac:dyDescent="0.2">
      <c r="A29" s="621"/>
      <c r="B29" s="644" t="s">
        <v>261</v>
      </c>
      <c r="C29" s="202">
        <v>0</v>
      </c>
      <c r="D29" s="187" t="s">
        <v>150</v>
      </c>
      <c r="E29" s="362">
        <v>0</v>
      </c>
      <c r="F29" s="187" t="s">
        <v>150</v>
      </c>
      <c r="G29" s="189">
        <v>0</v>
      </c>
      <c r="H29" s="187">
        <v>-100</v>
      </c>
      <c r="I29" s="641">
        <v>0</v>
      </c>
    </row>
    <row r="30" spans="1:14" x14ac:dyDescent="0.2">
      <c r="A30" s="826" t="s">
        <v>393</v>
      </c>
      <c r="B30" s="645"/>
      <c r="C30" s="365">
        <v>0</v>
      </c>
      <c r="D30" s="196" t="s">
        <v>150</v>
      </c>
      <c r="E30" s="192">
        <v>0</v>
      </c>
      <c r="F30" s="363">
        <v>-38.24589095598342</v>
      </c>
      <c r="G30" s="252">
        <v>2029.6219600000002</v>
      </c>
      <c r="H30" s="363">
        <v>-38.24589095598342</v>
      </c>
      <c r="I30" s="364">
        <v>3.5226507664373594</v>
      </c>
    </row>
    <row r="31" spans="1:14" x14ac:dyDescent="0.2">
      <c r="A31" s="621"/>
      <c r="B31" s="646" t="s">
        <v>390</v>
      </c>
      <c r="C31" s="202">
        <v>0</v>
      </c>
      <c r="D31" s="198" t="s">
        <v>150</v>
      </c>
      <c r="E31" s="362">
        <v>0</v>
      </c>
      <c r="F31" s="198">
        <v>-100</v>
      </c>
      <c r="G31" s="362">
        <v>0</v>
      </c>
      <c r="H31" s="198">
        <v>-100</v>
      </c>
      <c r="I31" s="641">
        <v>0</v>
      </c>
    </row>
    <row r="32" spans="1:14" x14ac:dyDescent="0.2">
      <c r="A32" s="621"/>
      <c r="B32" s="646" t="s">
        <v>615</v>
      </c>
      <c r="C32" s="202">
        <v>0</v>
      </c>
      <c r="D32" s="198" t="s">
        <v>150</v>
      </c>
      <c r="E32" s="362">
        <v>0</v>
      </c>
      <c r="F32" s="198" t="s">
        <v>150</v>
      </c>
      <c r="G32" s="362">
        <v>0</v>
      </c>
      <c r="H32" s="198">
        <v>-100</v>
      </c>
      <c r="I32" s="641">
        <v>0</v>
      </c>
    </row>
    <row r="33" spans="1:14" x14ac:dyDescent="0.2">
      <c r="A33" s="621"/>
      <c r="B33" s="644" t="s">
        <v>264</v>
      </c>
      <c r="C33" s="202">
        <v>0</v>
      </c>
      <c r="D33" s="187" t="s">
        <v>150</v>
      </c>
      <c r="E33" s="362">
        <v>0</v>
      </c>
      <c r="F33" s="187" t="s">
        <v>150</v>
      </c>
      <c r="G33" s="627">
        <v>1037.6206099999999</v>
      </c>
      <c r="H33" s="187">
        <v>-47.886331216297776</v>
      </c>
      <c r="I33" s="641">
        <v>1.8009142141365577</v>
      </c>
    </row>
    <row r="34" spans="1:14" x14ac:dyDescent="0.2">
      <c r="A34" s="621"/>
      <c r="B34" s="644" t="s">
        <v>391</v>
      </c>
      <c r="C34" s="202">
        <v>0</v>
      </c>
      <c r="D34" s="187" t="s">
        <v>150</v>
      </c>
      <c r="E34" s="362">
        <v>0</v>
      </c>
      <c r="F34" s="187" t="s">
        <v>150</v>
      </c>
      <c r="G34" s="189">
        <v>3213.81007</v>
      </c>
      <c r="H34" s="187">
        <v>-70.533296589281662</v>
      </c>
      <c r="I34" s="641">
        <v>5.5779503421758418</v>
      </c>
    </row>
    <row r="35" spans="1:14" x14ac:dyDescent="0.2">
      <c r="A35" s="621"/>
      <c r="B35" s="644" t="s">
        <v>392</v>
      </c>
      <c r="C35" s="202">
        <v>0</v>
      </c>
      <c r="D35" s="187" t="s">
        <v>150</v>
      </c>
      <c r="E35" s="362">
        <v>0</v>
      </c>
      <c r="F35" s="187">
        <v>-100</v>
      </c>
      <c r="G35" s="189">
        <v>0</v>
      </c>
      <c r="H35" s="187">
        <v>-100</v>
      </c>
      <c r="I35" s="641">
        <v>0</v>
      </c>
    </row>
    <row r="36" spans="1:14" x14ac:dyDescent="0.2">
      <c r="A36" s="621"/>
      <c r="B36" s="644" t="s">
        <v>652</v>
      </c>
      <c r="C36" s="778">
        <v>0</v>
      </c>
      <c r="D36" s="779" t="s">
        <v>150</v>
      </c>
      <c r="E36" s="780">
        <v>985.44656000000009</v>
      </c>
      <c r="F36" s="779" t="s">
        <v>150</v>
      </c>
      <c r="G36" s="189">
        <v>1981.0832400000002</v>
      </c>
      <c r="H36" s="779" t="s">
        <v>150</v>
      </c>
      <c r="I36" s="782">
        <v>3.4384060338814066</v>
      </c>
    </row>
    <row r="37" spans="1:14" x14ac:dyDescent="0.2">
      <c r="A37" s="621"/>
      <c r="B37" s="644" t="s">
        <v>616</v>
      </c>
      <c r="C37" s="202">
        <v>0</v>
      </c>
      <c r="D37" s="187" t="s">
        <v>150</v>
      </c>
      <c r="E37" s="362">
        <v>0</v>
      </c>
      <c r="F37" s="187" t="s">
        <v>150</v>
      </c>
      <c r="G37" s="189">
        <v>0</v>
      </c>
      <c r="H37" s="187">
        <v>-100</v>
      </c>
      <c r="I37" s="641">
        <v>0</v>
      </c>
    </row>
    <row r="38" spans="1:14" x14ac:dyDescent="0.2">
      <c r="A38" s="827" t="s">
        <v>533</v>
      </c>
      <c r="B38" s="645"/>
      <c r="C38" s="365">
        <v>0</v>
      </c>
      <c r="D38" s="196" t="s">
        <v>150</v>
      </c>
      <c r="E38" s="192">
        <v>985.44656000000009</v>
      </c>
      <c r="F38" s="363">
        <v>-36.5054663188657</v>
      </c>
      <c r="G38" s="252">
        <v>6232.5139200000003</v>
      </c>
      <c r="H38" s="363">
        <v>-77.689750881375829</v>
      </c>
      <c r="I38" s="364">
        <v>10.817270590193807</v>
      </c>
    </row>
    <row r="39" spans="1:14" x14ac:dyDescent="0.2">
      <c r="A39" s="621"/>
      <c r="B39" s="644" t="s">
        <v>230</v>
      </c>
      <c r="C39" s="202">
        <v>0</v>
      </c>
      <c r="D39" s="187" t="s">
        <v>150</v>
      </c>
      <c r="E39" s="362">
        <v>0</v>
      </c>
      <c r="F39" s="187" t="s">
        <v>150</v>
      </c>
      <c r="G39" s="189">
        <v>930.87868000000003</v>
      </c>
      <c r="H39" s="187" t="s">
        <v>150</v>
      </c>
      <c r="I39" s="641">
        <v>1.6156508749847174</v>
      </c>
    </row>
    <row r="40" spans="1:14" x14ac:dyDescent="0.2">
      <c r="A40" s="827" t="s">
        <v>517</v>
      </c>
      <c r="B40" s="645"/>
      <c r="C40" s="365">
        <v>0</v>
      </c>
      <c r="D40" s="196" t="s">
        <v>150</v>
      </c>
      <c r="E40" s="192">
        <v>0</v>
      </c>
      <c r="F40" s="363" t="s">
        <v>150</v>
      </c>
      <c r="G40" s="252">
        <v>930.87868000000003</v>
      </c>
      <c r="H40" s="363" t="s">
        <v>150</v>
      </c>
      <c r="I40" s="364">
        <v>1.6156508749847174</v>
      </c>
    </row>
    <row r="41" spans="1:14" x14ac:dyDescent="0.2">
      <c r="A41" s="848" t="s">
        <v>665</v>
      </c>
      <c r="B41" s="849"/>
      <c r="C41" s="850">
        <v>0</v>
      </c>
      <c r="D41" s="851">
        <v>-100</v>
      </c>
      <c r="E41" s="852">
        <v>19.3017</v>
      </c>
      <c r="F41" s="853">
        <v>-86.390281627257423</v>
      </c>
      <c r="G41" s="854">
        <v>76.123039999999989</v>
      </c>
      <c r="H41" s="853">
        <v>-69.718508337281122</v>
      </c>
      <c r="I41" s="855">
        <v>0.13212060693289981</v>
      </c>
    </row>
    <row r="42" spans="1:14" x14ac:dyDescent="0.2">
      <c r="A42" s="628" t="s">
        <v>119</v>
      </c>
      <c r="B42" s="367"/>
      <c r="C42" s="367">
        <v>2579.5567299999998</v>
      </c>
      <c r="D42" s="357">
        <v>46.231463925598923</v>
      </c>
      <c r="E42" s="205">
        <v>8759.9422700000014</v>
      </c>
      <c r="F42" s="357">
        <v>8.2574728716663888</v>
      </c>
      <c r="G42" s="255">
        <v>57616.326300000008</v>
      </c>
      <c r="H42" s="208">
        <v>-8.9802647350783946</v>
      </c>
      <c r="I42" s="368">
        <v>100</v>
      </c>
    </row>
    <row r="43" spans="1:14" x14ac:dyDescent="0.2">
      <c r="A43" s="369"/>
      <c r="B43" s="369" t="s">
        <v>371</v>
      </c>
      <c r="C43" s="652">
        <v>2528.6559600000001</v>
      </c>
      <c r="D43" s="217">
        <v>57.530968344906661</v>
      </c>
      <c r="E43" s="256">
        <v>7603.6528399999997</v>
      </c>
      <c r="F43" s="217">
        <v>21.161170722814724</v>
      </c>
      <c r="G43" s="256">
        <v>42213.225609999994</v>
      </c>
      <c r="H43" s="217">
        <v>278.90820861223204</v>
      </c>
      <c r="I43" s="653">
        <v>73.266083280287148</v>
      </c>
    </row>
    <row r="44" spans="1:14" x14ac:dyDescent="0.2">
      <c r="A44" s="369"/>
      <c r="B44" s="369" t="s">
        <v>368</v>
      </c>
      <c r="C44" s="652">
        <v>50.900770000000001</v>
      </c>
      <c r="D44" s="217">
        <v>-67.955259167521703</v>
      </c>
      <c r="E44" s="256">
        <v>1156.2894300000003</v>
      </c>
      <c r="F44" s="217">
        <v>-36.331717285065999</v>
      </c>
      <c r="G44" s="256">
        <v>15403.100689999997</v>
      </c>
      <c r="H44" s="217">
        <v>-70.469608215769313</v>
      </c>
      <c r="I44" s="653">
        <v>26.73391671971282</v>
      </c>
    </row>
    <row r="45" spans="1:14" x14ac:dyDescent="0.2">
      <c r="A45" s="214"/>
      <c r="B45" s="214" t="s">
        <v>520</v>
      </c>
      <c r="C45" s="633">
        <v>2579.5567299999998</v>
      </c>
      <c r="D45" s="634">
        <v>56.642304703844601</v>
      </c>
      <c r="E45" s="633">
        <v>7755.1940099999993</v>
      </c>
      <c r="F45" s="634">
        <v>12.668745009901897</v>
      </c>
      <c r="G45" s="633">
        <v>47503.735710000001</v>
      </c>
      <c r="H45" s="636">
        <v>29.130229713219357</v>
      </c>
      <c r="I45" s="636">
        <v>82.44839398932659</v>
      </c>
    </row>
    <row r="46" spans="1:14" x14ac:dyDescent="0.2">
      <c r="A46" s="214"/>
      <c r="B46" s="214" t="s">
        <v>521</v>
      </c>
      <c r="C46" s="633">
        <v>0</v>
      </c>
      <c r="D46" s="634">
        <v>-100</v>
      </c>
      <c r="E46" s="633">
        <v>1004.7482600000026</v>
      </c>
      <c r="F46" s="634">
        <v>-16.865769116044948</v>
      </c>
      <c r="G46" s="633">
        <v>10112.590590000003</v>
      </c>
      <c r="H46" s="636">
        <v>-61.858643604654539</v>
      </c>
      <c r="I46" s="636">
        <v>17.551606010673403</v>
      </c>
      <c r="J46" s="800"/>
      <c r="K46" s="258"/>
      <c r="L46" s="800"/>
      <c r="M46" s="434"/>
      <c r="N46" s="800"/>
    </row>
    <row r="47" spans="1:14" x14ac:dyDescent="0.2">
      <c r="A47" s="804"/>
      <c r="B47" s="804" t="s">
        <v>522</v>
      </c>
      <c r="C47" s="805">
        <v>2578.3497900000002</v>
      </c>
      <c r="D47" s="806">
        <v>56.652183712844973</v>
      </c>
      <c r="E47" s="805">
        <v>7751.9079999999994</v>
      </c>
      <c r="F47" s="806">
        <v>21.217387978131939</v>
      </c>
      <c r="G47" s="805">
        <v>43569.373249999997</v>
      </c>
      <c r="H47" s="807">
        <v>259.19508522840925</v>
      </c>
      <c r="I47" s="807">
        <v>75.619839111470725</v>
      </c>
      <c r="J47" s="800"/>
      <c r="K47" s="258"/>
      <c r="L47" s="800"/>
      <c r="M47" s="434"/>
      <c r="N47" s="800"/>
    </row>
    <row r="48" spans="1:14" x14ac:dyDescent="0.2">
      <c r="A48" s="684"/>
      <c r="B48" s="1">
        <v>0</v>
      </c>
      <c r="C48" s="702">
        <v>0</v>
      </c>
      <c r="D48" s="702">
        <v>0</v>
      </c>
      <c r="E48" s="702">
        <v>0</v>
      </c>
      <c r="F48" s="702">
        <v>0</v>
      </c>
      <c r="G48" s="705">
        <v>0</v>
      </c>
      <c r="H48" s="702">
        <v>0</v>
      </c>
      <c r="I48" s="248">
        <v>0</v>
      </c>
    </row>
    <row r="49" spans="1:9" x14ac:dyDescent="0.2">
      <c r="A49" s="703" t="s">
        <v>603</v>
      </c>
      <c r="B49" s="744"/>
      <c r="C49" s="598"/>
      <c r="D49" s="745"/>
      <c r="E49" s="745"/>
      <c r="F49" s="746"/>
      <c r="G49" s="705"/>
      <c r="H49" s="745"/>
      <c r="I49" s="745"/>
    </row>
    <row r="50" spans="1:9" x14ac:dyDescent="0.2">
      <c r="A50" s="704" t="s">
        <v>650</v>
      </c>
      <c r="B50" s="1"/>
      <c r="C50" s="1"/>
      <c r="D50" s="1"/>
      <c r="E50" s="1"/>
      <c r="F50" s="1"/>
      <c r="G50" s="706"/>
      <c r="H50" s="1"/>
      <c r="I50" s="1"/>
    </row>
    <row r="51" spans="1:9" x14ac:dyDescent="0.2">
      <c r="A51" s="694" t="s">
        <v>551</v>
      </c>
    </row>
    <row r="52" spans="1:9" x14ac:dyDescent="0.2">
      <c r="A52" s="909" t="s">
        <v>668</v>
      </c>
      <c r="B52" s="909"/>
      <c r="C52" s="909"/>
      <c r="D52" s="909"/>
      <c r="E52" s="909"/>
      <c r="F52" s="909"/>
      <c r="G52" s="909"/>
      <c r="H52" s="909"/>
    </row>
    <row r="53" spans="1:9" x14ac:dyDescent="0.2">
      <c r="A53" s="909"/>
      <c r="B53" s="909"/>
      <c r="C53" s="909"/>
      <c r="D53" s="909"/>
      <c r="E53" s="909"/>
      <c r="F53" s="909"/>
      <c r="G53" s="909"/>
      <c r="H53" s="909"/>
    </row>
  </sheetData>
  <mergeCells count="7">
    <mergeCell ref="A52:H53"/>
    <mergeCell ref="A1:G2"/>
    <mergeCell ref="C3:D3"/>
    <mergeCell ref="E3:F3"/>
    <mergeCell ref="A3:A4"/>
    <mergeCell ref="B3:B4"/>
    <mergeCell ref="G3:I3"/>
  </mergeCells>
  <conditionalFormatting sqref="C5:C6 C26 C32:C33 C9">
    <cfRule type="cellIs" dxfId="74" priority="194" operator="between">
      <formula>0.00000001</formula>
      <formula>1</formula>
    </cfRule>
  </conditionalFormatting>
  <conditionalFormatting sqref="I5:I6 I26 I32:I33 I9">
    <cfRule type="cellIs" dxfId="73" priority="193" operator="between">
      <formula>0.000001</formula>
      <formula>1</formula>
    </cfRule>
  </conditionalFormatting>
  <conditionalFormatting sqref="C35">
    <cfRule type="cellIs" dxfId="72" priority="187" operator="between">
      <formula>0.00000001</formula>
      <formula>1</formula>
    </cfRule>
  </conditionalFormatting>
  <conditionalFormatting sqref="I35">
    <cfRule type="cellIs" dxfId="71" priority="185" operator="between">
      <formula>0.000001</formula>
      <formula>1</formula>
    </cfRule>
  </conditionalFormatting>
  <conditionalFormatting sqref="C34">
    <cfRule type="cellIs" dxfId="70" priority="180" operator="between">
      <formula>0.00000001</formula>
      <formula>1</formula>
    </cfRule>
  </conditionalFormatting>
  <conditionalFormatting sqref="I34">
    <cfRule type="cellIs" dxfId="69" priority="179" operator="between">
      <formula>0.000001</formula>
      <formula>1</formula>
    </cfRule>
  </conditionalFormatting>
  <conditionalFormatting sqref="C10">
    <cfRule type="cellIs" dxfId="68" priority="176" operator="between">
      <formula>0.00000001</formula>
      <formula>1</formula>
    </cfRule>
  </conditionalFormatting>
  <conditionalFormatting sqref="I10">
    <cfRule type="cellIs" dxfId="67" priority="175" operator="between">
      <formula>0.000001</formula>
      <formula>1</formula>
    </cfRule>
  </conditionalFormatting>
  <conditionalFormatting sqref="C18">
    <cfRule type="cellIs" dxfId="66" priority="154" operator="between">
      <formula>0.00000001</formula>
      <formula>1</formula>
    </cfRule>
  </conditionalFormatting>
  <conditionalFormatting sqref="C19">
    <cfRule type="cellIs" dxfId="65" priority="123" operator="between">
      <formula>0.00000001</formula>
      <formula>1</formula>
    </cfRule>
  </conditionalFormatting>
  <conditionalFormatting sqref="K16:K17">
    <cfRule type="cellIs" dxfId="64" priority="142" operator="between">
      <formula>0.000001</formula>
      <formula>1</formula>
    </cfRule>
  </conditionalFormatting>
  <conditionalFormatting sqref="M16">
    <cfRule type="cellIs" dxfId="63" priority="141" operator="between">
      <formula>0.000001</formula>
      <formula>1</formula>
    </cfRule>
  </conditionalFormatting>
  <conditionalFormatting sqref="C13">
    <cfRule type="cellIs" dxfId="62" priority="127" operator="between">
      <formula>0.00000001</formula>
      <formula>1</formula>
    </cfRule>
  </conditionalFormatting>
  <conditionalFormatting sqref="C35">
    <cfRule type="cellIs" dxfId="61" priority="115" operator="between">
      <formula>0.00000001</formula>
      <formula>1</formula>
    </cfRule>
  </conditionalFormatting>
  <conditionalFormatting sqref="I35">
    <cfRule type="cellIs" dxfId="60" priority="114" operator="between">
      <formula>0.000001</formula>
      <formula>1</formula>
    </cfRule>
  </conditionalFormatting>
  <conditionalFormatting sqref="C36">
    <cfRule type="cellIs" dxfId="59" priority="101" operator="between">
      <formula>0.00000001</formula>
      <formula>1</formula>
    </cfRule>
  </conditionalFormatting>
  <conditionalFormatting sqref="I36">
    <cfRule type="cellIs" dxfId="58" priority="100" operator="between">
      <formula>0.000001</formula>
      <formula>1</formula>
    </cfRule>
  </conditionalFormatting>
  <conditionalFormatting sqref="I18">
    <cfRule type="cellIs" dxfId="57" priority="95" operator="between">
      <formula>0.000001</formula>
      <formula>1</formula>
    </cfRule>
  </conditionalFormatting>
  <conditionalFormatting sqref="C20">
    <cfRule type="cellIs" dxfId="56" priority="94" operator="between">
      <formula>0.00000001</formula>
      <formula>1</formula>
    </cfRule>
  </conditionalFormatting>
  <conditionalFormatting sqref="I28:I29">
    <cfRule type="cellIs" dxfId="55" priority="76" operator="between">
      <formula>0.000001</formula>
      <formula>1</formula>
    </cfRule>
  </conditionalFormatting>
  <conditionalFormatting sqref="C28:C29">
    <cfRule type="cellIs" dxfId="54" priority="77" operator="between">
      <formula>0.00000001</formula>
      <formula>1</formula>
    </cfRule>
  </conditionalFormatting>
  <conditionalFormatting sqref="C37">
    <cfRule type="cellIs" dxfId="53" priority="83" operator="between">
      <formula>0.00000001</formula>
      <formula>1</formula>
    </cfRule>
  </conditionalFormatting>
  <conditionalFormatting sqref="I37">
    <cfRule type="cellIs" dxfId="52" priority="82" operator="between">
      <formula>0.000001</formula>
      <formula>1</formula>
    </cfRule>
  </conditionalFormatting>
  <conditionalFormatting sqref="C37">
    <cfRule type="cellIs" dxfId="51" priority="81" operator="between">
      <formula>0.00000001</formula>
      <formula>1</formula>
    </cfRule>
  </conditionalFormatting>
  <conditionalFormatting sqref="I37">
    <cfRule type="cellIs" dxfId="50" priority="80" operator="between">
      <formula>0.000001</formula>
      <formula>1</formula>
    </cfRule>
  </conditionalFormatting>
  <conditionalFormatting sqref="I27">
    <cfRule type="cellIs" dxfId="49" priority="74" operator="between">
      <formula>0.000001</formula>
      <formula>1</formula>
    </cfRule>
  </conditionalFormatting>
  <conditionalFormatting sqref="C27">
    <cfRule type="cellIs" dxfId="48" priority="75" operator="between">
      <formula>0.00000001</formula>
      <formula>1</formula>
    </cfRule>
  </conditionalFormatting>
  <conditionalFormatting sqref="I25">
    <cfRule type="cellIs" dxfId="47" priority="72" operator="between">
      <formula>0.000001</formula>
      <formula>1</formula>
    </cfRule>
  </conditionalFormatting>
  <conditionalFormatting sqref="C23">
    <cfRule type="cellIs" dxfId="46" priority="71" operator="between">
      <formula>0.00000001</formula>
      <formula>1</formula>
    </cfRule>
  </conditionalFormatting>
  <conditionalFormatting sqref="C24">
    <cfRule type="cellIs" dxfId="45" priority="70" operator="between">
      <formula>0.00000001</formula>
      <formula>1</formula>
    </cfRule>
  </conditionalFormatting>
  <conditionalFormatting sqref="E23">
    <cfRule type="cellIs" dxfId="44" priority="68" operator="between">
      <formula>0.00000001</formula>
      <formula>1</formula>
    </cfRule>
  </conditionalFormatting>
  <conditionalFormatting sqref="C22">
    <cfRule type="cellIs" dxfId="43" priority="67" operator="between">
      <formula>0.00000001</formula>
      <formula>1</formula>
    </cfRule>
  </conditionalFormatting>
  <conditionalFormatting sqref="C21">
    <cfRule type="cellIs" dxfId="42" priority="66" operator="between">
      <formula>0.00000001</formula>
      <formula>1</formula>
    </cfRule>
  </conditionalFormatting>
  <conditionalFormatting sqref="C16">
    <cfRule type="cellIs" dxfId="41" priority="65" operator="between">
      <formula>0.00000001</formula>
      <formula>1</formula>
    </cfRule>
  </conditionalFormatting>
  <conditionalFormatting sqref="C17">
    <cfRule type="cellIs" dxfId="40" priority="64" operator="between">
      <formula>0.00000001</formula>
      <formula>1</formula>
    </cfRule>
  </conditionalFormatting>
  <conditionalFormatting sqref="E16">
    <cfRule type="cellIs" dxfId="39" priority="62" operator="between">
      <formula>0.00000001</formula>
      <formula>1</formula>
    </cfRule>
  </conditionalFormatting>
  <conditionalFormatting sqref="C14:C15">
    <cfRule type="cellIs" dxfId="38" priority="61" operator="between">
      <formula>0.00000001</formula>
      <formula>1</formula>
    </cfRule>
  </conditionalFormatting>
  <conditionalFormatting sqref="I12">
    <cfRule type="cellIs" dxfId="37" priority="59" operator="between">
      <formula>0.000001</formula>
      <formula>1</formula>
    </cfRule>
  </conditionalFormatting>
  <conditionalFormatting sqref="C12">
    <cfRule type="cellIs" dxfId="36" priority="60" operator="between">
      <formula>0.00000001</formula>
      <formula>1</formula>
    </cfRule>
  </conditionalFormatting>
  <conditionalFormatting sqref="C11">
    <cfRule type="cellIs" dxfId="35" priority="58" operator="between">
      <formula>0.00000001</formula>
      <formula>1</formula>
    </cfRule>
  </conditionalFormatting>
  <conditionalFormatting sqref="I11">
    <cfRule type="cellIs" dxfId="34" priority="57" operator="between">
      <formula>0.000001</formula>
      <formula>1</formula>
    </cfRule>
  </conditionalFormatting>
  <conditionalFormatting sqref="C8">
    <cfRule type="cellIs" dxfId="33" priority="56" operator="between">
      <formula>0.00000001</formula>
      <formula>1</formula>
    </cfRule>
  </conditionalFormatting>
  <conditionalFormatting sqref="I8">
    <cfRule type="cellIs" dxfId="32" priority="55" operator="between">
      <formula>0.000001</formula>
      <formula>1</formula>
    </cfRule>
  </conditionalFormatting>
  <conditionalFormatting sqref="C7">
    <cfRule type="cellIs" dxfId="31" priority="54" operator="between">
      <formula>0.00000001</formula>
      <formula>1</formula>
    </cfRule>
  </conditionalFormatting>
  <conditionalFormatting sqref="I7">
    <cfRule type="cellIs" dxfId="30" priority="53" operator="between">
      <formula>0.000001</formula>
      <formula>1</formula>
    </cfRule>
  </conditionalFormatting>
  <conditionalFormatting sqref="I20">
    <cfRule type="cellIs" dxfId="29" priority="52" operator="between">
      <formula>0.000001</formula>
      <formula>1</formula>
    </cfRule>
  </conditionalFormatting>
  <conditionalFormatting sqref="I14">
    <cfRule type="cellIs" dxfId="28" priority="51" operator="between">
      <formula>0.000001</formula>
      <formula>1</formula>
    </cfRule>
  </conditionalFormatting>
  <conditionalFormatting sqref="I30">
    <cfRule type="cellIs" dxfId="27" priority="49" operator="between">
      <formula>0.000001</formula>
      <formula>1</formula>
    </cfRule>
  </conditionalFormatting>
  <conditionalFormatting sqref="C30">
    <cfRule type="cellIs" dxfId="26" priority="50" operator="between">
      <formula>0.00000001</formula>
      <formula>1</formula>
    </cfRule>
  </conditionalFormatting>
  <conditionalFormatting sqref="C31">
    <cfRule type="cellIs" dxfId="25" priority="48" operator="between">
      <formula>0.00000001</formula>
      <formula>1</formula>
    </cfRule>
  </conditionalFormatting>
  <conditionalFormatting sqref="C41">
    <cfRule type="cellIs" dxfId="24" priority="30" operator="between">
      <formula>0.00000001</formula>
      <formula>1</formula>
    </cfRule>
  </conditionalFormatting>
  <conditionalFormatting sqref="C41">
    <cfRule type="cellIs" dxfId="23" priority="36" operator="between">
      <formula>0.00000001</formula>
      <formula>1</formula>
    </cfRule>
  </conditionalFormatting>
  <conditionalFormatting sqref="C38">
    <cfRule type="cellIs" dxfId="22" priority="20" operator="between">
      <formula>0.00000001</formula>
      <formula>1</formula>
    </cfRule>
  </conditionalFormatting>
  <conditionalFormatting sqref="I38">
    <cfRule type="cellIs" dxfId="21" priority="19" operator="between">
      <formula>0.000001</formula>
      <formula>1</formula>
    </cfRule>
  </conditionalFormatting>
  <conditionalFormatting sqref="I38">
    <cfRule type="cellIs" dxfId="20" priority="17" operator="between">
      <formula>0.000001</formula>
      <formula>1</formula>
    </cfRule>
  </conditionalFormatting>
  <conditionalFormatting sqref="C38">
    <cfRule type="cellIs" dxfId="19" priority="18" operator="between">
      <formula>0.00000001</formula>
      <formula>1</formula>
    </cfRule>
  </conditionalFormatting>
  <conditionalFormatting sqref="C42">
    <cfRule type="cellIs" dxfId="18" priority="24" operator="between">
      <formula>0.00000001</formula>
      <formula>1</formula>
    </cfRule>
  </conditionalFormatting>
  <conditionalFormatting sqref="I42">
    <cfRule type="cellIs" dxfId="17" priority="23" operator="between">
      <formula>0.000001</formula>
      <formula>1</formula>
    </cfRule>
  </conditionalFormatting>
  <conditionalFormatting sqref="I21">
    <cfRule type="cellIs" dxfId="16" priority="22" operator="between">
      <formula>0.000001</formula>
      <formula>1</formula>
    </cfRule>
  </conditionalFormatting>
  <conditionalFormatting sqref="C39">
    <cfRule type="cellIs" dxfId="15" priority="16" operator="between">
      <formula>0.00000001</formula>
      <formula>1</formula>
    </cfRule>
  </conditionalFormatting>
  <conditionalFormatting sqref="I39">
    <cfRule type="cellIs" dxfId="14" priority="15" operator="between">
      <formula>0.000001</formula>
      <formula>1</formula>
    </cfRule>
  </conditionalFormatting>
  <conditionalFormatting sqref="C39">
    <cfRule type="cellIs" dxfId="13" priority="14" operator="between">
      <formula>0.00000001</formula>
      <formula>1</formula>
    </cfRule>
  </conditionalFormatting>
  <conditionalFormatting sqref="I39">
    <cfRule type="cellIs" dxfId="12" priority="13" operator="between">
      <formula>0.000001</formula>
      <formula>1</formula>
    </cfRule>
  </conditionalFormatting>
  <conditionalFormatting sqref="I40">
    <cfRule type="cellIs" dxfId="11" priority="11" operator="between">
      <formula>0.000001</formula>
      <formula>1</formula>
    </cfRule>
  </conditionalFormatting>
  <conditionalFormatting sqref="C40">
    <cfRule type="cellIs" dxfId="10" priority="12" operator="between">
      <formula>0.00000001</formula>
      <formula>1</formula>
    </cfRule>
  </conditionalFormatting>
  <conditionalFormatting sqref="I40">
    <cfRule type="cellIs" dxfId="9" priority="9" operator="between">
      <formula>0.000001</formula>
      <formula>1</formula>
    </cfRule>
  </conditionalFormatting>
  <conditionalFormatting sqref="C40">
    <cfRule type="cellIs" dxfId="8" priority="10" operator="between">
      <formula>0.00000001</formula>
      <formula>1</formula>
    </cfRule>
  </conditionalFormatting>
  <conditionalFormatting sqref="E14">
    <cfRule type="cellIs" dxfId="7" priority="3" operator="between">
      <formula>0.00000001</formula>
      <formula>1</formula>
    </cfRule>
  </conditionalFormatting>
  <conditionalFormatting sqref="G14">
    <cfRule type="cellIs" dxfId="6" priority="2" operator="between">
      <formula>0.00000001</formula>
      <formula>1</formula>
    </cfRule>
  </conditionalFormatting>
  <conditionalFormatting sqref="G20">
    <cfRule type="cellIs" dxfId="5" priority="1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H27" sqref="H27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901" t="s">
        <v>394</v>
      </c>
      <c r="B1" s="901"/>
      <c r="C1" s="901"/>
      <c r="D1" s="901"/>
      <c r="E1" s="901"/>
      <c r="F1" s="901"/>
      <c r="G1" s="1"/>
      <c r="H1" s="1"/>
      <c r="I1" s="1"/>
    </row>
    <row r="2" spans="1:12" x14ac:dyDescent="0.2">
      <c r="A2" s="902"/>
      <c r="B2" s="902"/>
      <c r="C2" s="902"/>
      <c r="D2" s="902"/>
      <c r="E2" s="902"/>
      <c r="F2" s="902"/>
      <c r="G2" s="11"/>
      <c r="H2" s="62" t="s">
        <v>544</v>
      </c>
      <c r="I2" s="1"/>
    </row>
    <row r="3" spans="1:12" x14ac:dyDescent="0.2">
      <c r="A3" s="12"/>
      <c r="B3" s="870">
        <f>INDICE!A3</f>
        <v>42430</v>
      </c>
      <c r="C3" s="871">
        <v>41671</v>
      </c>
      <c r="D3" s="871" t="s">
        <v>120</v>
      </c>
      <c r="E3" s="871"/>
      <c r="F3" s="871" t="s">
        <v>121</v>
      </c>
      <c r="G3" s="871"/>
      <c r="H3" s="871"/>
      <c r="I3" s="1"/>
    </row>
    <row r="4" spans="1:12" x14ac:dyDescent="0.2">
      <c r="A4" s="607"/>
      <c r="B4" s="97" t="s">
        <v>55</v>
      </c>
      <c r="C4" s="97" t="s">
        <v>488</v>
      </c>
      <c r="D4" s="97" t="s">
        <v>55</v>
      </c>
      <c r="E4" s="97" t="s">
        <v>488</v>
      </c>
      <c r="F4" s="97" t="s">
        <v>55</v>
      </c>
      <c r="G4" s="447" t="s">
        <v>488</v>
      </c>
      <c r="H4" s="447" t="s">
        <v>110</v>
      </c>
      <c r="I4" s="62"/>
    </row>
    <row r="5" spans="1:12" ht="14.1" customHeight="1" x14ac:dyDescent="0.2">
      <c r="A5" s="817" t="s">
        <v>376</v>
      </c>
      <c r="B5" s="360">
        <v>2528.6559600000001</v>
      </c>
      <c r="C5" s="361">
        <v>57.530968344906661</v>
      </c>
      <c r="D5" s="360">
        <v>7603.6528399999997</v>
      </c>
      <c r="E5" s="361">
        <v>21.161170722814724</v>
      </c>
      <c r="F5" s="360">
        <v>42213.225609999994</v>
      </c>
      <c r="G5" s="361">
        <v>278.90820861223199</v>
      </c>
      <c r="H5" s="361">
        <v>73.266083280287162</v>
      </c>
      <c r="I5" s="1"/>
    </row>
    <row r="6" spans="1:12" x14ac:dyDescent="0.2">
      <c r="A6" s="65" t="s">
        <v>623</v>
      </c>
      <c r="B6" s="695">
        <v>2520.6351600000003</v>
      </c>
      <c r="C6" s="709">
        <v>58.549959011010536</v>
      </c>
      <c r="D6" s="695">
        <v>7585.3383700000004</v>
      </c>
      <c r="E6" s="709">
        <v>21.173954612510695</v>
      </c>
      <c r="F6" s="695">
        <v>36624.995049999998</v>
      </c>
      <c r="G6" s="709">
        <v>233.78282136594791</v>
      </c>
      <c r="H6" s="709">
        <v>63.567043235798948</v>
      </c>
      <c r="I6" s="1"/>
    </row>
    <row r="7" spans="1:12" x14ac:dyDescent="0.2">
      <c r="A7" s="65" t="s">
        <v>624</v>
      </c>
      <c r="B7" s="697">
        <v>8.0207999999999995</v>
      </c>
      <c r="C7" s="709">
        <v>-47.833009435950267</v>
      </c>
      <c r="D7" s="697">
        <v>18.31447</v>
      </c>
      <c r="E7" s="709">
        <v>16.088647006772195</v>
      </c>
      <c r="F7" s="697">
        <v>5588.23056</v>
      </c>
      <c r="G7" s="709">
        <v>3225.3330834080875</v>
      </c>
      <c r="H7" s="709">
        <v>9.699040044488223</v>
      </c>
      <c r="I7" s="708"/>
      <c r="J7" s="258"/>
    </row>
    <row r="8" spans="1:12" x14ac:dyDescent="0.2">
      <c r="A8" s="817" t="s">
        <v>625</v>
      </c>
      <c r="B8" s="640">
        <v>50.900770000000001</v>
      </c>
      <c r="C8" s="657">
        <v>-67.955259167521703</v>
      </c>
      <c r="D8" s="640">
        <v>1156.2894300000003</v>
      </c>
      <c r="E8" s="657">
        <v>-36.33171728506602</v>
      </c>
      <c r="F8" s="640">
        <v>15403.100689999999</v>
      </c>
      <c r="G8" s="657">
        <v>-70.469608215769313</v>
      </c>
      <c r="H8" s="657">
        <v>26.73391671971283</v>
      </c>
      <c r="I8" s="708"/>
      <c r="J8" s="258"/>
    </row>
    <row r="9" spans="1:12" x14ac:dyDescent="0.2">
      <c r="A9" s="65" t="s">
        <v>380</v>
      </c>
      <c r="B9" s="695">
        <v>31.123460000000001</v>
      </c>
      <c r="C9" s="709">
        <v>-18.496639669497632</v>
      </c>
      <c r="D9" s="695">
        <v>1074.8206400000001</v>
      </c>
      <c r="E9" s="709">
        <v>-8.4651152460235313</v>
      </c>
      <c r="F9" s="695">
        <v>2620.1830399999999</v>
      </c>
      <c r="G9" s="709">
        <v>-27.655598306514896</v>
      </c>
      <c r="H9" s="709">
        <v>4.5476398935209446</v>
      </c>
      <c r="I9" s="708"/>
      <c r="J9" s="258"/>
    </row>
    <row r="10" spans="1:12" x14ac:dyDescent="0.2">
      <c r="A10" s="65" t="s">
        <v>381</v>
      </c>
      <c r="B10" s="697">
        <v>10.71271</v>
      </c>
      <c r="C10" s="710" t="s">
        <v>150</v>
      </c>
      <c r="D10" s="697">
        <v>36.058030000000002</v>
      </c>
      <c r="E10" s="710">
        <v>1630.2151610829071</v>
      </c>
      <c r="F10" s="697">
        <v>3095.0897599999998</v>
      </c>
      <c r="G10" s="710">
        <v>148415.35781806314</v>
      </c>
      <c r="H10" s="828">
        <v>5.3718970971601152</v>
      </c>
      <c r="I10" s="708"/>
      <c r="J10" s="258"/>
    </row>
    <row r="11" spans="1:12" x14ac:dyDescent="0.2">
      <c r="A11" s="65" t="s">
        <v>382</v>
      </c>
      <c r="B11" s="695">
        <v>0</v>
      </c>
      <c r="C11" s="709">
        <v>-100</v>
      </c>
      <c r="D11" s="695">
        <v>0</v>
      </c>
      <c r="E11" s="709">
        <v>-100</v>
      </c>
      <c r="F11" s="695">
        <v>608.25701000000004</v>
      </c>
      <c r="G11" s="709">
        <v>-95.698184285724892</v>
      </c>
      <c r="H11" s="709">
        <v>1.05570252229011</v>
      </c>
      <c r="I11" s="1"/>
      <c r="J11" s="709"/>
      <c r="L11" s="709"/>
    </row>
    <row r="12" spans="1:12" x14ac:dyDescent="0.2">
      <c r="A12" s="65" t="s">
        <v>383</v>
      </c>
      <c r="B12" s="695">
        <v>4.1981700000000002</v>
      </c>
      <c r="C12" s="709">
        <v>-94.961462388923835</v>
      </c>
      <c r="D12" s="695">
        <v>11.21522</v>
      </c>
      <c r="E12" s="709">
        <v>-86.867311629244597</v>
      </c>
      <c r="F12" s="695">
        <v>2756.3055599999998</v>
      </c>
      <c r="G12" s="709">
        <v>-81.656699998497828</v>
      </c>
      <c r="H12" s="709">
        <v>4.7838967476827827</v>
      </c>
      <c r="I12" s="708"/>
      <c r="J12" s="258"/>
    </row>
    <row r="13" spans="1:12" x14ac:dyDescent="0.2">
      <c r="A13" s="65" t="s">
        <v>384</v>
      </c>
      <c r="B13" s="695">
        <v>3.0020700000000002</v>
      </c>
      <c r="C13" s="709">
        <v>-80.42954899702147</v>
      </c>
      <c r="D13" s="695">
        <v>28.331720000000001</v>
      </c>
      <c r="E13" s="709">
        <v>-38.413869754437769</v>
      </c>
      <c r="F13" s="695">
        <v>96.588260000000005</v>
      </c>
      <c r="G13" s="709">
        <v>-97.748735100918665</v>
      </c>
      <c r="H13" s="709">
        <v>0.16764043492998618</v>
      </c>
      <c r="I13" s="708"/>
      <c r="J13" s="258"/>
    </row>
    <row r="14" spans="1:12" x14ac:dyDescent="0.2">
      <c r="A14" s="75" t="s">
        <v>385</v>
      </c>
      <c r="B14" s="695">
        <v>1.86436</v>
      </c>
      <c r="C14" s="709">
        <v>-90.775942722936392</v>
      </c>
      <c r="D14" s="695">
        <v>5.8638199999999996</v>
      </c>
      <c r="E14" s="709">
        <v>-71.861047661093721</v>
      </c>
      <c r="F14" s="695">
        <v>6226.6770600000009</v>
      </c>
      <c r="G14" s="709">
        <v>-58.709298019843892</v>
      </c>
      <c r="H14" s="709">
        <v>10.807140024128891</v>
      </c>
      <c r="I14" s="1"/>
      <c r="J14" s="258"/>
    </row>
    <row r="15" spans="1:12" x14ac:dyDescent="0.2">
      <c r="A15" s="654" t="s">
        <v>119</v>
      </c>
      <c r="B15" s="655">
        <v>2579.5567299999998</v>
      </c>
      <c r="C15" s="656">
        <v>46.231463925598923</v>
      </c>
      <c r="D15" s="655">
        <v>8759.9422699999996</v>
      </c>
      <c r="E15" s="656">
        <v>8.257472871666355</v>
      </c>
      <c r="F15" s="655">
        <v>57616.326300000001</v>
      </c>
      <c r="G15" s="656">
        <v>-8.9802647350783964</v>
      </c>
      <c r="H15" s="656">
        <v>100</v>
      </c>
      <c r="I15" s="708"/>
      <c r="J15" s="258"/>
    </row>
    <row r="16" spans="1:12" x14ac:dyDescent="0.2">
      <c r="A16" s="686"/>
      <c r="B16" s="1"/>
      <c r="C16" s="11"/>
      <c r="D16" s="11"/>
      <c r="E16" s="11"/>
      <c r="F16" s="11"/>
      <c r="G16" s="11"/>
      <c r="H16" s="248" t="s">
        <v>238</v>
      </c>
      <c r="I16" s="11"/>
      <c r="J16" s="258"/>
      <c r="L16" s="258"/>
    </row>
    <row r="17" spans="1:9" x14ac:dyDescent="0.2">
      <c r="A17" s="693" t="s">
        <v>375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93" t="s">
        <v>602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94" t="s">
        <v>650</v>
      </c>
    </row>
    <row r="20" spans="1:9" ht="14.25" customHeight="1" x14ac:dyDescent="0.2">
      <c r="A20" s="909" t="s">
        <v>669</v>
      </c>
      <c r="B20" s="909"/>
      <c r="C20" s="909"/>
      <c r="D20" s="909"/>
      <c r="E20" s="909"/>
      <c r="F20" s="909"/>
      <c r="G20" s="909"/>
      <c r="H20" s="909"/>
    </row>
    <row r="21" spans="1:9" x14ac:dyDescent="0.2">
      <c r="A21" s="909"/>
      <c r="B21" s="909"/>
      <c r="C21" s="909"/>
      <c r="D21" s="909"/>
      <c r="E21" s="909"/>
      <c r="F21" s="909"/>
      <c r="G21" s="909"/>
      <c r="H21" s="909"/>
    </row>
    <row r="22" spans="1:9" x14ac:dyDescent="0.2">
      <c r="A22" s="909"/>
      <c r="B22" s="909"/>
      <c r="C22" s="909"/>
      <c r="D22" s="909"/>
      <c r="E22" s="909"/>
      <c r="F22" s="909"/>
      <c r="G22" s="909"/>
      <c r="H22" s="909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4" priority="3" operator="between">
      <formula>0.0001</formula>
      <formula>0.4999999</formula>
    </cfRule>
  </conditionalFormatting>
  <conditionalFormatting sqref="D7">
    <cfRule type="cellIs" dxfId="3" priority="2" operator="between">
      <formula>0.0001</formula>
      <formula>0.4999999</formula>
    </cfRule>
  </conditionalFormatting>
  <conditionalFormatting sqref="H10">
    <cfRule type="cellIs" dxfId="2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H28" sqref="H28"/>
    </sheetView>
  </sheetViews>
  <sheetFormatPr baseColWidth="10" defaultRowHeight="14.25" x14ac:dyDescent="0.2"/>
  <sheetData>
    <row r="1" spans="1:9" x14ac:dyDescent="0.2">
      <c r="A1" s="901" t="s">
        <v>628</v>
      </c>
      <c r="B1" s="901"/>
      <c r="C1" s="901"/>
      <c r="D1" s="901"/>
      <c r="E1" s="901"/>
      <c r="F1" s="901"/>
      <c r="G1" s="1"/>
      <c r="H1" s="1"/>
    </row>
    <row r="2" spans="1:9" x14ac:dyDescent="0.2">
      <c r="A2" s="902"/>
      <c r="B2" s="902"/>
      <c r="C2" s="902"/>
      <c r="D2" s="902"/>
      <c r="E2" s="902"/>
      <c r="F2" s="902"/>
      <c r="G2" s="11"/>
      <c r="H2" s="62" t="s">
        <v>544</v>
      </c>
    </row>
    <row r="3" spans="1:9" x14ac:dyDescent="0.2">
      <c r="A3" s="12"/>
      <c r="B3" s="873">
        <f>INDICE!A3</f>
        <v>42430</v>
      </c>
      <c r="C3" s="873">
        <v>41671</v>
      </c>
      <c r="D3" s="891" t="s">
        <v>120</v>
      </c>
      <c r="E3" s="891"/>
      <c r="F3" s="891" t="s">
        <v>121</v>
      </c>
      <c r="G3" s="891"/>
      <c r="H3" s="891"/>
    </row>
    <row r="4" spans="1:9" x14ac:dyDescent="0.2">
      <c r="A4" s="607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548</v>
      </c>
    </row>
    <row r="5" spans="1:9" x14ac:dyDescent="0.2">
      <c r="A5" s="639" t="s">
        <v>119</v>
      </c>
      <c r="B5" s="69">
        <v>27261.690319999998</v>
      </c>
      <c r="C5" s="70">
        <v>11.95514663341182</v>
      </c>
      <c r="D5" s="69">
        <v>81182.327119999987</v>
      </c>
      <c r="E5" s="70">
        <v>4.7953371564194249</v>
      </c>
      <c r="F5" s="69">
        <v>310951.92867999995</v>
      </c>
      <c r="G5" s="70">
        <v>2.8203645560784913</v>
      </c>
      <c r="H5" s="70">
        <v>100</v>
      </c>
    </row>
    <row r="6" spans="1:9" x14ac:dyDescent="0.2">
      <c r="A6" s="358" t="s">
        <v>373</v>
      </c>
      <c r="B6" s="256">
        <v>11608.49106</v>
      </c>
      <c r="C6" s="217">
        <v>4.7613907837848757</v>
      </c>
      <c r="D6" s="256">
        <v>41566.713739999999</v>
      </c>
      <c r="E6" s="217">
        <v>-0.2494319882720972</v>
      </c>
      <c r="F6" s="256">
        <v>171254.69428000003</v>
      </c>
      <c r="G6" s="217">
        <v>-7.7862401152447651</v>
      </c>
      <c r="H6" s="217">
        <v>55.07433094465155</v>
      </c>
    </row>
    <row r="7" spans="1:9" x14ac:dyDescent="0.2">
      <c r="A7" s="358" t="s">
        <v>374</v>
      </c>
      <c r="B7" s="256">
        <v>15653.199260000001</v>
      </c>
      <c r="C7" s="217">
        <v>17.96232343710215</v>
      </c>
      <c r="D7" s="256">
        <v>39615.613380000003</v>
      </c>
      <c r="E7" s="217">
        <v>10.667888886833286</v>
      </c>
      <c r="F7" s="256">
        <v>139697.23440000002</v>
      </c>
      <c r="G7" s="217">
        <v>19.69848049197682</v>
      </c>
      <c r="H7" s="217">
        <v>44.925669055348486</v>
      </c>
    </row>
    <row r="8" spans="1:9" x14ac:dyDescent="0.2">
      <c r="A8" s="788" t="s">
        <v>520</v>
      </c>
      <c r="B8" s="633">
        <v>2492.2190100000003</v>
      </c>
      <c r="C8" s="634">
        <v>-12.988289926853477</v>
      </c>
      <c r="D8" s="633">
        <v>6802.062350000002</v>
      </c>
      <c r="E8" s="636">
        <v>-2.5981899441405454</v>
      </c>
      <c r="F8" s="635">
        <v>-1913.1982199999984</v>
      </c>
      <c r="G8" s="636">
        <v>-107.55127408880088</v>
      </c>
      <c r="H8" s="636" t="s">
        <v>150</v>
      </c>
    </row>
    <row r="9" spans="1:9" x14ac:dyDescent="0.2">
      <c r="A9" s="788" t="s">
        <v>521</v>
      </c>
      <c r="B9" s="633">
        <v>24769.471309999994</v>
      </c>
      <c r="C9" s="634">
        <v>15.280232735996368</v>
      </c>
      <c r="D9" s="633">
        <v>74380.26476999998</v>
      </c>
      <c r="E9" s="636">
        <v>5.5278829104790619</v>
      </c>
      <c r="F9" s="635">
        <v>312865.12689999997</v>
      </c>
      <c r="G9" s="636">
        <v>12.912474976505766</v>
      </c>
      <c r="H9" s="636" t="s">
        <v>150</v>
      </c>
    </row>
    <row r="10" spans="1:9" x14ac:dyDescent="0.2">
      <c r="A10" s="366"/>
      <c r="B10" s="366"/>
      <c r="C10" s="685"/>
      <c r="D10" s="1"/>
      <c r="E10" s="1"/>
      <c r="F10" s="1"/>
      <c r="G10" s="1"/>
      <c r="H10" s="248" t="s">
        <v>238</v>
      </c>
    </row>
    <row r="11" spans="1:9" x14ac:dyDescent="0.2">
      <c r="A11" s="693" t="s">
        <v>549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94" t="s">
        <v>650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09" t="s">
        <v>647</v>
      </c>
      <c r="B13" s="909"/>
      <c r="C13" s="909"/>
      <c r="D13" s="909"/>
      <c r="E13" s="909"/>
      <c r="F13" s="909"/>
      <c r="G13" s="909"/>
      <c r="H13" s="909"/>
    </row>
    <row r="14" spans="1:9" x14ac:dyDescent="0.2">
      <c r="A14" s="909"/>
      <c r="B14" s="909"/>
      <c r="C14" s="909"/>
      <c r="D14" s="909"/>
      <c r="E14" s="909"/>
      <c r="F14" s="909"/>
      <c r="G14" s="909"/>
      <c r="H14" s="909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H15" sqref="H15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73">
        <f>INDICE!A3</f>
        <v>42430</v>
      </c>
      <c r="C3" s="891">
        <v>41671</v>
      </c>
      <c r="D3" s="891" t="s">
        <v>120</v>
      </c>
      <c r="E3" s="891"/>
      <c r="F3" s="891" t="s">
        <v>121</v>
      </c>
      <c r="G3" s="891"/>
      <c r="H3" s="891"/>
    </row>
    <row r="4" spans="1:8" ht="25.5" x14ac:dyDescent="0.2">
      <c r="A4" s="75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110</v>
      </c>
    </row>
    <row r="5" spans="1:8" x14ac:dyDescent="0.2">
      <c r="A5" s="711" t="s">
        <v>399</v>
      </c>
      <c r="B5" s="828">
        <v>0</v>
      </c>
      <c r="C5" s="264">
        <v>-100</v>
      </c>
      <c r="D5" s="265">
        <v>0.98486525040000006</v>
      </c>
      <c r="E5" s="264">
        <v>-84.668898995452054</v>
      </c>
      <c r="F5" s="265">
        <v>23.102200397799997</v>
      </c>
      <c r="G5" s="264">
        <v>-49.917679107716175</v>
      </c>
      <c r="H5" s="264">
        <v>2.9662750994404941</v>
      </c>
    </row>
    <row r="6" spans="1:8" x14ac:dyDescent="0.2">
      <c r="A6" s="711" t="s">
        <v>400</v>
      </c>
      <c r="B6" s="787">
        <v>0</v>
      </c>
      <c r="C6" s="267">
        <v>-100</v>
      </c>
      <c r="D6" s="767">
        <v>0</v>
      </c>
      <c r="E6" s="67">
        <v>-100</v>
      </c>
      <c r="F6" s="66">
        <v>0.50952248599999994</v>
      </c>
      <c r="G6" s="67">
        <v>-94.435656457982361</v>
      </c>
      <c r="H6" s="67">
        <v>6.5421641090549335E-2</v>
      </c>
    </row>
    <row r="7" spans="1:8" x14ac:dyDescent="0.2">
      <c r="A7" s="711" t="s">
        <v>401</v>
      </c>
      <c r="B7" s="66">
        <v>6.3723150000000004</v>
      </c>
      <c r="C7" s="267">
        <v>-4.0949348193849993</v>
      </c>
      <c r="D7" s="66">
        <v>18.983272400000001</v>
      </c>
      <c r="E7" s="67">
        <v>-1.6769406392694066</v>
      </c>
      <c r="F7" s="66">
        <v>77.597329999999999</v>
      </c>
      <c r="G7" s="67">
        <v>-34.395638767429922</v>
      </c>
      <c r="H7" s="67">
        <v>9.9633378552108027</v>
      </c>
    </row>
    <row r="8" spans="1:8" x14ac:dyDescent="0.2">
      <c r="A8" s="711" t="s">
        <v>631</v>
      </c>
      <c r="B8" s="66">
        <v>54.033000000000001</v>
      </c>
      <c r="C8" s="267">
        <v>-11.339918613809401</v>
      </c>
      <c r="D8" s="66">
        <v>155.01080000000002</v>
      </c>
      <c r="E8" s="267">
        <v>128.86579063930313</v>
      </c>
      <c r="F8" s="66">
        <v>677.61959999999999</v>
      </c>
      <c r="G8" s="267">
        <v>900.47187361582746</v>
      </c>
      <c r="H8" s="67">
        <v>87.004965404258144</v>
      </c>
    </row>
    <row r="9" spans="1:8" x14ac:dyDescent="0.2">
      <c r="A9" s="244" t="s">
        <v>119</v>
      </c>
      <c r="B9" s="269">
        <v>60.405315000000002</v>
      </c>
      <c r="C9" s="789">
        <v>-14.596586557218242</v>
      </c>
      <c r="D9" s="269">
        <v>174.97893765039998</v>
      </c>
      <c r="E9" s="789">
        <v>83.524534037639199</v>
      </c>
      <c r="F9" s="269">
        <v>778.82865288380003</v>
      </c>
      <c r="G9" s="789">
        <v>222.7688212261898</v>
      </c>
      <c r="H9" s="270">
        <v>100</v>
      </c>
    </row>
    <row r="10" spans="1:8" x14ac:dyDescent="0.2">
      <c r="A10" s="712" t="s">
        <v>275</v>
      </c>
      <c r="B10" s="272">
        <f>B9/'Consumo de gas natural'!B8*100</f>
        <v>0.20617985787061091</v>
      </c>
      <c r="C10" s="273"/>
      <c r="D10" s="272">
        <f>D9/'Consumo de gas natural'!D8*100</f>
        <v>0.1963984468629428</v>
      </c>
      <c r="E10" s="272"/>
      <c r="F10" s="272">
        <f>F9/'Consumo de gas natural'!F8*100</f>
        <v>0.25038652653306404</v>
      </c>
      <c r="G10" s="274"/>
      <c r="H10" s="274" t="s">
        <v>150</v>
      </c>
    </row>
    <row r="11" spans="1:8" x14ac:dyDescent="0.2">
      <c r="A11" s="275"/>
      <c r="B11" s="67"/>
      <c r="C11" s="67"/>
      <c r="D11" s="67"/>
      <c r="E11" s="67"/>
      <c r="F11" s="67"/>
      <c r="G11" s="268"/>
      <c r="H11" s="248" t="s">
        <v>238</v>
      </c>
    </row>
    <row r="12" spans="1:8" x14ac:dyDescent="0.2">
      <c r="A12" s="275" t="s">
        <v>558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694" t="s">
        <v>650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conditionalFormatting sqref="B5">
    <cfRule type="cellIs" dxfId="1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E16" sqref="E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402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544</v>
      </c>
    </row>
    <row r="3" spans="1:5" x14ac:dyDescent="0.2">
      <c r="A3" s="370" t="s">
        <v>403</v>
      </c>
      <c r="B3" s="371"/>
      <c r="C3" s="372"/>
      <c r="D3" s="370" t="s">
        <v>404</v>
      </c>
      <c r="E3" s="371"/>
    </row>
    <row r="4" spans="1:5" x14ac:dyDescent="0.2">
      <c r="A4" s="191" t="s">
        <v>405</v>
      </c>
      <c r="B4" s="242">
        <v>29901.652365000002</v>
      </c>
      <c r="C4" s="373"/>
      <c r="D4" s="191" t="s">
        <v>406</v>
      </c>
      <c r="E4" s="242">
        <v>2579.5567299999998</v>
      </c>
    </row>
    <row r="5" spans="1:5" x14ac:dyDescent="0.2">
      <c r="A5" s="711" t="s">
        <v>407</v>
      </c>
      <c r="B5" s="374">
        <v>60.405315000000002</v>
      </c>
      <c r="C5" s="373"/>
      <c r="D5" s="711" t="s">
        <v>408</v>
      </c>
      <c r="E5" s="375">
        <v>2579.5567299999998</v>
      </c>
    </row>
    <row r="6" spans="1:5" x14ac:dyDescent="0.2">
      <c r="A6" s="711" t="s">
        <v>409</v>
      </c>
      <c r="B6" s="374">
        <v>15704.100030000001</v>
      </c>
      <c r="C6" s="373"/>
      <c r="D6" s="191" t="s">
        <v>411</v>
      </c>
      <c r="E6" s="242">
        <v>29297.388999999999</v>
      </c>
    </row>
    <row r="7" spans="1:5" x14ac:dyDescent="0.2">
      <c r="A7" s="711" t="s">
        <v>410</v>
      </c>
      <c r="B7" s="374">
        <v>14137.14702</v>
      </c>
      <c r="C7" s="373"/>
      <c r="D7" s="711" t="s">
        <v>412</v>
      </c>
      <c r="E7" s="375">
        <v>24932.556</v>
      </c>
    </row>
    <row r="8" spans="1:5" x14ac:dyDescent="0.2">
      <c r="A8" s="713"/>
      <c r="B8" s="714"/>
      <c r="C8" s="373"/>
      <c r="D8" s="711" t="s">
        <v>413</v>
      </c>
      <c r="E8" s="375">
        <v>3547.569</v>
      </c>
    </row>
    <row r="9" spans="1:5" x14ac:dyDescent="0.2">
      <c r="A9" s="191" t="s">
        <v>284</v>
      </c>
      <c r="B9" s="242">
        <v>1827</v>
      </c>
      <c r="C9" s="373"/>
      <c r="D9" s="711" t="s">
        <v>414</v>
      </c>
      <c r="E9" s="375">
        <v>817.26400000000001</v>
      </c>
    </row>
    <row r="10" spans="1:5" x14ac:dyDescent="0.2">
      <c r="A10" s="711"/>
      <c r="B10" s="374"/>
      <c r="C10" s="373"/>
      <c r="D10" s="191" t="s">
        <v>415</v>
      </c>
      <c r="E10" s="242">
        <v>-148.29336499999727</v>
      </c>
    </row>
    <row r="11" spans="1:5" x14ac:dyDescent="0.2">
      <c r="A11" s="244" t="s">
        <v>119</v>
      </c>
      <c r="B11" s="245">
        <v>31728.652365000002</v>
      </c>
      <c r="C11" s="373"/>
      <c r="D11" s="244" t="s">
        <v>119</v>
      </c>
      <c r="E11" s="245">
        <v>31728.652365000002</v>
      </c>
    </row>
    <row r="12" spans="1:5" x14ac:dyDescent="0.2">
      <c r="A12" s="1"/>
      <c r="B12" s="1"/>
      <c r="C12" s="373"/>
      <c r="D12" s="1"/>
      <c r="E12" s="248" t="s">
        <v>238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2"/>
  <sheetViews>
    <sheetView workbookViewId="0">
      <selection activeCell="F25" sqref="F25"/>
    </sheetView>
  </sheetViews>
  <sheetFormatPr baseColWidth="10" defaultRowHeight="14.25" x14ac:dyDescent="0.2"/>
  <sheetData>
    <row r="1" spans="1:6" x14ac:dyDescent="0.2">
      <c r="A1" s="859" t="s">
        <v>578</v>
      </c>
      <c r="B1" s="859"/>
      <c r="C1" s="859"/>
      <c r="D1" s="859"/>
      <c r="E1" s="859"/>
      <c r="F1" s="278"/>
    </row>
    <row r="2" spans="1:6" x14ac:dyDescent="0.2">
      <c r="A2" s="860"/>
      <c r="B2" s="860"/>
      <c r="C2" s="860"/>
      <c r="D2" s="860"/>
      <c r="E2" s="860"/>
      <c r="F2" s="62" t="s">
        <v>416</v>
      </c>
    </row>
    <row r="3" spans="1:6" x14ac:dyDescent="0.2">
      <c r="A3" s="279"/>
      <c r="B3" s="279"/>
      <c r="C3" s="280" t="s">
        <v>576</v>
      </c>
      <c r="D3" s="280" t="s">
        <v>543</v>
      </c>
      <c r="E3" s="280" t="s">
        <v>577</v>
      </c>
      <c r="F3" s="280" t="s">
        <v>543</v>
      </c>
    </row>
    <row r="4" spans="1:6" x14ac:dyDescent="0.2">
      <c r="A4" s="911">
        <v>2011</v>
      </c>
      <c r="B4" s="282" t="s">
        <v>287</v>
      </c>
      <c r="C4" s="376">
        <v>7.6839000000000004</v>
      </c>
      <c r="D4" s="715">
        <v>4.1066009104704175</v>
      </c>
      <c r="E4" s="376">
        <v>6.02</v>
      </c>
      <c r="F4" s="715">
        <v>3.8038417767355108</v>
      </c>
    </row>
    <row r="5" spans="1:6" x14ac:dyDescent="0.2">
      <c r="A5" s="911"/>
      <c r="B5" s="282" t="s">
        <v>288</v>
      </c>
      <c r="C5" s="376">
        <v>7.9547999999999996</v>
      </c>
      <c r="D5" s="715">
        <v>3.5255534298988693</v>
      </c>
      <c r="E5" s="376">
        <v>6.2908999999999997</v>
      </c>
      <c r="F5" s="715">
        <v>4.5000000000000027</v>
      </c>
    </row>
    <row r="6" spans="1:6" x14ac:dyDescent="0.2">
      <c r="A6" s="911"/>
      <c r="B6" s="282" t="s">
        <v>289</v>
      </c>
      <c r="C6" s="376">
        <v>8.3352000000000004</v>
      </c>
      <c r="D6" s="715">
        <v>4.7820184039825104</v>
      </c>
      <c r="E6" s="376">
        <v>6.6712999999999996</v>
      </c>
      <c r="F6" s="715">
        <v>6.0468295474415399</v>
      </c>
    </row>
    <row r="7" spans="1:6" x14ac:dyDescent="0.2">
      <c r="A7" s="912"/>
      <c r="B7" s="287" t="s">
        <v>290</v>
      </c>
      <c r="C7" s="377">
        <v>8.4214000000000002</v>
      </c>
      <c r="D7" s="716">
        <v>1.034168346290429</v>
      </c>
      <c r="E7" s="377">
        <v>6.7573999999999996</v>
      </c>
      <c r="F7" s="716">
        <v>1.2906030308935299</v>
      </c>
    </row>
    <row r="8" spans="1:6" x14ac:dyDescent="0.2">
      <c r="A8" s="911">
        <v>2012</v>
      </c>
      <c r="B8" s="282" t="s">
        <v>287</v>
      </c>
      <c r="C8" s="376">
        <v>8.4930747799999988</v>
      </c>
      <c r="D8" s="715">
        <v>0.85110290450517256</v>
      </c>
      <c r="E8" s="376">
        <v>6.77558478</v>
      </c>
      <c r="F8" s="715">
        <v>0.2691091248113231</v>
      </c>
    </row>
    <row r="9" spans="1:6" x14ac:dyDescent="0.2">
      <c r="A9" s="911"/>
      <c r="B9" s="282" t="s">
        <v>291</v>
      </c>
      <c r="C9" s="376">
        <v>8.8919548999999982</v>
      </c>
      <c r="D9" s="715">
        <v>4.6965337093146315</v>
      </c>
      <c r="E9" s="376">
        <v>7.1146388999999992</v>
      </c>
      <c r="F9" s="715">
        <v>5.0040569339610448</v>
      </c>
    </row>
    <row r="10" spans="1:6" x14ac:dyDescent="0.2">
      <c r="A10" s="911"/>
      <c r="B10" s="282" t="s">
        <v>289</v>
      </c>
      <c r="C10" s="376">
        <v>9.0495981799999985</v>
      </c>
      <c r="D10" s="715">
        <v>1.772875388740448</v>
      </c>
      <c r="E10" s="376">
        <v>7.2722821799999995</v>
      </c>
      <c r="F10" s="715">
        <v>2.2157593971494505</v>
      </c>
    </row>
    <row r="11" spans="1:6" x14ac:dyDescent="0.2">
      <c r="A11" s="912"/>
      <c r="B11" s="287" t="s">
        <v>292</v>
      </c>
      <c r="C11" s="377">
        <v>9.2796727099999998</v>
      </c>
      <c r="D11" s="716">
        <v>2.5423728813559472</v>
      </c>
      <c r="E11" s="377">
        <v>7.4571707099999998</v>
      </c>
      <c r="F11" s="716">
        <v>2.5423728813559361</v>
      </c>
    </row>
    <row r="12" spans="1:6" x14ac:dyDescent="0.2">
      <c r="A12" s="718">
        <v>2013</v>
      </c>
      <c r="B12" s="719" t="s">
        <v>287</v>
      </c>
      <c r="C12" s="720">
        <v>9.3228939099999995</v>
      </c>
      <c r="D12" s="717">
        <v>0.46576211630204822</v>
      </c>
      <c r="E12" s="720">
        <v>7.4668749099999996</v>
      </c>
      <c r="F12" s="717">
        <v>0.13013246413933616</v>
      </c>
    </row>
    <row r="13" spans="1:6" x14ac:dyDescent="0.2">
      <c r="A13" s="718">
        <v>2014</v>
      </c>
      <c r="B13" s="719" t="s">
        <v>287</v>
      </c>
      <c r="C13" s="720">
        <v>9.3313711699999988</v>
      </c>
      <c r="D13" s="717">
        <v>9.0929491227036571E-2</v>
      </c>
      <c r="E13" s="720">
        <v>7.4541771700000004</v>
      </c>
      <c r="F13" s="717">
        <v>-0.17005427508895066</v>
      </c>
    </row>
    <row r="14" spans="1:6" x14ac:dyDescent="0.2">
      <c r="A14" s="910">
        <v>2015</v>
      </c>
      <c r="B14" s="282" t="s">
        <v>287</v>
      </c>
      <c r="C14" s="376">
        <v>9.0886999999999993</v>
      </c>
      <c r="D14" s="715">
        <v>-2.6</v>
      </c>
      <c r="E14" s="376">
        <v>7.2163000000000004</v>
      </c>
      <c r="F14" s="715">
        <v>-3.2</v>
      </c>
    </row>
    <row r="15" spans="1:6" x14ac:dyDescent="0.2">
      <c r="A15" s="911"/>
      <c r="B15" s="282" t="s">
        <v>288</v>
      </c>
      <c r="C15" s="376">
        <v>8.8966738299999992</v>
      </c>
      <c r="D15" s="715">
        <v>-2.1126277723363662</v>
      </c>
      <c r="E15" s="376">
        <v>7.0243198300000005</v>
      </c>
      <c r="F15" s="715">
        <v>-2.6607716516130533</v>
      </c>
    </row>
    <row r="16" spans="1:6" x14ac:dyDescent="0.2">
      <c r="A16" s="911"/>
      <c r="B16" s="282" t="s">
        <v>289</v>
      </c>
      <c r="C16" s="376">
        <v>8.6769076126901634</v>
      </c>
      <c r="D16" s="715">
        <v>-2.4702065233500399</v>
      </c>
      <c r="E16" s="376">
        <v>6.8045536126901629</v>
      </c>
      <c r="F16" s="715">
        <v>-3.1286476502855591</v>
      </c>
    </row>
    <row r="17" spans="1:6" x14ac:dyDescent="0.2">
      <c r="A17" s="912"/>
      <c r="B17" s="287" t="s">
        <v>290</v>
      </c>
      <c r="C17" s="377">
        <v>8.5953257826901623</v>
      </c>
      <c r="D17" s="716">
        <f>100*(C17-C16)/C16</f>
        <v>-0.94021780156660772</v>
      </c>
      <c r="E17" s="377">
        <v>6.7229717826901636</v>
      </c>
      <c r="F17" s="716">
        <f>100*(E17-E16)/E16</f>
        <v>-1.1989299319775091</v>
      </c>
    </row>
    <row r="18" spans="1:6" x14ac:dyDescent="0.2">
      <c r="A18" s="718">
        <v>2016</v>
      </c>
      <c r="B18" s="719" t="s">
        <v>287</v>
      </c>
      <c r="C18" s="720">
        <v>8.3602396900000002</v>
      </c>
      <c r="D18" s="717">
        <f>100*(C18-C17)/C17</f>
        <v>-2.7350457520015601</v>
      </c>
      <c r="E18" s="720">
        <v>6.476995689999999</v>
      </c>
      <c r="F18" s="717">
        <f>100*(E18-E17)/E17</f>
        <v>-3.6587405189396542</v>
      </c>
    </row>
    <row r="19" spans="1:6" x14ac:dyDescent="0.2">
      <c r="A19" s="721"/>
      <c r="B19" s="58"/>
      <c r="C19" s="94"/>
      <c r="D19" s="94"/>
      <c r="E19" s="94"/>
      <c r="F19" s="94" t="s">
        <v>296</v>
      </c>
    </row>
    <row r="20" spans="1:6" x14ac:dyDescent="0.2">
      <c r="A20" s="721" t="s">
        <v>651</v>
      </c>
      <c r="B20" s="58"/>
      <c r="C20" s="94"/>
      <c r="D20" s="94"/>
      <c r="E20" s="94"/>
      <c r="F20" s="94"/>
    </row>
    <row r="21" spans="1:6" x14ac:dyDescent="0.2">
      <c r="A21" s="94" t="s">
        <v>606</v>
      </c>
      <c r="B21" s="8"/>
      <c r="C21" s="8"/>
      <c r="D21" s="8"/>
      <c r="E21" s="8"/>
      <c r="F21" s="8"/>
    </row>
    <row r="22" spans="1:6" x14ac:dyDescent="0.2">
      <c r="A22" s="379"/>
      <c r="B22" s="8"/>
      <c r="C22" s="8"/>
      <c r="D22" s="8"/>
      <c r="E22" s="8"/>
      <c r="F22" s="8"/>
    </row>
  </sheetData>
  <mergeCells count="4">
    <mergeCell ref="A14:A17"/>
    <mergeCell ref="A1:E2"/>
    <mergeCell ref="A8:A11"/>
    <mergeCell ref="A4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1" t="s">
        <v>5</v>
      </c>
      <c r="B1" s="480"/>
      <c r="C1" s="480"/>
      <c r="D1" s="480"/>
      <c r="E1" s="480"/>
      <c r="F1" s="480"/>
      <c r="G1" s="480"/>
      <c r="H1" s="480"/>
      <c r="I1" s="395"/>
    </row>
    <row r="2" spans="1:9" ht="15.75" x14ac:dyDescent="0.25">
      <c r="A2" s="482"/>
      <c r="B2" s="483"/>
      <c r="C2" s="480"/>
      <c r="D2" s="480"/>
      <c r="E2" s="480"/>
      <c r="F2" s="480"/>
      <c r="G2" s="480"/>
      <c r="H2" s="62" t="s">
        <v>159</v>
      </c>
      <c r="I2" s="395"/>
    </row>
    <row r="3" spans="1:9" s="80" customFormat="1" ht="14.25" x14ac:dyDescent="0.2">
      <c r="A3" s="453"/>
      <c r="B3" s="870">
        <f>INDICE!A3</f>
        <v>42430</v>
      </c>
      <c r="C3" s="871"/>
      <c r="D3" s="871" t="s">
        <v>120</v>
      </c>
      <c r="E3" s="871"/>
      <c r="F3" s="871" t="s">
        <v>121</v>
      </c>
      <c r="G3" s="871"/>
      <c r="H3" s="871"/>
      <c r="I3" s="395"/>
    </row>
    <row r="4" spans="1:9" s="80" customFormat="1" ht="14.25" x14ac:dyDescent="0.2">
      <c r="A4" s="81"/>
      <c r="B4" s="72" t="s">
        <v>48</v>
      </c>
      <c r="C4" s="72" t="s">
        <v>488</v>
      </c>
      <c r="D4" s="72" t="s">
        <v>48</v>
      </c>
      <c r="E4" s="72" t="s">
        <v>488</v>
      </c>
      <c r="F4" s="72" t="s">
        <v>48</v>
      </c>
      <c r="G4" s="73" t="s">
        <v>488</v>
      </c>
      <c r="H4" s="73" t="s">
        <v>128</v>
      </c>
      <c r="I4" s="395"/>
    </row>
    <row r="5" spans="1:9" s="80" customFormat="1" ht="14.25" x14ac:dyDescent="0.2">
      <c r="A5" s="82" t="s">
        <v>610</v>
      </c>
      <c r="B5" s="474">
        <v>192.18617</v>
      </c>
      <c r="C5" s="84">
        <v>-11.972468393116761</v>
      </c>
      <c r="D5" s="83">
        <v>565.33422000000007</v>
      </c>
      <c r="E5" s="84">
        <v>-4.4818385820508837</v>
      </c>
      <c r="F5" s="83">
        <v>1849.8579399999999</v>
      </c>
      <c r="G5" s="84">
        <v>5.6980063019476566</v>
      </c>
      <c r="H5" s="477">
        <v>3.3342302586073362</v>
      </c>
      <c r="I5" s="395"/>
    </row>
    <row r="6" spans="1:9" s="80" customFormat="1" ht="14.25" x14ac:dyDescent="0.2">
      <c r="A6" s="82" t="s">
        <v>49</v>
      </c>
      <c r="B6" s="475">
        <v>389.94992000000065</v>
      </c>
      <c r="C6" s="86">
        <v>4.4106500223643295</v>
      </c>
      <c r="D6" s="85">
        <v>1085.1213900000012</v>
      </c>
      <c r="E6" s="86">
        <v>3.1045075991684343</v>
      </c>
      <c r="F6" s="85">
        <v>4684.1093500000006</v>
      </c>
      <c r="G6" s="86">
        <v>1.4276882753579607</v>
      </c>
      <c r="H6" s="478">
        <v>8.4427559498950195</v>
      </c>
      <c r="I6" s="395"/>
    </row>
    <row r="7" spans="1:9" s="80" customFormat="1" ht="14.25" x14ac:dyDescent="0.2">
      <c r="A7" s="82" t="s">
        <v>50</v>
      </c>
      <c r="B7" s="475">
        <v>414.55307000000028</v>
      </c>
      <c r="C7" s="86">
        <v>9.8869999963156339</v>
      </c>
      <c r="D7" s="85">
        <v>1160.9952200000005</v>
      </c>
      <c r="E7" s="86">
        <v>6.4478721432015593</v>
      </c>
      <c r="F7" s="85">
        <v>5556.9658399999998</v>
      </c>
      <c r="G7" s="86">
        <v>4.6561857149499533</v>
      </c>
      <c r="H7" s="478">
        <v>10.016014337714676</v>
      </c>
      <c r="I7" s="395"/>
    </row>
    <row r="8" spans="1:9" s="80" customFormat="1" ht="14.25" x14ac:dyDescent="0.2">
      <c r="A8" s="82" t="s">
        <v>129</v>
      </c>
      <c r="B8" s="475">
        <v>2679.0392899999993</v>
      </c>
      <c r="C8" s="86">
        <v>4.0932421649467683</v>
      </c>
      <c r="D8" s="85">
        <v>7588.3899199999978</v>
      </c>
      <c r="E8" s="86">
        <v>-0.79761314065294087</v>
      </c>
      <c r="F8" s="85">
        <v>29732.903699999995</v>
      </c>
      <c r="G8" s="86">
        <v>2.9467568472513044</v>
      </c>
      <c r="H8" s="478">
        <v>53.591329933582912</v>
      </c>
      <c r="I8" s="395"/>
    </row>
    <row r="9" spans="1:9" s="80" customFormat="1" ht="14.25" x14ac:dyDescent="0.2">
      <c r="A9" s="82" t="s">
        <v>130</v>
      </c>
      <c r="B9" s="475">
        <v>888.66309999999999</v>
      </c>
      <c r="C9" s="86">
        <v>32.250278574970032</v>
      </c>
      <c r="D9" s="85">
        <v>2276.2331600000002</v>
      </c>
      <c r="E9" s="86">
        <v>11.995926836068408</v>
      </c>
      <c r="F9" s="85">
        <v>8474.8214099999987</v>
      </c>
      <c r="G9" s="87">
        <v>-2.4641184515621659</v>
      </c>
      <c r="H9" s="478">
        <v>15.275230259851893</v>
      </c>
      <c r="I9" s="395"/>
    </row>
    <row r="10" spans="1:9" s="80" customFormat="1" ht="14.25" x14ac:dyDescent="0.2">
      <c r="A10" s="81" t="s">
        <v>489</v>
      </c>
      <c r="B10" s="476">
        <v>446.99999999999994</v>
      </c>
      <c r="C10" s="89">
        <v>-0.5600274936018762</v>
      </c>
      <c r="D10" s="88">
        <v>1335.0038192604541</v>
      </c>
      <c r="E10" s="89">
        <v>-0.62650410958428604</v>
      </c>
      <c r="F10" s="88">
        <v>5182.1513179056146</v>
      </c>
      <c r="G10" s="89">
        <v>0.23832354999637709</v>
      </c>
      <c r="H10" s="479">
        <v>9.3404392603481678</v>
      </c>
      <c r="I10" s="395"/>
    </row>
    <row r="11" spans="1:9" s="80" customFormat="1" ht="14.25" x14ac:dyDescent="0.2">
      <c r="A11" s="90" t="s">
        <v>490</v>
      </c>
      <c r="B11" s="91">
        <v>5011.3915499999994</v>
      </c>
      <c r="C11" s="92">
        <v>7.4432692464405541</v>
      </c>
      <c r="D11" s="91">
        <v>14011.077729260454</v>
      </c>
      <c r="E11" s="92">
        <v>1.8230158036762671</v>
      </c>
      <c r="F11" s="91">
        <v>55480.80955790561</v>
      </c>
      <c r="G11" s="92">
        <v>1.951867875283654</v>
      </c>
      <c r="H11" s="92">
        <v>100</v>
      </c>
      <c r="I11" s="395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238</v>
      </c>
      <c r="I12" s="395"/>
    </row>
    <row r="13" spans="1:9" s="80" customFormat="1" ht="14.25" x14ac:dyDescent="0.2">
      <c r="A13" s="94" t="s">
        <v>558</v>
      </c>
      <c r="B13" s="82"/>
      <c r="C13" s="82"/>
      <c r="D13" s="82"/>
      <c r="E13" s="82"/>
      <c r="F13" s="82"/>
      <c r="G13" s="82"/>
      <c r="H13" s="82"/>
      <c r="I13" s="395"/>
    </row>
    <row r="14" spans="1:9" ht="14.25" x14ac:dyDescent="0.2">
      <c r="A14" s="94" t="s">
        <v>491</v>
      </c>
      <c r="B14" s="85"/>
      <c r="C14" s="480"/>
      <c r="D14" s="480"/>
      <c r="E14" s="480"/>
      <c r="F14" s="480"/>
      <c r="G14" s="480"/>
      <c r="H14" s="480"/>
      <c r="I14" s="395"/>
    </row>
    <row r="15" spans="1:9" ht="14.25" x14ac:dyDescent="0.2">
      <c r="A15" s="94" t="s">
        <v>492</v>
      </c>
      <c r="B15" s="480"/>
      <c r="C15" s="480"/>
      <c r="D15" s="480"/>
      <c r="E15" s="480"/>
      <c r="F15" s="480"/>
      <c r="G15" s="480"/>
      <c r="H15" s="480"/>
      <c r="I15" s="395"/>
    </row>
    <row r="16" spans="1:9" ht="14.25" x14ac:dyDescent="0.2">
      <c r="A16" s="166" t="s">
        <v>650</v>
      </c>
      <c r="B16" s="480"/>
      <c r="C16" s="480"/>
      <c r="D16" s="480"/>
      <c r="E16" s="480"/>
      <c r="F16" s="480"/>
      <c r="G16" s="480"/>
      <c r="H16" s="480"/>
      <c r="I16" s="395"/>
    </row>
    <row r="17" spans="2:9" ht="14.25" x14ac:dyDescent="0.2">
      <c r="B17" s="480"/>
      <c r="C17" s="480"/>
      <c r="D17" s="480"/>
      <c r="E17" s="480"/>
      <c r="F17" s="480"/>
      <c r="G17" s="480"/>
      <c r="H17" s="480"/>
      <c r="I17" s="395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M12" sqref="M12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5" t="s">
        <v>417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41">
        <v>2015</v>
      </c>
      <c r="C3" s="741" t="s">
        <v>604</v>
      </c>
      <c r="D3" s="741" t="s">
        <v>604</v>
      </c>
      <c r="E3" s="741" t="s">
        <v>604</v>
      </c>
      <c r="F3" s="741" t="s">
        <v>604</v>
      </c>
      <c r="G3" s="741" t="s">
        <v>604</v>
      </c>
      <c r="H3" s="741" t="s">
        <v>604</v>
      </c>
      <c r="I3" s="741" t="s">
        <v>604</v>
      </c>
      <c r="J3" s="741" t="s">
        <v>604</v>
      </c>
      <c r="K3" s="741">
        <v>2016</v>
      </c>
      <c r="L3" s="741" t="s">
        <v>604</v>
      </c>
      <c r="M3" s="741" t="s">
        <v>604</v>
      </c>
    </row>
    <row r="4" spans="1:13" x14ac:dyDescent="0.2">
      <c r="A4" s="312"/>
      <c r="B4" s="674">
        <v>42095</v>
      </c>
      <c r="C4" s="674">
        <v>42125</v>
      </c>
      <c r="D4" s="674">
        <v>42156</v>
      </c>
      <c r="E4" s="674">
        <v>42186</v>
      </c>
      <c r="F4" s="674">
        <v>42217</v>
      </c>
      <c r="G4" s="674">
        <v>42248</v>
      </c>
      <c r="H4" s="674">
        <v>42278</v>
      </c>
      <c r="I4" s="674">
        <v>42309</v>
      </c>
      <c r="J4" s="674">
        <v>42339</v>
      </c>
      <c r="K4" s="674">
        <v>42370</v>
      </c>
      <c r="L4" s="674">
        <v>42401</v>
      </c>
      <c r="M4" s="674">
        <v>42430</v>
      </c>
    </row>
    <row r="5" spans="1:13" x14ac:dyDescent="0.2">
      <c r="A5" s="380" t="s">
        <v>418</v>
      </c>
      <c r="B5" s="314">
        <v>2.5804761904761904</v>
      </c>
      <c r="C5" s="315">
        <v>2.8385000000000002</v>
      </c>
      <c r="D5" s="315">
        <v>2.769545454545455</v>
      </c>
      <c r="E5" s="315">
        <v>2.8304545454545464</v>
      </c>
      <c r="F5" s="315">
        <v>2.7670000000000003</v>
      </c>
      <c r="G5" s="315">
        <v>2.6461904761904771</v>
      </c>
      <c r="H5" s="315">
        <v>2.3154545454545454</v>
      </c>
      <c r="I5" s="315">
        <v>2.0778947368421057</v>
      </c>
      <c r="J5" s="315">
        <v>1.9227272727272726</v>
      </c>
      <c r="K5" s="315">
        <v>2.2747368421052632</v>
      </c>
      <c r="L5" s="315">
        <v>1.9575</v>
      </c>
      <c r="M5" s="315">
        <v>1.7018181818181821</v>
      </c>
    </row>
    <row r="6" spans="1:13" x14ac:dyDescent="0.2">
      <c r="A6" s="317" t="s">
        <v>419</v>
      </c>
      <c r="B6" s="381">
        <v>46.988636363636353</v>
      </c>
      <c r="C6" s="382">
        <v>44.074285714285701</v>
      </c>
      <c r="D6" s="382">
        <v>43.44</v>
      </c>
      <c r="E6" s="382">
        <v>43.533913043478265</v>
      </c>
      <c r="F6" s="382">
        <v>39.67285714285714</v>
      </c>
      <c r="G6" s="382">
        <v>41.101818181818182</v>
      </c>
      <c r="H6" s="382">
        <v>39.61</v>
      </c>
      <c r="I6" s="382">
        <v>36.01380952380952</v>
      </c>
      <c r="J6" s="382">
        <v>34.269090909090906</v>
      </c>
      <c r="K6" s="382">
        <v>32.117619047619051</v>
      </c>
      <c r="L6" s="382">
        <v>29.694285714285712</v>
      </c>
      <c r="M6" s="382">
        <v>29.60173913043479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334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13">
        <f>INDICE!A3</f>
        <v>42430</v>
      </c>
      <c r="C3" s="914">
        <v>41671</v>
      </c>
      <c r="D3" s="913">
        <f>DATE(YEAR(B3),MONTH(B3)-1,1)</f>
        <v>42401</v>
      </c>
      <c r="E3" s="914"/>
      <c r="F3" s="913">
        <f>DATE(YEAR(B3)-1,MONTH(B3),1)</f>
        <v>42064</v>
      </c>
      <c r="G3" s="914"/>
      <c r="H3" s="862" t="s">
        <v>488</v>
      </c>
      <c r="I3" s="862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42401</v>
      </c>
      <c r="I4" s="446">
        <f>F3</f>
        <v>42064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421</v>
      </c>
      <c r="B5" s="375">
        <v>7123</v>
      </c>
      <c r="C5" s="723">
        <v>37.14926462918536</v>
      </c>
      <c r="D5" s="375">
        <v>6992</v>
      </c>
      <c r="E5" s="723">
        <v>37.012333915621191</v>
      </c>
      <c r="F5" s="375">
        <v>7688</v>
      </c>
      <c r="G5" s="723">
        <v>42.737228306187113</v>
      </c>
      <c r="H5" s="388">
        <v>1.8735697940503431</v>
      </c>
      <c r="I5" s="388">
        <v>-7.3491155046826222</v>
      </c>
      <c r="K5" s="387"/>
    </row>
    <row r="6" spans="1:71" s="386" customFormat="1" ht="15" x14ac:dyDescent="0.2">
      <c r="A6" s="389" t="s">
        <v>124</v>
      </c>
      <c r="B6" s="375">
        <v>12051</v>
      </c>
      <c r="C6" s="723">
        <v>62.850735370814647</v>
      </c>
      <c r="D6" s="375">
        <v>11899</v>
      </c>
      <c r="E6" s="723">
        <v>62.987666084378802</v>
      </c>
      <c r="F6" s="375">
        <v>10301</v>
      </c>
      <c r="G6" s="723">
        <v>57.262771693812887</v>
      </c>
      <c r="H6" s="388">
        <v>1.2774182704428945</v>
      </c>
      <c r="I6" s="388">
        <v>16.988641879429181</v>
      </c>
      <c r="K6" s="387"/>
    </row>
    <row r="7" spans="1:71" s="80" customFormat="1" ht="12.75" x14ac:dyDescent="0.2">
      <c r="A7" s="90" t="s">
        <v>119</v>
      </c>
      <c r="B7" s="91">
        <v>19174</v>
      </c>
      <c r="C7" s="92">
        <v>100</v>
      </c>
      <c r="D7" s="91">
        <v>18891</v>
      </c>
      <c r="E7" s="92">
        <v>100</v>
      </c>
      <c r="F7" s="91">
        <v>17989</v>
      </c>
      <c r="G7" s="92">
        <v>100</v>
      </c>
      <c r="H7" s="92">
        <v>1.4980678630035467</v>
      </c>
      <c r="I7" s="92">
        <v>6.587358941575407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4"/>
      <c r="I8" s="248" t="s">
        <v>238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s="383" customFormat="1" ht="12.75" x14ac:dyDescent="0.2">
      <c r="A9" s="721" t="s">
        <v>542</v>
      </c>
      <c r="B9" s="384"/>
      <c r="C9" s="385"/>
      <c r="D9" s="384"/>
      <c r="E9" s="384"/>
      <c r="F9" s="384"/>
      <c r="G9" s="384"/>
      <c r="H9" s="384"/>
      <c r="I9" s="384"/>
      <c r="J9" s="384"/>
      <c r="K9" s="384"/>
      <c r="L9" s="384"/>
    </row>
    <row r="10" spans="1:71" x14ac:dyDescent="0.2">
      <c r="A10" s="722" t="s">
        <v>538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13">
        <f>INDICE!A3</f>
        <v>42430</v>
      </c>
      <c r="C3" s="914">
        <v>41671</v>
      </c>
      <c r="D3" s="913">
        <f>DATE(YEAR(B3),MONTH(B3)-1,1)</f>
        <v>42401</v>
      </c>
      <c r="E3" s="914"/>
      <c r="F3" s="913">
        <f>DATE(YEAR(B3)-1,MONTH(B3),1)</f>
        <v>42064</v>
      </c>
      <c r="G3" s="914"/>
      <c r="H3" s="862" t="s">
        <v>488</v>
      </c>
      <c r="I3" s="862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42401</v>
      </c>
      <c r="I4" s="446">
        <f>F3</f>
        <v>42064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541</v>
      </c>
      <c r="B5" s="375">
        <v>6864</v>
      </c>
      <c r="C5" s="723">
        <v>37.766210830317618</v>
      </c>
      <c r="D5" s="375">
        <v>6864</v>
      </c>
      <c r="E5" s="723">
        <v>38.240605305727875</v>
      </c>
      <c r="F5" s="375">
        <v>6872</v>
      </c>
      <c r="G5" s="723">
        <v>40.350388351525915</v>
      </c>
      <c r="H5" s="777">
        <v>0</v>
      </c>
      <c r="I5" s="238">
        <v>-0.11641443538998836</v>
      </c>
      <c r="K5" s="387"/>
    </row>
    <row r="6" spans="1:71" s="386" customFormat="1" ht="15" x14ac:dyDescent="0.2">
      <c r="A6" s="389" t="s">
        <v>614</v>
      </c>
      <c r="B6" s="375">
        <v>11310.976650000006</v>
      </c>
      <c r="C6" s="723">
        <v>62.233789169682382</v>
      </c>
      <c r="D6" s="375">
        <v>11085.506670000002</v>
      </c>
      <c r="E6" s="723">
        <v>61.759394694272117</v>
      </c>
      <c r="F6" s="375">
        <v>10158.815019999989</v>
      </c>
      <c r="G6" s="723">
        <v>59.649611648474099</v>
      </c>
      <c r="H6" s="238">
        <v>2.0339167772112616</v>
      </c>
      <c r="I6" s="238">
        <v>11.341496303768883</v>
      </c>
      <c r="K6" s="387"/>
    </row>
    <row r="7" spans="1:71" s="80" customFormat="1" ht="12.75" x14ac:dyDescent="0.2">
      <c r="A7" s="90" t="s">
        <v>119</v>
      </c>
      <c r="B7" s="91">
        <v>18174.976650000004</v>
      </c>
      <c r="C7" s="92">
        <v>100</v>
      </c>
      <c r="D7" s="91">
        <v>17949.506670000002</v>
      </c>
      <c r="E7" s="92">
        <v>100</v>
      </c>
      <c r="F7" s="91">
        <v>17030.815019999987</v>
      </c>
      <c r="G7" s="92">
        <v>100</v>
      </c>
      <c r="H7" s="92">
        <v>1.2561346901909123</v>
      </c>
      <c r="I7" s="92">
        <v>6.7181848235470865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4"/>
      <c r="I8" s="248" t="s">
        <v>132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x14ac:dyDescent="0.2">
      <c r="A9" s="721" t="s">
        <v>542</v>
      </c>
    </row>
    <row r="10" spans="1:71" x14ac:dyDescent="0.2">
      <c r="A10" s="721" t="s">
        <v>538</v>
      </c>
    </row>
    <row r="11" spans="1:71" x14ac:dyDescent="0.2">
      <c r="A11" s="694" t="s">
        <v>650</v>
      </c>
    </row>
  </sheetData>
  <mergeCells count="4">
    <mergeCell ref="B3:C3"/>
    <mergeCell ref="D3:E3"/>
    <mergeCell ref="F3:G3"/>
    <mergeCell ref="H3:I3"/>
  </mergeCells>
  <conditionalFormatting sqref="H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I13" sqref="I13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901" t="s">
        <v>588</v>
      </c>
      <c r="B1" s="901"/>
      <c r="C1" s="901"/>
      <c r="D1" s="901"/>
      <c r="E1" s="901"/>
      <c r="F1" s="901"/>
      <c r="G1" s="13"/>
      <c r="H1" s="13"/>
      <c r="I1" s="13"/>
    </row>
    <row r="2" spans="1:9" x14ac:dyDescent="0.2">
      <c r="A2" s="902"/>
      <c r="B2" s="902"/>
      <c r="C2" s="902"/>
      <c r="D2" s="902"/>
      <c r="E2" s="902"/>
      <c r="F2" s="902"/>
      <c r="G2" s="13"/>
      <c r="H2" s="13"/>
      <c r="I2" s="230" t="s">
        <v>539</v>
      </c>
    </row>
    <row r="3" spans="1:9" x14ac:dyDescent="0.2">
      <c r="A3" s="399"/>
      <c r="B3" s="401"/>
      <c r="C3" s="401"/>
      <c r="D3" s="870">
        <f>INDICE!A3</f>
        <v>42430</v>
      </c>
      <c r="E3" s="870">
        <v>41671</v>
      </c>
      <c r="F3" s="870">
        <f>DATE(YEAR(D3),MONTH(D3)-1,1)</f>
        <v>42401</v>
      </c>
      <c r="G3" s="870"/>
      <c r="H3" s="873">
        <f>DATE(YEAR(D3)-1,MONTH(D3),1)</f>
        <v>42064</v>
      </c>
      <c r="I3" s="873"/>
    </row>
    <row r="4" spans="1:9" x14ac:dyDescent="0.2">
      <c r="A4" s="338"/>
      <c r="B4" s="339"/>
      <c r="C4" s="339"/>
      <c r="D4" s="97" t="s">
        <v>424</v>
      </c>
      <c r="E4" s="261" t="s">
        <v>110</v>
      </c>
      <c r="F4" s="97" t="s">
        <v>424</v>
      </c>
      <c r="G4" s="261" t="s">
        <v>110</v>
      </c>
      <c r="H4" s="97" t="s">
        <v>424</v>
      </c>
      <c r="I4" s="261" t="s">
        <v>110</v>
      </c>
    </row>
    <row r="5" spans="1:9" x14ac:dyDescent="0.2">
      <c r="A5" s="347" t="s">
        <v>423</v>
      </c>
      <c r="B5" s="237"/>
      <c r="C5" s="237"/>
      <c r="D5" s="613">
        <v>135.49302558755113</v>
      </c>
      <c r="E5" s="726">
        <v>100</v>
      </c>
      <c r="F5" s="613">
        <v>133.5164835164835</v>
      </c>
      <c r="G5" s="726">
        <v>100</v>
      </c>
      <c r="H5" s="613">
        <v>124.42811275489805</v>
      </c>
      <c r="I5" s="726">
        <v>100</v>
      </c>
    </row>
    <row r="6" spans="1:9" x14ac:dyDescent="0.2">
      <c r="A6" s="398" t="s">
        <v>536</v>
      </c>
      <c r="B6" s="237"/>
      <c r="C6" s="237"/>
      <c r="D6" s="613">
        <v>84.564770995427921</v>
      </c>
      <c r="E6" s="726">
        <v>62.412637572097729</v>
      </c>
      <c r="F6" s="613">
        <v>82.588228924360322</v>
      </c>
      <c r="G6" s="726">
        <v>61.856204379562065</v>
      </c>
      <c r="H6" s="613">
        <v>73.596321471411429</v>
      </c>
      <c r="I6" s="726">
        <v>59.147663531941127</v>
      </c>
    </row>
    <row r="7" spans="1:9" x14ac:dyDescent="0.2">
      <c r="A7" s="398" t="s">
        <v>537</v>
      </c>
      <c r="B7" s="237"/>
      <c r="C7" s="237"/>
      <c r="D7" s="613">
        <v>50.928254592123203</v>
      </c>
      <c r="E7" s="726">
        <v>37.587362427902271</v>
      </c>
      <c r="F7" s="613">
        <v>50.928254592123203</v>
      </c>
      <c r="G7" s="726">
        <v>38.143795620437956</v>
      </c>
      <c r="H7" s="613">
        <v>50.831791283486609</v>
      </c>
      <c r="I7" s="726">
        <v>40.852336468058851</v>
      </c>
    </row>
    <row r="8" spans="1:9" x14ac:dyDescent="0.2">
      <c r="A8" s="338" t="s">
        <v>592</v>
      </c>
      <c r="B8" s="397"/>
      <c r="C8" s="397"/>
      <c r="D8" s="714">
        <v>90</v>
      </c>
      <c r="E8" s="727"/>
      <c r="F8" s="714">
        <v>90</v>
      </c>
      <c r="G8" s="727"/>
      <c r="H8" s="714">
        <v>90</v>
      </c>
      <c r="I8" s="727"/>
    </row>
    <row r="9" spans="1:9" x14ac:dyDescent="0.2">
      <c r="A9" s="623" t="s">
        <v>538</v>
      </c>
      <c r="B9" s="326"/>
      <c r="C9" s="326"/>
      <c r="D9" s="326"/>
      <c r="E9" s="351"/>
      <c r="F9" s="13"/>
      <c r="G9" s="13"/>
      <c r="H9" s="13"/>
      <c r="I9" s="248" t="s">
        <v>238</v>
      </c>
    </row>
    <row r="10" spans="1:9" x14ac:dyDescent="0.2">
      <c r="A10" s="623" t="s">
        <v>593</v>
      </c>
      <c r="B10" s="394"/>
      <c r="C10" s="394"/>
      <c r="D10" s="394"/>
      <c r="E10" s="394"/>
      <c r="F10" s="394"/>
      <c r="G10" s="394"/>
      <c r="H10" s="394"/>
      <c r="I10" s="394"/>
    </row>
    <row r="11" spans="1:9" x14ac:dyDescent="0.2">
      <c r="A11" s="326"/>
      <c r="B11" s="394"/>
      <c r="C11" s="394"/>
      <c r="D11" s="394"/>
      <c r="E11" s="394"/>
      <c r="F11" s="394"/>
      <c r="G11" s="394"/>
      <c r="H11" s="394"/>
      <c r="I11" s="394"/>
    </row>
    <row r="12" spans="1:9" x14ac:dyDescent="0.2">
      <c r="A12" s="394"/>
      <c r="B12" s="394"/>
      <c r="C12" s="394"/>
      <c r="D12" s="394"/>
      <c r="E12" s="394"/>
      <c r="F12" s="394"/>
      <c r="G12" s="394"/>
      <c r="H12" s="394"/>
      <c r="I12" s="394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I20" sqref="I2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901" t="s">
        <v>541</v>
      </c>
      <c r="B1" s="901"/>
      <c r="C1" s="901"/>
      <c r="D1" s="901"/>
      <c r="E1" s="400"/>
      <c r="F1" s="13"/>
      <c r="G1" s="13"/>
      <c r="H1" s="13"/>
      <c r="I1" s="13"/>
    </row>
    <row r="2" spans="1:40" ht="15" x14ac:dyDescent="0.2">
      <c r="A2" s="901"/>
      <c r="B2" s="901"/>
      <c r="C2" s="901"/>
      <c r="D2" s="901"/>
      <c r="E2" s="400"/>
      <c r="F2" s="13"/>
      <c r="G2" s="312"/>
      <c r="H2" s="393"/>
      <c r="I2" s="392" t="s">
        <v>159</v>
      </c>
    </row>
    <row r="3" spans="1:40" x14ac:dyDescent="0.2">
      <c r="A3" s="399"/>
      <c r="B3" s="913">
        <f>INDICE!A3</f>
        <v>42430</v>
      </c>
      <c r="C3" s="914">
        <v>41671</v>
      </c>
      <c r="D3" s="913">
        <f>DATE(YEAR(B3),MONTH(B3)-1,1)</f>
        <v>42401</v>
      </c>
      <c r="E3" s="914"/>
      <c r="F3" s="913">
        <f>DATE(YEAR(B3)-1,MONTH(B3),1)</f>
        <v>42064</v>
      </c>
      <c r="G3" s="914"/>
      <c r="H3" s="862" t="s">
        <v>488</v>
      </c>
      <c r="I3" s="862"/>
    </row>
    <row r="4" spans="1:40" x14ac:dyDescent="0.2">
      <c r="A4" s="338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42401</v>
      </c>
      <c r="I4" s="446">
        <f>F3</f>
        <v>42064</v>
      </c>
    </row>
    <row r="5" spans="1:40" x14ac:dyDescent="0.2">
      <c r="A5" s="347" t="s">
        <v>49</v>
      </c>
      <c r="B5" s="374">
        <v>506</v>
      </c>
      <c r="C5" s="388">
        <v>7.3717948717948723</v>
      </c>
      <c r="D5" s="374">
        <v>506</v>
      </c>
      <c r="E5" s="388">
        <v>7.3717948717948723</v>
      </c>
      <c r="F5" s="374">
        <v>506</v>
      </c>
      <c r="G5" s="388">
        <v>7.3632130384167631</v>
      </c>
      <c r="H5" s="613">
        <v>0</v>
      </c>
      <c r="I5" s="613">
        <v>0</v>
      </c>
      <c r="J5" s="395"/>
    </row>
    <row r="6" spans="1:40" x14ac:dyDescent="0.2">
      <c r="A6" s="398" t="s">
        <v>50</v>
      </c>
      <c r="B6" s="374">
        <v>339</v>
      </c>
      <c r="C6" s="388">
        <v>4.9388111888111892</v>
      </c>
      <c r="D6" s="374">
        <v>339</v>
      </c>
      <c r="E6" s="388">
        <v>4.9388111888111892</v>
      </c>
      <c r="F6" s="374">
        <v>340</v>
      </c>
      <c r="G6" s="388">
        <v>4.9476135040745053</v>
      </c>
      <c r="H6" s="613">
        <v>0</v>
      </c>
      <c r="I6" s="613">
        <v>-0.29411764705882354</v>
      </c>
      <c r="J6" s="395"/>
    </row>
    <row r="7" spans="1:40" x14ac:dyDescent="0.2">
      <c r="A7" s="398" t="s">
        <v>129</v>
      </c>
      <c r="B7" s="374">
        <v>3382</v>
      </c>
      <c r="C7" s="388">
        <v>49.271561771561771</v>
      </c>
      <c r="D7" s="374">
        <v>3382</v>
      </c>
      <c r="E7" s="388">
        <v>49.271561771561771</v>
      </c>
      <c r="F7" s="374">
        <v>3385</v>
      </c>
      <c r="G7" s="388">
        <v>49.257857974388827</v>
      </c>
      <c r="H7" s="613">
        <v>0</v>
      </c>
      <c r="I7" s="613">
        <v>-8.8626292466765136E-2</v>
      </c>
      <c r="J7" s="395"/>
    </row>
    <row r="8" spans="1:40" x14ac:dyDescent="0.2">
      <c r="A8" s="398" t="s">
        <v>130</v>
      </c>
      <c r="B8" s="374">
        <v>204</v>
      </c>
      <c r="C8" s="388">
        <v>2.9720279720279721</v>
      </c>
      <c r="D8" s="374">
        <v>204</v>
      </c>
      <c r="E8" s="388">
        <v>2.9720279720279721</v>
      </c>
      <c r="F8" s="374">
        <v>204</v>
      </c>
      <c r="G8" s="388">
        <v>2.9685681024447033</v>
      </c>
      <c r="H8" s="613">
        <v>0</v>
      </c>
      <c r="I8" s="613">
        <v>0</v>
      </c>
      <c r="J8" s="395"/>
    </row>
    <row r="9" spans="1:40" x14ac:dyDescent="0.2">
      <c r="A9" s="338" t="s">
        <v>422</v>
      </c>
      <c r="B9" s="714">
        <v>2433</v>
      </c>
      <c r="C9" s="724">
        <v>35.4458041958042</v>
      </c>
      <c r="D9" s="714">
        <v>2433</v>
      </c>
      <c r="E9" s="724">
        <v>35.4458041958042</v>
      </c>
      <c r="F9" s="714">
        <v>2437</v>
      </c>
      <c r="G9" s="724">
        <v>35.462747380675204</v>
      </c>
      <c r="H9" s="725">
        <v>0</v>
      </c>
      <c r="I9" s="725">
        <v>-0.16413623307345096</v>
      </c>
      <c r="J9" s="395"/>
    </row>
    <row r="10" spans="1:40" s="80" customFormat="1" x14ac:dyDescent="0.2">
      <c r="A10" s="90" t="s">
        <v>119</v>
      </c>
      <c r="B10" s="91">
        <v>6864</v>
      </c>
      <c r="C10" s="396">
        <v>100</v>
      </c>
      <c r="D10" s="91">
        <v>6864</v>
      </c>
      <c r="E10" s="396">
        <v>100</v>
      </c>
      <c r="F10" s="91">
        <v>6872</v>
      </c>
      <c r="G10" s="396">
        <v>100</v>
      </c>
      <c r="H10" s="396">
        <v>0</v>
      </c>
      <c r="I10" s="92">
        <v>-0.11641443538998836</v>
      </c>
      <c r="J10" s="395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26"/>
      <c r="C11" s="326"/>
      <c r="D11" s="326"/>
      <c r="E11" s="326"/>
      <c r="F11" s="13"/>
      <c r="G11" s="13"/>
      <c r="H11" s="13"/>
      <c r="I11" s="248" t="s">
        <v>238</v>
      </c>
    </row>
    <row r="12" spans="1:40" s="383" customFormat="1" ht="12.75" x14ac:dyDescent="0.2">
      <c r="A12" s="722" t="s">
        <v>540</v>
      </c>
      <c r="B12" s="384"/>
      <c r="C12" s="384"/>
      <c r="D12" s="385"/>
      <c r="E12" s="385"/>
      <c r="F12" s="384"/>
      <c r="G12" s="384"/>
      <c r="H12" s="384"/>
      <c r="I12" s="384"/>
      <c r="J12" s="384"/>
      <c r="K12" s="384"/>
      <c r="L12" s="384"/>
      <c r="M12" s="384"/>
      <c r="N12" s="384"/>
      <c r="O12" s="384"/>
    </row>
    <row r="13" spans="1:40" x14ac:dyDescent="0.2">
      <c r="A13" s="326" t="s">
        <v>538</v>
      </c>
      <c r="B13" s="394"/>
      <c r="C13" s="394"/>
      <c r="D13" s="394"/>
      <c r="E13" s="394"/>
      <c r="F13" s="394"/>
      <c r="G13" s="394"/>
      <c r="H13" s="394"/>
      <c r="I13" s="394"/>
    </row>
    <row r="14" spans="1:40" x14ac:dyDescent="0.2">
      <c r="A14" s="694" t="s">
        <v>649</v>
      </c>
      <c r="B14" s="394"/>
      <c r="C14" s="394"/>
      <c r="D14" s="394"/>
      <c r="E14" s="394"/>
      <c r="F14" s="394"/>
      <c r="G14" s="394"/>
      <c r="H14" s="394"/>
      <c r="I14" s="394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I18" sqref="I18"/>
    </sheetView>
  </sheetViews>
  <sheetFormatPr baseColWidth="10" defaultColWidth="11" defaultRowHeight="12.75" x14ac:dyDescent="0.2"/>
  <cols>
    <col min="1" max="1" width="30.25" style="352" customWidth="1"/>
    <col min="2" max="2" width="11" style="352"/>
    <col min="3" max="3" width="11.625" style="352" customWidth="1"/>
    <col min="4" max="4" width="11" style="352"/>
    <col min="5" max="5" width="11.625" style="352" customWidth="1"/>
    <col min="6" max="6" width="11" style="352"/>
    <col min="7" max="7" width="11.625" style="352" customWidth="1"/>
    <col min="8" max="9" width="10.5" style="352" customWidth="1"/>
    <col min="10" max="16384" width="11" style="352"/>
  </cols>
  <sheetData>
    <row r="1" spans="1:12" x14ac:dyDescent="0.2">
      <c r="A1" s="901" t="s">
        <v>40</v>
      </c>
      <c r="B1" s="901"/>
      <c r="C1" s="901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901"/>
      <c r="B2" s="901"/>
      <c r="C2" s="901"/>
      <c r="D2" s="406"/>
      <c r="E2" s="185"/>
      <c r="F2" s="185"/>
      <c r="H2" s="12"/>
      <c r="I2" s="12"/>
      <c r="J2" s="12"/>
      <c r="K2" s="12"/>
    </row>
    <row r="3" spans="1:12" x14ac:dyDescent="0.2">
      <c r="A3" s="405"/>
      <c r="B3" s="12"/>
      <c r="C3" s="12"/>
      <c r="D3" s="12"/>
      <c r="E3" s="12"/>
      <c r="F3" s="12"/>
      <c r="G3" s="12"/>
      <c r="H3" s="353"/>
      <c r="I3" s="392" t="s">
        <v>581</v>
      </c>
      <c r="J3" s="12"/>
      <c r="K3" s="12"/>
      <c r="L3" s="12"/>
    </row>
    <row r="4" spans="1:12" x14ac:dyDescent="0.2">
      <c r="A4" s="200"/>
      <c r="B4" s="913">
        <f>INDICE!A3</f>
        <v>42430</v>
      </c>
      <c r="C4" s="914">
        <v>41671</v>
      </c>
      <c r="D4" s="913">
        <f>DATE(YEAR(B4),MONTH(B4)-1,1)</f>
        <v>42401</v>
      </c>
      <c r="E4" s="914"/>
      <c r="F4" s="913">
        <f>DATE(YEAR(B4)-1,MONTH(B4),1)</f>
        <v>42064</v>
      </c>
      <c r="G4" s="914"/>
      <c r="H4" s="862" t="s">
        <v>488</v>
      </c>
      <c r="I4" s="862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46">
        <f>D4</f>
        <v>42401</v>
      </c>
      <c r="I5" s="446">
        <f>F4</f>
        <v>42064</v>
      </c>
      <c r="J5" s="12"/>
      <c r="K5" s="12"/>
      <c r="L5" s="12"/>
    </row>
    <row r="6" spans="1:12" ht="15" customHeight="1" x14ac:dyDescent="0.2">
      <c r="A6" s="200" t="s">
        <v>427</v>
      </c>
      <c r="B6" s="355">
        <v>6818.7910000000002</v>
      </c>
      <c r="C6" s="354">
        <v>29.077825161051273</v>
      </c>
      <c r="D6" s="355">
        <v>7420.8890000000001</v>
      </c>
      <c r="E6" s="354">
        <v>29.358358163955177</v>
      </c>
      <c r="F6" s="355">
        <v>6371.2669999999998</v>
      </c>
      <c r="G6" s="354">
        <v>26.050562140703036</v>
      </c>
      <c r="H6" s="238">
        <v>-8.1135562060017339</v>
      </c>
      <c r="I6" s="238">
        <v>7.0240974048019069</v>
      </c>
      <c r="J6" s="12"/>
      <c r="K6" s="12"/>
      <c r="L6" s="12"/>
    </row>
    <row r="7" spans="1:12" ht="14.25" x14ac:dyDescent="0.2">
      <c r="A7" s="404" t="s">
        <v>426</v>
      </c>
      <c r="B7" s="355">
        <v>16631.349999999999</v>
      </c>
      <c r="C7" s="354">
        <v>70.92217483894872</v>
      </c>
      <c r="D7" s="355">
        <v>17856.031999999999</v>
      </c>
      <c r="E7" s="354">
        <v>70.641641836044826</v>
      </c>
      <c r="F7" s="355">
        <v>18086.044000000002</v>
      </c>
      <c r="G7" s="354">
        <v>73.949437859296964</v>
      </c>
      <c r="H7" s="238">
        <v>-6.8586458626418265</v>
      </c>
      <c r="I7" s="238">
        <v>-8.043185121080116</v>
      </c>
      <c r="J7" s="12"/>
      <c r="K7" s="12"/>
      <c r="L7" s="12"/>
    </row>
    <row r="8" spans="1:12" x14ac:dyDescent="0.2">
      <c r="A8" s="244" t="s">
        <v>119</v>
      </c>
      <c r="B8" s="245">
        <v>23450.141</v>
      </c>
      <c r="C8" s="246">
        <v>100</v>
      </c>
      <c r="D8" s="245">
        <v>25276.920999999998</v>
      </c>
      <c r="E8" s="246">
        <v>100</v>
      </c>
      <c r="F8" s="245">
        <v>24457.311000000002</v>
      </c>
      <c r="G8" s="246">
        <v>100</v>
      </c>
      <c r="H8" s="92">
        <v>-7.2270669358819415</v>
      </c>
      <c r="I8" s="92">
        <v>-4.1180733237599254</v>
      </c>
      <c r="J8" s="402"/>
      <c r="K8" s="402"/>
    </row>
    <row r="9" spans="1:12" s="383" customFormat="1" x14ac:dyDescent="0.2">
      <c r="A9" s="402"/>
      <c r="B9" s="402"/>
      <c r="C9" s="402"/>
      <c r="D9" s="402"/>
      <c r="E9" s="402"/>
      <c r="F9" s="402"/>
      <c r="H9" s="402"/>
      <c r="I9" s="248" t="s">
        <v>238</v>
      </c>
      <c r="J9" s="384"/>
      <c r="K9" s="384"/>
      <c r="L9" s="384"/>
    </row>
    <row r="10" spans="1:12" x14ac:dyDescent="0.2">
      <c r="A10" s="722" t="s">
        <v>579</v>
      </c>
      <c r="B10" s="384"/>
      <c r="C10" s="385"/>
      <c r="D10" s="384"/>
      <c r="E10" s="384"/>
      <c r="F10" s="384"/>
      <c r="G10" s="384"/>
      <c r="H10" s="402"/>
      <c r="I10" s="402"/>
      <c r="J10" s="402"/>
      <c r="K10" s="402"/>
      <c r="L10" s="402"/>
    </row>
    <row r="11" spans="1:12" x14ac:dyDescent="0.2">
      <c r="A11" s="326" t="s">
        <v>580</v>
      </c>
      <c r="B11" s="402"/>
      <c r="C11" s="403"/>
      <c r="D11" s="402"/>
      <c r="E11" s="402"/>
      <c r="F11" s="402"/>
      <c r="G11" s="402"/>
      <c r="H11" s="402"/>
      <c r="I11" s="402"/>
      <c r="J11" s="402"/>
      <c r="K11" s="402"/>
      <c r="L11" s="402"/>
    </row>
    <row r="12" spans="1:12" x14ac:dyDescent="0.2">
      <c r="A12" s="326" t="s">
        <v>538</v>
      </c>
      <c r="B12" s="402"/>
      <c r="C12" s="402"/>
      <c r="D12" s="402"/>
      <c r="E12" s="402"/>
      <c r="F12" s="402"/>
      <c r="G12" s="402"/>
      <c r="H12" s="12"/>
      <c r="I12" s="185"/>
      <c r="J12" s="402"/>
      <c r="K12" s="402"/>
      <c r="L12" s="402"/>
    </row>
    <row r="13" spans="1:12" x14ac:dyDescent="0.2">
      <c r="A13" s="402"/>
      <c r="B13" s="402"/>
      <c r="C13" s="402"/>
      <c r="D13" s="402"/>
      <c r="E13" s="402"/>
      <c r="F13" s="402"/>
      <c r="G13" s="402"/>
      <c r="H13" s="12"/>
      <c r="I13" s="12"/>
      <c r="J13" s="402"/>
      <c r="K13" s="402"/>
      <c r="L13" s="402"/>
    </row>
    <row r="14" spans="1:12" x14ac:dyDescent="0.2">
      <c r="A14" s="402"/>
      <c r="B14" s="402"/>
      <c r="C14" s="402"/>
      <c r="D14" s="402"/>
      <c r="E14" s="402"/>
      <c r="F14" s="402"/>
      <c r="G14" s="402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802"/>
    </row>
    <row r="18" spans="2:13" x14ac:dyDescent="0.2">
      <c r="B18" s="802"/>
    </row>
    <row r="19" spans="2:13" x14ac:dyDescent="0.2">
      <c r="M19" s="352" t="s">
        <v>425</v>
      </c>
    </row>
    <row r="21" spans="2:13" x14ac:dyDescent="0.2">
      <c r="C21" s="802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15" t="s">
        <v>1</v>
      </c>
      <c r="B1" s="915"/>
      <c r="C1" s="915"/>
      <c r="D1" s="915"/>
      <c r="E1" s="407"/>
      <c r="F1" s="407"/>
      <c r="G1" s="408"/>
    </row>
    <row r="2" spans="1:7" x14ac:dyDescent="0.2">
      <c r="A2" s="915"/>
      <c r="B2" s="915"/>
      <c r="C2" s="915"/>
      <c r="D2" s="915"/>
      <c r="E2" s="408"/>
      <c r="F2" s="408"/>
      <c r="G2" s="408"/>
    </row>
    <row r="3" spans="1:7" x14ac:dyDescent="0.2">
      <c r="A3" s="619"/>
      <c r="B3" s="619"/>
      <c r="C3" s="619"/>
      <c r="D3" s="408"/>
      <c r="E3" s="408"/>
      <c r="F3" s="408"/>
      <c r="G3" s="408"/>
    </row>
    <row r="4" spans="1:7" x14ac:dyDescent="0.2">
      <c r="A4" s="409" t="s">
        <v>428</v>
      </c>
      <c r="B4" s="408"/>
      <c r="C4" s="408"/>
      <c r="D4" s="408"/>
      <c r="E4" s="408"/>
      <c r="F4" s="408"/>
      <c r="G4" s="408"/>
    </row>
    <row r="5" spans="1:7" x14ac:dyDescent="0.2">
      <c r="A5" s="410"/>
      <c r="B5" s="410" t="s">
        <v>429</v>
      </c>
      <c r="C5" s="410" t="s">
        <v>430</v>
      </c>
      <c r="D5" s="410" t="s">
        <v>431</v>
      </c>
      <c r="E5" s="410" t="s">
        <v>432</v>
      </c>
      <c r="F5" s="410" t="s">
        <v>55</v>
      </c>
      <c r="G5" s="408"/>
    </row>
    <row r="6" spans="1:7" x14ac:dyDescent="0.2">
      <c r="A6" s="411" t="s">
        <v>429</v>
      </c>
      <c r="B6" s="412">
        <v>1</v>
      </c>
      <c r="C6" s="412">
        <v>238.8</v>
      </c>
      <c r="D6" s="412">
        <v>0.23880000000000001</v>
      </c>
      <c r="E6" s="413" t="s">
        <v>433</v>
      </c>
      <c r="F6" s="413">
        <v>0.27779999999999999</v>
      </c>
      <c r="G6" s="408"/>
    </row>
    <row r="7" spans="1:7" x14ac:dyDescent="0.2">
      <c r="A7" s="414" t="s">
        <v>430</v>
      </c>
      <c r="B7" s="415" t="s">
        <v>434</v>
      </c>
      <c r="C7" s="416">
        <v>1</v>
      </c>
      <c r="D7" s="417" t="s">
        <v>435</v>
      </c>
      <c r="E7" s="417" t="s">
        <v>436</v>
      </c>
      <c r="F7" s="415" t="s">
        <v>437</v>
      </c>
      <c r="G7" s="408"/>
    </row>
    <row r="8" spans="1:7" x14ac:dyDescent="0.2">
      <c r="A8" s="414" t="s">
        <v>431</v>
      </c>
      <c r="B8" s="415">
        <v>4.1867999999999999</v>
      </c>
      <c r="C8" s="417" t="s">
        <v>438</v>
      </c>
      <c r="D8" s="416">
        <v>1</v>
      </c>
      <c r="E8" s="417" t="s">
        <v>439</v>
      </c>
      <c r="F8" s="415">
        <v>1.163</v>
      </c>
      <c r="G8" s="408"/>
    </row>
    <row r="9" spans="1:7" x14ac:dyDescent="0.2">
      <c r="A9" s="414" t="s">
        <v>432</v>
      </c>
      <c r="B9" s="415" t="s">
        <v>440</v>
      </c>
      <c r="C9" s="417" t="s">
        <v>441</v>
      </c>
      <c r="D9" s="417" t="s">
        <v>442</v>
      </c>
      <c r="E9" s="415">
        <v>1</v>
      </c>
      <c r="F9" s="418">
        <v>11630</v>
      </c>
      <c r="G9" s="408"/>
    </row>
    <row r="10" spans="1:7" x14ac:dyDescent="0.2">
      <c r="A10" s="419" t="s">
        <v>55</v>
      </c>
      <c r="B10" s="420">
        <v>3.6</v>
      </c>
      <c r="C10" s="420">
        <v>860</v>
      </c>
      <c r="D10" s="420">
        <v>0.86</v>
      </c>
      <c r="E10" s="421" t="s">
        <v>443</v>
      </c>
      <c r="F10" s="420">
        <v>1</v>
      </c>
      <c r="G10" s="408"/>
    </row>
    <row r="11" spans="1:7" x14ac:dyDescent="0.2">
      <c r="A11" s="414"/>
      <c r="B11" s="416"/>
      <c r="C11" s="416"/>
      <c r="D11" s="416"/>
      <c r="E11" s="415"/>
      <c r="F11" s="416"/>
      <c r="G11" s="408"/>
    </row>
    <row r="12" spans="1:7" x14ac:dyDescent="0.2">
      <c r="A12" s="409"/>
      <c r="B12" s="408"/>
      <c r="C12" s="408"/>
      <c r="D12" s="408"/>
      <c r="E12" s="422"/>
      <c r="F12" s="408"/>
      <c r="G12" s="408"/>
    </row>
    <row r="13" spans="1:7" x14ac:dyDescent="0.2">
      <c r="A13" s="409" t="s">
        <v>444</v>
      </c>
      <c r="B13" s="408"/>
      <c r="C13" s="408"/>
      <c r="D13" s="408"/>
      <c r="E13" s="408"/>
      <c r="F13" s="408"/>
      <c r="G13" s="408"/>
    </row>
    <row r="14" spans="1:7" x14ac:dyDescent="0.2">
      <c r="A14" s="410"/>
      <c r="B14" s="423" t="s">
        <v>445</v>
      </c>
      <c r="C14" s="410" t="s">
        <v>446</v>
      </c>
      <c r="D14" s="410" t="s">
        <v>447</v>
      </c>
      <c r="E14" s="410" t="s">
        <v>448</v>
      </c>
      <c r="F14" s="410" t="s">
        <v>449</v>
      </c>
      <c r="G14" s="416"/>
    </row>
    <row r="15" spans="1:7" x14ac:dyDescent="0.2">
      <c r="A15" s="411" t="s">
        <v>445</v>
      </c>
      <c r="B15" s="412">
        <v>1</v>
      </c>
      <c r="C15" s="412">
        <v>2.3810000000000001E-2</v>
      </c>
      <c r="D15" s="412">
        <v>0.13370000000000001</v>
      </c>
      <c r="E15" s="412">
        <v>3.7850000000000001</v>
      </c>
      <c r="F15" s="412">
        <v>3.8E-3</v>
      </c>
      <c r="G15" s="416"/>
    </row>
    <row r="16" spans="1:7" x14ac:dyDescent="0.2">
      <c r="A16" s="414" t="s">
        <v>446</v>
      </c>
      <c r="B16" s="416">
        <v>42</v>
      </c>
      <c r="C16" s="416">
        <v>1</v>
      </c>
      <c r="D16" s="416">
        <v>5.6150000000000002</v>
      </c>
      <c r="E16" s="416">
        <v>159</v>
      </c>
      <c r="F16" s="416">
        <v>0.159</v>
      </c>
      <c r="G16" s="416"/>
    </row>
    <row r="17" spans="1:7" x14ac:dyDescent="0.2">
      <c r="A17" s="414" t="s">
        <v>447</v>
      </c>
      <c r="B17" s="416">
        <v>7.48</v>
      </c>
      <c r="C17" s="416">
        <v>0.17810000000000001</v>
      </c>
      <c r="D17" s="416">
        <v>1</v>
      </c>
      <c r="E17" s="416">
        <v>28.3</v>
      </c>
      <c r="F17" s="416">
        <v>2.8299999999999999E-2</v>
      </c>
      <c r="G17" s="416"/>
    </row>
    <row r="18" spans="1:7" x14ac:dyDescent="0.2">
      <c r="A18" s="414" t="s">
        <v>448</v>
      </c>
      <c r="B18" s="416">
        <v>0.26419999999999999</v>
      </c>
      <c r="C18" s="416">
        <v>6.3E-3</v>
      </c>
      <c r="D18" s="416">
        <v>3.5299999999999998E-2</v>
      </c>
      <c r="E18" s="416">
        <v>1</v>
      </c>
      <c r="F18" s="416">
        <v>1E-3</v>
      </c>
      <c r="G18" s="416"/>
    </row>
    <row r="19" spans="1:7" x14ac:dyDescent="0.2">
      <c r="A19" s="419" t="s">
        <v>449</v>
      </c>
      <c r="B19" s="420">
        <v>264.2</v>
      </c>
      <c r="C19" s="420">
        <v>6.2889999999999997</v>
      </c>
      <c r="D19" s="420">
        <v>35.314700000000002</v>
      </c>
      <c r="E19" s="424">
        <v>1000</v>
      </c>
      <c r="F19" s="420">
        <v>1</v>
      </c>
      <c r="G19" s="416"/>
    </row>
    <row r="20" spans="1:7" x14ac:dyDescent="0.2">
      <c r="A20" s="408"/>
      <c r="B20" s="408"/>
      <c r="C20" s="408"/>
      <c r="D20" s="408"/>
      <c r="E20" s="408"/>
      <c r="F20" s="408"/>
      <c r="G20" s="408"/>
    </row>
    <row r="21" spans="1:7" x14ac:dyDescent="0.2">
      <c r="A21" s="408"/>
      <c r="B21" s="408"/>
      <c r="C21" s="408"/>
      <c r="D21" s="408"/>
      <c r="E21" s="408"/>
      <c r="F21" s="408"/>
      <c r="G21" s="408"/>
    </row>
    <row r="22" spans="1:7" x14ac:dyDescent="0.2">
      <c r="A22" s="409" t="s">
        <v>450</v>
      </c>
      <c r="B22" s="408"/>
      <c r="C22" s="408"/>
      <c r="D22" s="408"/>
      <c r="E22" s="408"/>
      <c r="F22" s="408"/>
      <c r="G22" s="408"/>
    </row>
    <row r="23" spans="1:7" x14ac:dyDescent="0.2">
      <c r="A23" s="425" t="s">
        <v>307</v>
      </c>
      <c r="B23" s="425"/>
      <c r="C23" s="425"/>
      <c r="D23" s="425"/>
      <c r="E23" s="425"/>
      <c r="F23" s="425"/>
      <c r="G23" s="408"/>
    </row>
    <row r="24" spans="1:7" x14ac:dyDescent="0.2">
      <c r="A24" s="916" t="s">
        <v>451</v>
      </c>
      <c r="B24" s="916"/>
      <c r="C24" s="916"/>
      <c r="D24" s="917" t="s">
        <v>452</v>
      </c>
      <c r="E24" s="917"/>
      <c r="F24" s="917"/>
      <c r="G24" s="408"/>
    </row>
    <row r="25" spans="1:7" x14ac:dyDescent="0.2">
      <c r="A25" s="408"/>
      <c r="B25" s="408"/>
      <c r="C25" s="408"/>
      <c r="D25" s="408"/>
      <c r="E25" s="408"/>
      <c r="F25" s="408"/>
      <c r="G25" s="408"/>
    </row>
    <row r="26" spans="1:7" x14ac:dyDescent="0.2">
      <c r="A26" s="408"/>
      <c r="B26" s="408"/>
      <c r="C26" s="408"/>
      <c r="D26" s="408"/>
      <c r="E26" s="408"/>
      <c r="F26" s="408"/>
      <c r="G26" s="408"/>
    </row>
    <row r="27" spans="1:7" x14ac:dyDescent="0.2">
      <c r="A27" s="60" t="s">
        <v>453</v>
      </c>
      <c r="B27" s="408"/>
      <c r="C27" s="60"/>
      <c r="D27" s="409" t="s">
        <v>454</v>
      </c>
      <c r="E27" s="408"/>
      <c r="F27" s="408"/>
      <c r="G27" s="408"/>
    </row>
    <row r="28" spans="1:7" x14ac:dyDescent="0.2">
      <c r="A28" s="425" t="s">
        <v>307</v>
      </c>
      <c r="B28" s="426" t="s">
        <v>456</v>
      </c>
      <c r="C28" s="58"/>
      <c r="D28" s="411" t="s">
        <v>114</v>
      </c>
      <c r="E28" s="412"/>
      <c r="F28" s="413" t="s">
        <v>457</v>
      </c>
      <c r="G28" s="408"/>
    </row>
    <row r="29" spans="1:7" x14ac:dyDescent="0.2">
      <c r="A29" s="427" t="s">
        <v>461</v>
      </c>
      <c r="B29" s="428" t="s">
        <v>462</v>
      </c>
      <c r="C29" s="58"/>
      <c r="D29" s="419" t="s">
        <v>422</v>
      </c>
      <c r="E29" s="420"/>
      <c r="F29" s="421" t="s">
        <v>463</v>
      </c>
      <c r="G29" s="408"/>
    </row>
    <row r="30" spans="1:7" x14ac:dyDescent="0.2">
      <c r="A30" s="429" t="s">
        <v>464</v>
      </c>
      <c r="B30" s="430" t="s">
        <v>465</v>
      </c>
      <c r="C30" s="408"/>
      <c r="D30" s="408"/>
      <c r="E30" s="408"/>
      <c r="F30" s="408"/>
      <c r="G30" s="408"/>
    </row>
    <row r="31" spans="1:7" x14ac:dyDescent="0.2">
      <c r="A31" s="408"/>
      <c r="B31" s="408"/>
      <c r="C31" s="408"/>
      <c r="D31" s="408"/>
      <c r="E31" s="408"/>
      <c r="F31" s="408"/>
      <c r="G31" s="408"/>
    </row>
    <row r="32" spans="1:7" x14ac:dyDescent="0.2">
      <c r="A32" s="408"/>
      <c r="B32" s="408"/>
      <c r="C32" s="408"/>
      <c r="D32" s="408"/>
      <c r="E32" s="408"/>
      <c r="F32" s="408"/>
      <c r="G32" s="408"/>
    </row>
    <row r="33" spans="1:7" x14ac:dyDescent="0.2">
      <c r="A33" s="409" t="s">
        <v>455</v>
      </c>
      <c r="B33" s="408"/>
      <c r="C33" s="408"/>
      <c r="D33" s="408"/>
      <c r="E33" s="409" t="s">
        <v>466</v>
      </c>
      <c r="F33" s="408"/>
      <c r="G33" s="408"/>
    </row>
    <row r="34" spans="1:7" x14ac:dyDescent="0.2">
      <c r="A34" s="425" t="s">
        <v>458</v>
      </c>
      <c r="B34" s="425" t="s">
        <v>459</v>
      </c>
      <c r="C34" s="425" t="s">
        <v>460</v>
      </c>
      <c r="D34" s="416"/>
      <c r="E34" s="410"/>
      <c r="F34" s="410" t="s">
        <v>467</v>
      </c>
      <c r="G34" s="408"/>
    </row>
    <row r="35" spans="1:7" x14ac:dyDescent="0.2">
      <c r="A35" s="1"/>
      <c r="B35" s="1"/>
      <c r="C35" s="1"/>
      <c r="D35" s="1"/>
      <c r="E35" s="411" t="s">
        <v>468</v>
      </c>
      <c r="F35" s="431">
        <v>11.6</v>
      </c>
      <c r="G35" s="408"/>
    </row>
    <row r="36" spans="1:7" x14ac:dyDescent="0.2">
      <c r="A36" s="1"/>
      <c r="B36" s="1"/>
      <c r="C36" s="1"/>
      <c r="D36" s="1"/>
      <c r="E36" s="414" t="s">
        <v>49</v>
      </c>
      <c r="F36" s="431">
        <v>8.5299999999999994</v>
      </c>
      <c r="G36" s="408"/>
    </row>
    <row r="37" spans="1:7" x14ac:dyDescent="0.2">
      <c r="A37" s="1"/>
      <c r="B37" s="1"/>
      <c r="C37" s="1"/>
      <c r="D37" s="1"/>
      <c r="E37" s="414" t="s">
        <v>50</v>
      </c>
      <c r="F37" s="431">
        <v>7.88</v>
      </c>
      <c r="G37" s="408"/>
    </row>
    <row r="38" spans="1:7" x14ac:dyDescent="0.2">
      <c r="A38" s="1"/>
      <c r="B38" s="1"/>
      <c r="C38" s="1"/>
      <c r="D38" s="1"/>
      <c r="E38" s="414" t="s">
        <v>469</v>
      </c>
      <c r="F38" s="431">
        <v>7.93</v>
      </c>
      <c r="G38" s="408"/>
    </row>
    <row r="39" spans="1:7" x14ac:dyDescent="0.2">
      <c r="A39" s="1"/>
      <c r="B39" s="1"/>
      <c r="C39" s="1"/>
      <c r="D39" s="1"/>
      <c r="E39" s="414" t="s">
        <v>129</v>
      </c>
      <c r="F39" s="431">
        <v>7.46</v>
      </c>
      <c r="G39" s="408"/>
    </row>
    <row r="40" spans="1:7" x14ac:dyDescent="0.2">
      <c r="A40" s="1"/>
      <c r="B40" s="1"/>
      <c r="C40" s="1"/>
      <c r="D40" s="1"/>
      <c r="E40" s="414" t="s">
        <v>130</v>
      </c>
      <c r="F40" s="431">
        <v>6.66</v>
      </c>
      <c r="G40" s="408"/>
    </row>
    <row r="41" spans="1:7" x14ac:dyDescent="0.2">
      <c r="A41" s="1"/>
      <c r="B41" s="1"/>
      <c r="C41" s="1"/>
      <c r="D41" s="1"/>
      <c r="E41" s="419" t="s">
        <v>470</v>
      </c>
      <c r="F41" s="432">
        <v>8</v>
      </c>
      <c r="G41" s="408"/>
    </row>
    <row r="42" spans="1:7" x14ac:dyDescent="0.2">
      <c r="A42" s="408"/>
      <c r="B42" s="408"/>
      <c r="C42" s="408"/>
      <c r="D42" s="408"/>
      <c r="E42" s="408"/>
      <c r="F42" s="408"/>
      <c r="G42" s="408"/>
    </row>
    <row r="43" spans="1:7" x14ac:dyDescent="0.2">
      <c r="A43" s="408"/>
      <c r="B43" s="408"/>
      <c r="C43" s="408"/>
      <c r="D43" s="408"/>
      <c r="E43" s="408"/>
      <c r="F43" s="408"/>
      <c r="G43" s="408"/>
    </row>
    <row r="44" spans="1:7" x14ac:dyDescent="0.2">
      <c r="A44" s="408"/>
      <c r="B44" s="408"/>
      <c r="C44" s="408"/>
      <c r="D44" s="408"/>
      <c r="E44" s="408"/>
      <c r="F44" s="408"/>
      <c r="G44" s="408"/>
    </row>
    <row r="45" spans="1:7" ht="15" x14ac:dyDescent="0.25">
      <c r="A45" s="433" t="s">
        <v>471</v>
      </c>
      <c r="B45" s="1"/>
      <c r="C45" s="1"/>
      <c r="D45" s="1"/>
      <c r="E45" s="1"/>
      <c r="F45" s="1"/>
      <c r="G45" s="1"/>
    </row>
    <row r="46" spans="1:7" x14ac:dyDescent="0.2">
      <c r="A46" s="1" t="s">
        <v>472</v>
      </c>
      <c r="B46" s="1"/>
      <c r="C46" s="1"/>
      <c r="D46" s="1"/>
      <c r="E46" s="1"/>
      <c r="F46" s="1"/>
      <c r="G46" s="1"/>
    </row>
    <row r="47" spans="1:7" x14ac:dyDescent="0.2">
      <c r="A47" s="1" t="s">
        <v>473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3" t="s">
        <v>474</v>
      </c>
      <c r="B49" s="1"/>
      <c r="C49" s="1"/>
      <c r="D49" s="1"/>
      <c r="E49" s="1"/>
      <c r="F49" s="1"/>
      <c r="G49" s="1"/>
    </row>
    <row r="50" spans="1:7" x14ac:dyDescent="0.2">
      <c r="A50" s="1" t="s">
        <v>654</v>
      </c>
      <c r="B50" s="1"/>
      <c r="C50" s="1"/>
      <c r="D50" s="1"/>
      <c r="E50" s="1"/>
      <c r="F50" s="1"/>
      <c r="G50" s="1"/>
    </row>
    <row r="51" spans="1:7" x14ac:dyDescent="0.2">
      <c r="A51" s="1" t="s">
        <v>655</v>
      </c>
      <c r="B51" s="1"/>
      <c r="C51" s="1"/>
      <c r="D51" s="1"/>
      <c r="E51" s="1"/>
      <c r="F51" s="1"/>
      <c r="G51" s="1"/>
    </row>
    <row r="52" spans="1:7" x14ac:dyDescent="0.2">
      <c r="A52" s="1" t="s">
        <v>656</v>
      </c>
      <c r="B52" s="1"/>
      <c r="C52" s="1"/>
      <c r="D52" s="1"/>
      <c r="E52" s="1"/>
      <c r="F52" s="1"/>
      <c r="G52" s="1"/>
    </row>
    <row r="53" spans="1:7" x14ac:dyDescent="0.2">
      <c r="A53" s="1" t="s">
        <v>657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3" t="s">
        <v>475</v>
      </c>
      <c r="B55" s="1"/>
      <c r="C55" s="1"/>
      <c r="D55" s="1"/>
      <c r="E55" s="1"/>
      <c r="F55" s="1"/>
      <c r="G55" s="1"/>
    </row>
    <row r="56" spans="1:7" x14ac:dyDescent="0.2">
      <c r="A56" s="1" t="s">
        <v>658</v>
      </c>
      <c r="B56" s="1"/>
      <c r="C56" s="1"/>
      <c r="D56" s="1"/>
      <c r="E56" s="1"/>
      <c r="F56" s="1"/>
      <c r="G56" s="1"/>
    </row>
    <row r="57" spans="1:7" x14ac:dyDescent="0.2">
      <c r="A57" s="1" t="s">
        <v>659</v>
      </c>
      <c r="B57" s="1"/>
      <c r="C57" s="1"/>
      <c r="D57" s="1"/>
      <c r="E57" s="1"/>
      <c r="F57" s="1"/>
      <c r="G57" s="1"/>
    </row>
    <row r="58" spans="1:7" x14ac:dyDescent="0.2">
      <c r="A58" s="1" t="s">
        <v>660</v>
      </c>
      <c r="B58" s="1"/>
      <c r="C58" s="1"/>
      <c r="D58" s="1"/>
      <c r="E58" s="1"/>
      <c r="F58" s="1"/>
      <c r="G58" s="1"/>
    </row>
    <row r="59" spans="1:7" x14ac:dyDescent="0.2">
      <c r="A59" s="1" t="s">
        <v>661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3" t="s">
        <v>639</v>
      </c>
      <c r="B61" s="1"/>
      <c r="C61" s="1"/>
      <c r="D61" s="1"/>
      <c r="E61" s="1"/>
      <c r="F61" s="1"/>
      <c r="G61" s="1"/>
    </row>
    <row r="62" spans="1:7" x14ac:dyDescent="0.2">
      <c r="A62" s="1" t="s">
        <v>662</v>
      </c>
      <c r="B62" s="1"/>
      <c r="C62" s="1"/>
      <c r="D62" s="1"/>
      <c r="E62" s="1"/>
      <c r="F62" s="1"/>
      <c r="G62" s="1"/>
    </row>
    <row r="63" spans="1:7" x14ac:dyDescent="0.2">
      <c r="A63" s="1" t="s">
        <v>642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3" t="s">
        <v>476</v>
      </c>
      <c r="B65" s="1"/>
      <c r="C65" s="1"/>
      <c r="D65" s="1"/>
      <c r="E65" s="1"/>
      <c r="F65" s="1"/>
      <c r="G65" s="1"/>
    </row>
    <row r="66" spans="1:7" x14ac:dyDescent="0.2">
      <c r="A66" s="1" t="s">
        <v>477</v>
      </c>
      <c r="B66" s="1"/>
      <c r="C66" s="1"/>
      <c r="D66" s="1"/>
      <c r="E66" s="1"/>
      <c r="F66" s="1"/>
      <c r="G66" s="1"/>
    </row>
    <row r="67" spans="1:7" x14ac:dyDescent="0.2">
      <c r="A67" s="1" t="s">
        <v>478</v>
      </c>
      <c r="B67" s="1"/>
      <c r="C67" s="1"/>
      <c r="D67" s="1"/>
      <c r="E67" s="1"/>
      <c r="F67" s="1"/>
      <c r="G67" s="1"/>
    </row>
    <row r="68" spans="1:7" x14ac:dyDescent="0.2">
      <c r="A68" s="1" t="s">
        <v>479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I30" sqref="I30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4" t="s">
        <v>493</v>
      </c>
      <c r="B1" s="457"/>
      <c r="C1" s="457"/>
      <c r="D1" s="457"/>
    </row>
    <row r="2" spans="1:18" x14ac:dyDescent="0.2">
      <c r="A2" s="487"/>
      <c r="B2" s="485"/>
      <c r="C2" s="485"/>
      <c r="D2" s="488"/>
    </row>
    <row r="3" spans="1:18" x14ac:dyDescent="0.2">
      <c r="A3" s="489"/>
      <c r="B3" s="489">
        <v>2014</v>
      </c>
      <c r="C3" s="489">
        <v>2015</v>
      </c>
      <c r="D3" s="489">
        <v>2016</v>
      </c>
    </row>
    <row r="4" spans="1:18" x14ac:dyDescent="0.2">
      <c r="A4" s="456" t="s">
        <v>134</v>
      </c>
      <c r="B4" s="484">
        <v>-7.753502009242113</v>
      </c>
      <c r="C4" s="484">
        <v>-1.04620410105335</v>
      </c>
      <c r="D4" s="484">
        <v>1.7510294778117981</v>
      </c>
      <c r="Q4" s="801"/>
      <c r="R4" s="801"/>
    </row>
    <row r="5" spans="1:18" x14ac:dyDescent="0.2">
      <c r="A5" s="456" t="s">
        <v>135</v>
      </c>
      <c r="B5" s="484">
        <v>-6.2083557342270943</v>
      </c>
      <c r="C5" s="484">
        <v>-0.46344721589226906</v>
      </c>
      <c r="D5" s="484">
        <v>1.3817983858216001</v>
      </c>
    </row>
    <row r="6" spans="1:18" x14ac:dyDescent="0.2">
      <c r="A6" s="456" t="s">
        <v>136</v>
      </c>
      <c r="B6" s="484">
        <v>-5.1314628475704174</v>
      </c>
      <c r="C6" s="484">
        <v>-0.39471655269567546</v>
      </c>
      <c r="D6" s="484">
        <v>1.9518678752836676</v>
      </c>
    </row>
    <row r="7" spans="1:18" x14ac:dyDescent="0.2">
      <c r="A7" s="456" t="s">
        <v>137</v>
      </c>
      <c r="B7" s="484">
        <v>-4.992133620685669</v>
      </c>
      <c r="C7" s="484">
        <v>0.22665986797297955</v>
      </c>
      <c r="D7" s="484" t="s">
        <v>604</v>
      </c>
    </row>
    <row r="8" spans="1:18" x14ac:dyDescent="0.2">
      <c r="A8" s="456" t="s">
        <v>138</v>
      </c>
      <c r="B8" s="484">
        <v>-4.2330189198514301</v>
      </c>
      <c r="C8" s="484">
        <v>0.51073521097567953</v>
      </c>
      <c r="D8" s="742" t="s">
        <v>604</v>
      </c>
    </row>
    <row r="9" spans="1:18" x14ac:dyDescent="0.2">
      <c r="A9" s="456" t="s">
        <v>139</v>
      </c>
      <c r="B9" s="484">
        <v>-2.8953925133100227</v>
      </c>
      <c r="C9" s="484">
        <v>0.82194680661121622</v>
      </c>
      <c r="D9" s="742" t="s">
        <v>604</v>
      </c>
    </row>
    <row r="10" spans="1:18" x14ac:dyDescent="0.2">
      <c r="A10" s="456" t="s">
        <v>140</v>
      </c>
      <c r="B10" s="484">
        <v>-2.6582284128819178</v>
      </c>
      <c r="C10" s="484">
        <v>1.2140966358416567</v>
      </c>
      <c r="D10" s="742" t="s">
        <v>604</v>
      </c>
    </row>
    <row r="11" spans="1:18" x14ac:dyDescent="0.2">
      <c r="A11" s="456" t="s">
        <v>141</v>
      </c>
      <c r="B11" s="484">
        <v>-2.2841931248927532</v>
      </c>
      <c r="C11" s="484">
        <v>2.0072486454352418</v>
      </c>
      <c r="D11" s="742" t="s">
        <v>604</v>
      </c>
    </row>
    <row r="12" spans="1:18" x14ac:dyDescent="0.2">
      <c r="A12" s="456" t="s">
        <v>142</v>
      </c>
      <c r="B12" s="484">
        <v>-1.6555798884600568</v>
      </c>
      <c r="C12" s="484">
        <v>1.879049248833601</v>
      </c>
      <c r="D12" s="742" t="s">
        <v>604</v>
      </c>
    </row>
    <row r="13" spans="1:18" x14ac:dyDescent="0.2">
      <c r="A13" s="456" t="s">
        <v>143</v>
      </c>
      <c r="B13" s="484">
        <v>-1.1913288805458004</v>
      </c>
      <c r="C13" s="484">
        <v>1.5386946315528331</v>
      </c>
      <c r="D13" s="742" t="s">
        <v>604</v>
      </c>
    </row>
    <row r="14" spans="1:18" x14ac:dyDescent="0.2">
      <c r="A14" s="456" t="s">
        <v>144</v>
      </c>
      <c r="B14" s="484">
        <v>-1.4577106406000133</v>
      </c>
      <c r="C14" s="484">
        <v>2.1698029096343516</v>
      </c>
      <c r="D14" s="742" t="s">
        <v>604</v>
      </c>
    </row>
    <row r="15" spans="1:18" x14ac:dyDescent="0.2">
      <c r="A15" s="485" t="s">
        <v>145</v>
      </c>
      <c r="B15" s="486">
        <v>-1.4138810684587531</v>
      </c>
      <c r="C15" s="486">
        <v>2.5250729649079848</v>
      </c>
      <c r="D15" s="743" t="s">
        <v>604</v>
      </c>
    </row>
    <row r="16" spans="1:18" x14ac:dyDescent="0.2">
      <c r="A16" s="455"/>
      <c r="B16" s="456"/>
      <c r="C16" s="456"/>
      <c r="D16" s="93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J23" sqref="J23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2" t="s">
        <v>24</v>
      </c>
      <c r="B1" s="493"/>
      <c r="C1" s="493"/>
      <c r="D1" s="493"/>
      <c r="E1" s="493"/>
      <c r="F1" s="493"/>
      <c r="G1" s="493"/>
      <c r="H1" s="493"/>
    </row>
    <row r="2" spans="1:8" ht="15.75" x14ac:dyDescent="0.25">
      <c r="A2" s="494"/>
      <c r="B2" s="495"/>
      <c r="C2" s="496"/>
      <c r="D2" s="496"/>
      <c r="E2" s="496"/>
      <c r="F2" s="496"/>
      <c r="G2" s="496"/>
      <c r="H2" s="525" t="s">
        <v>159</v>
      </c>
    </row>
    <row r="3" spans="1:8" s="80" customFormat="1" x14ac:dyDescent="0.2">
      <c r="A3" s="448"/>
      <c r="B3" s="870">
        <f>INDICE!A3</f>
        <v>42430</v>
      </c>
      <c r="C3" s="871"/>
      <c r="D3" s="871" t="s">
        <v>120</v>
      </c>
      <c r="E3" s="871"/>
      <c r="F3" s="871" t="s">
        <v>121</v>
      </c>
      <c r="G3" s="871"/>
      <c r="H3" s="871"/>
    </row>
    <row r="4" spans="1:8" s="80" customFormat="1" x14ac:dyDescent="0.2">
      <c r="A4" s="449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444" t="s">
        <v>488</v>
      </c>
      <c r="H4" s="444" t="s">
        <v>128</v>
      </c>
    </row>
    <row r="5" spans="1:8" s="102" customFormat="1" x14ac:dyDescent="0.2">
      <c r="A5" s="498" t="s">
        <v>146</v>
      </c>
      <c r="B5" s="507">
        <v>94.203460000000021</v>
      </c>
      <c r="C5" s="500">
        <v>8.0939423488019209</v>
      </c>
      <c r="D5" s="499">
        <v>269.73986000000002</v>
      </c>
      <c r="E5" s="500">
        <v>-6.7071422439783523</v>
      </c>
      <c r="F5" s="499">
        <v>844.79021000000023</v>
      </c>
      <c r="G5" s="500">
        <v>-3.5760560319092147</v>
      </c>
      <c r="H5" s="505">
        <v>45.667842472271161</v>
      </c>
    </row>
    <row r="6" spans="1:8" s="102" customFormat="1" x14ac:dyDescent="0.2">
      <c r="A6" s="498" t="s">
        <v>147</v>
      </c>
      <c r="B6" s="507">
        <v>65.942279999999997</v>
      </c>
      <c r="C6" s="500">
        <v>-0.40350741525680245</v>
      </c>
      <c r="D6" s="499">
        <v>182.87451999999999</v>
      </c>
      <c r="E6" s="500">
        <v>-13.450702455583341</v>
      </c>
      <c r="F6" s="499">
        <v>488.01268000000005</v>
      </c>
      <c r="G6" s="500">
        <v>-5.2806178027634445</v>
      </c>
      <c r="H6" s="505">
        <v>26.381089566261508</v>
      </c>
    </row>
    <row r="7" spans="1:8" s="102" customFormat="1" x14ac:dyDescent="0.2">
      <c r="A7" s="498" t="s">
        <v>148</v>
      </c>
      <c r="B7" s="507">
        <v>3.8742500000000009</v>
      </c>
      <c r="C7" s="500">
        <v>15.814505473481535</v>
      </c>
      <c r="D7" s="499">
        <v>10.888770000000005</v>
      </c>
      <c r="E7" s="500">
        <v>18.172899209595567</v>
      </c>
      <c r="F7" s="499">
        <v>44.884529999999998</v>
      </c>
      <c r="G7" s="500">
        <v>22.987016972577877</v>
      </c>
      <c r="H7" s="505">
        <v>2.426377130343317</v>
      </c>
    </row>
    <row r="8" spans="1:8" s="102" customFormat="1" x14ac:dyDescent="0.2">
      <c r="A8" s="501" t="s">
        <v>622</v>
      </c>
      <c r="B8" s="506">
        <v>28.166180000000001</v>
      </c>
      <c r="C8" s="503">
        <v>-54.291108569039757</v>
      </c>
      <c r="D8" s="502">
        <v>101.83107000000001</v>
      </c>
      <c r="E8" s="504">
        <v>23.854069985875469</v>
      </c>
      <c r="F8" s="502">
        <v>472.17051999999995</v>
      </c>
      <c r="G8" s="504">
        <v>46.500516476038612</v>
      </c>
      <c r="H8" s="820">
        <v>25.524690831124037</v>
      </c>
    </row>
    <row r="9" spans="1:8" s="80" customFormat="1" x14ac:dyDescent="0.2">
      <c r="A9" s="450" t="s">
        <v>119</v>
      </c>
      <c r="B9" s="69">
        <v>192.18617</v>
      </c>
      <c r="C9" s="70">
        <v>-11.972468393116761</v>
      </c>
      <c r="D9" s="69">
        <v>565.33422000000007</v>
      </c>
      <c r="E9" s="70">
        <v>-4.4818385820508837</v>
      </c>
      <c r="F9" s="69">
        <v>1849.8579399999999</v>
      </c>
      <c r="G9" s="70">
        <v>5.6980063019476566</v>
      </c>
      <c r="H9" s="70">
        <v>100</v>
      </c>
    </row>
    <row r="10" spans="1:8" s="102" customFormat="1" x14ac:dyDescent="0.2">
      <c r="A10" s="491"/>
      <c r="B10" s="490"/>
      <c r="C10" s="497"/>
      <c r="D10" s="490"/>
      <c r="E10" s="497"/>
      <c r="F10" s="490"/>
      <c r="G10" s="497"/>
      <c r="H10" s="93" t="s">
        <v>238</v>
      </c>
    </row>
    <row r="11" spans="1:8" s="102" customFormat="1" x14ac:dyDescent="0.2">
      <c r="A11" s="451" t="s">
        <v>558</v>
      </c>
      <c r="B11" s="490"/>
      <c r="C11" s="490"/>
      <c r="D11" s="490"/>
      <c r="E11" s="490"/>
      <c r="F11" s="490"/>
      <c r="G11" s="497"/>
      <c r="H11" s="497"/>
    </row>
    <row r="12" spans="1:8" s="102" customFormat="1" x14ac:dyDescent="0.2">
      <c r="A12" s="451" t="s">
        <v>621</v>
      </c>
      <c r="B12" s="490"/>
      <c r="C12" s="490"/>
      <c r="D12" s="490"/>
      <c r="E12" s="490"/>
      <c r="F12" s="490"/>
      <c r="G12" s="497"/>
      <c r="H12" s="497"/>
    </row>
    <row r="13" spans="1:8" s="102" customFormat="1" ht="14.25" x14ac:dyDescent="0.2">
      <c r="A13" s="166" t="s">
        <v>650</v>
      </c>
      <c r="B13" s="456"/>
      <c r="C13" s="456"/>
      <c r="D13" s="456"/>
      <c r="E13" s="456"/>
      <c r="F13" s="456"/>
      <c r="G13" s="456"/>
      <c r="H13" s="456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56" priority="4" operator="between">
      <formula>0</formula>
      <formula>0.5</formula>
    </cfRule>
  </conditionalFormatting>
  <conditionalFormatting sqref="D8">
    <cfRule type="cellIs" dxfId="155" priority="3" operator="between">
      <formula>0</formula>
      <formula>0.5</formula>
    </cfRule>
  </conditionalFormatting>
  <conditionalFormatting sqref="F8">
    <cfRule type="cellIs" dxfId="154" priority="2" operator="between">
      <formula>0</formula>
      <formula>0.5</formula>
    </cfRule>
  </conditionalFormatting>
  <conditionalFormatting sqref="H8">
    <cfRule type="cellIs" dxfId="153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topLeftCell="A2" zoomScale="115" zoomScaleNormal="115" zoomScaleSheetLayoutView="100" workbookViewId="0">
      <selection activeCell="I26" sqref="I26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5" t="s">
        <v>159</v>
      </c>
    </row>
    <row r="3" spans="1:14" s="102" customFormat="1" x14ac:dyDescent="0.2">
      <c r="A3" s="79"/>
      <c r="B3" s="870">
        <f>INDICE!A3</f>
        <v>42430</v>
      </c>
      <c r="C3" s="871"/>
      <c r="D3" s="872" t="s">
        <v>120</v>
      </c>
      <c r="E3" s="872"/>
      <c r="F3" s="872" t="s">
        <v>121</v>
      </c>
      <c r="G3" s="872"/>
      <c r="H3" s="872"/>
      <c r="I3" s="526"/>
    </row>
    <row r="4" spans="1:14" s="102" customFormat="1" x14ac:dyDescent="0.2">
      <c r="A4" s="81"/>
      <c r="B4" s="97" t="s">
        <v>48</v>
      </c>
      <c r="C4" s="97" t="s">
        <v>494</v>
      </c>
      <c r="D4" s="97" t="s">
        <v>48</v>
      </c>
      <c r="E4" s="97" t="s">
        <v>488</v>
      </c>
      <c r="F4" s="97" t="s">
        <v>48</v>
      </c>
      <c r="G4" s="444" t="s">
        <v>488</v>
      </c>
      <c r="H4" s="444" t="s">
        <v>110</v>
      </c>
      <c r="I4" s="526"/>
    </row>
    <row r="5" spans="1:14" s="102" customFormat="1" x14ac:dyDescent="0.2">
      <c r="A5" s="99" t="s">
        <v>192</v>
      </c>
      <c r="B5" s="528">
        <v>358.84447000000068</v>
      </c>
      <c r="C5" s="521">
        <v>3.3808165461640312</v>
      </c>
      <c r="D5" s="520">
        <v>1001.6221400000011</v>
      </c>
      <c r="E5" s="522">
        <v>2.4719847980606167</v>
      </c>
      <c r="F5" s="520">
        <v>4331.6417600000013</v>
      </c>
      <c r="G5" s="522">
        <v>0.85489156677466938</v>
      </c>
      <c r="H5" s="531">
        <v>92.475248469594348</v>
      </c>
    </row>
    <row r="6" spans="1:14" s="102" customFormat="1" x14ac:dyDescent="0.2">
      <c r="A6" s="99" t="s">
        <v>193</v>
      </c>
      <c r="B6" s="507">
        <v>30.892319999999966</v>
      </c>
      <c r="C6" s="514">
        <v>18.391362716764426</v>
      </c>
      <c r="D6" s="499">
        <v>82.945239999999899</v>
      </c>
      <c r="E6" s="500">
        <v>11.60871224949987</v>
      </c>
      <c r="F6" s="499">
        <v>348.53429999999992</v>
      </c>
      <c r="G6" s="500">
        <v>8.9443716639850415</v>
      </c>
      <c r="H6" s="505">
        <v>7.4407806043212856</v>
      </c>
    </row>
    <row r="7" spans="1:14" s="102" customFormat="1" x14ac:dyDescent="0.2">
      <c r="A7" s="99" t="s">
        <v>153</v>
      </c>
      <c r="B7" s="529">
        <v>1.1779999999999999E-2</v>
      </c>
      <c r="C7" s="516">
        <v>-8.611326609775027</v>
      </c>
      <c r="D7" s="515">
        <v>3.5339999999999996E-2</v>
      </c>
      <c r="E7" s="516">
        <v>55.751432349052422</v>
      </c>
      <c r="F7" s="515">
        <v>9.7409999999999997E-2</v>
      </c>
      <c r="G7" s="516">
        <v>-28.163716814159294</v>
      </c>
      <c r="H7" s="529">
        <v>2.0795842436940543E-3</v>
      </c>
    </row>
    <row r="8" spans="1:14" s="102" customFormat="1" x14ac:dyDescent="0.2">
      <c r="A8" s="527" t="s">
        <v>154</v>
      </c>
      <c r="B8" s="508">
        <v>389.74857000000065</v>
      </c>
      <c r="C8" s="509">
        <v>4.4298655024140503</v>
      </c>
      <c r="D8" s="508">
        <v>1084.6027200000012</v>
      </c>
      <c r="E8" s="509">
        <v>3.1169349479710875</v>
      </c>
      <c r="F8" s="508">
        <v>4680.2797800000008</v>
      </c>
      <c r="G8" s="509">
        <v>1.4129250027974867</v>
      </c>
      <c r="H8" s="509">
        <v>99.918243368934171</v>
      </c>
    </row>
    <row r="9" spans="1:14" s="102" customFormat="1" x14ac:dyDescent="0.2">
      <c r="A9" s="99" t="s">
        <v>155</v>
      </c>
      <c r="B9" s="529">
        <v>0.20135</v>
      </c>
      <c r="C9" s="516">
        <v>-23.010744465262139</v>
      </c>
      <c r="D9" s="515">
        <v>0.51866999999999996</v>
      </c>
      <c r="E9" s="516">
        <v>-17.649206928853843</v>
      </c>
      <c r="F9" s="515">
        <v>3.8295699999999999</v>
      </c>
      <c r="G9" s="516">
        <v>23.378502023247989</v>
      </c>
      <c r="H9" s="505">
        <v>8.1756631065839636E-2</v>
      </c>
    </row>
    <row r="10" spans="1:14" s="102" customFormat="1" x14ac:dyDescent="0.2">
      <c r="A10" s="68" t="s">
        <v>156</v>
      </c>
      <c r="B10" s="510">
        <v>389.94992000000065</v>
      </c>
      <c r="C10" s="511">
        <v>4.4106500223643295</v>
      </c>
      <c r="D10" s="510">
        <v>1085.1213900000012</v>
      </c>
      <c r="E10" s="511">
        <v>3.1045075991684343</v>
      </c>
      <c r="F10" s="510">
        <v>4684.1093500000006</v>
      </c>
      <c r="G10" s="511">
        <v>1.4276882753579607</v>
      </c>
      <c r="H10" s="511">
        <v>100</v>
      </c>
    </row>
    <row r="11" spans="1:14" s="102" customFormat="1" x14ac:dyDescent="0.2">
      <c r="A11" s="104" t="s">
        <v>157</v>
      </c>
      <c r="B11" s="517"/>
      <c r="C11" s="517"/>
      <c r="D11" s="517"/>
      <c r="E11" s="517"/>
      <c r="F11" s="517"/>
      <c r="G11" s="517"/>
      <c r="H11" s="517"/>
    </row>
    <row r="12" spans="1:14" s="102" customFormat="1" x14ac:dyDescent="0.2">
      <c r="A12" s="105" t="s">
        <v>198</v>
      </c>
      <c r="B12" s="530">
        <v>20.193039999999989</v>
      </c>
      <c r="C12" s="519">
        <v>-13.12396449589591</v>
      </c>
      <c r="D12" s="518">
        <v>58.747870000000027</v>
      </c>
      <c r="E12" s="519">
        <v>-14.230012349866</v>
      </c>
      <c r="F12" s="518">
        <v>272.24219999999997</v>
      </c>
      <c r="G12" s="519">
        <v>-7.1145218127111098</v>
      </c>
      <c r="H12" s="532">
        <v>5.8120376715799758</v>
      </c>
    </row>
    <row r="13" spans="1:14" s="102" customFormat="1" x14ac:dyDescent="0.2">
      <c r="A13" s="106" t="s">
        <v>158</v>
      </c>
      <c r="B13" s="570">
        <v>5.1783675196035315</v>
      </c>
      <c r="C13" s="523"/>
      <c r="D13" s="552">
        <v>5.4139445173041851</v>
      </c>
      <c r="E13" s="523"/>
      <c r="F13" s="552">
        <v>5.8120376715799758</v>
      </c>
      <c r="G13" s="523"/>
      <c r="H13" s="533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238</v>
      </c>
    </row>
    <row r="15" spans="1:14" s="102" customFormat="1" x14ac:dyDescent="0.2">
      <c r="A15" s="94" t="s">
        <v>558</v>
      </c>
      <c r="B15" s="136"/>
      <c r="C15" s="136"/>
      <c r="D15" s="136"/>
      <c r="E15" s="136"/>
      <c r="F15" s="524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495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650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52" priority="1" operator="between">
      <formula>0</formula>
      <formula>0.5</formula>
    </cfRule>
  </conditionalFormatting>
  <conditionalFormatting sqref="B9:G9">
    <cfRule type="cellIs" dxfId="151" priority="3" operator="between">
      <formula>0</formula>
      <formula>0.5</formula>
    </cfRule>
  </conditionalFormatting>
  <conditionalFormatting sqref="B7:G7">
    <cfRule type="cellIs" dxfId="150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I29" sqref="I29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597</v>
      </c>
    </row>
    <row r="2" spans="1:10" ht="15.75" x14ac:dyDescent="0.25">
      <c r="A2" s="2"/>
      <c r="B2" s="109"/>
      <c r="H2" s="110" t="s">
        <v>159</v>
      </c>
    </row>
    <row r="3" spans="1:10" s="114" customFormat="1" ht="13.7" customHeight="1" x14ac:dyDescent="0.2">
      <c r="A3" s="111"/>
      <c r="B3" s="873">
        <f>INDICE!A3</f>
        <v>42430</v>
      </c>
      <c r="C3" s="873"/>
      <c r="D3" s="873"/>
      <c r="E3" s="112"/>
      <c r="F3" s="874" t="s">
        <v>121</v>
      </c>
      <c r="G3" s="874"/>
      <c r="H3" s="874"/>
    </row>
    <row r="4" spans="1:10" s="114" customFormat="1" x14ac:dyDescent="0.2">
      <c r="A4" s="115"/>
      <c r="B4" s="116" t="s">
        <v>151</v>
      </c>
      <c r="C4" s="837" t="s">
        <v>152</v>
      </c>
      <c r="D4" s="116" t="s">
        <v>160</v>
      </c>
      <c r="E4" s="116"/>
      <c r="F4" s="116" t="s">
        <v>151</v>
      </c>
      <c r="G4" s="837" t="s">
        <v>152</v>
      </c>
      <c r="H4" s="116" t="s">
        <v>160</v>
      </c>
    </row>
    <row r="5" spans="1:10" s="114" customFormat="1" x14ac:dyDescent="0.2">
      <c r="A5" s="111" t="s">
        <v>161</v>
      </c>
      <c r="B5" s="117">
        <v>55.330260000000003</v>
      </c>
      <c r="C5" s="119">
        <v>2.5504900000000008</v>
      </c>
      <c r="D5" s="534">
        <v>57.880750000000006</v>
      </c>
      <c r="E5" s="535"/>
      <c r="F5" s="535">
        <v>666.70261000000175</v>
      </c>
      <c r="G5" s="119">
        <v>28.075289999999978</v>
      </c>
      <c r="H5" s="534">
        <v>694.77790000000175</v>
      </c>
      <c r="I5" s="82"/>
    </row>
    <row r="6" spans="1:10" s="114" customFormat="1" x14ac:dyDescent="0.2">
      <c r="A6" s="115" t="s">
        <v>162</v>
      </c>
      <c r="B6" s="118">
        <v>11.160949999999998</v>
      </c>
      <c r="C6" s="119">
        <v>0.65139000000000002</v>
      </c>
      <c r="D6" s="536">
        <v>11.812339999999997</v>
      </c>
      <c r="E6" s="266"/>
      <c r="F6" s="266">
        <v>127.82894999999999</v>
      </c>
      <c r="G6" s="119">
        <v>7.084020000000006</v>
      </c>
      <c r="H6" s="536">
        <v>134.91297</v>
      </c>
      <c r="I6" s="82"/>
    </row>
    <row r="7" spans="1:10" s="114" customFormat="1" x14ac:dyDescent="0.2">
      <c r="A7" s="115" t="s">
        <v>163</v>
      </c>
      <c r="B7" s="118">
        <v>6.7037900000000006</v>
      </c>
      <c r="C7" s="119">
        <v>0.59459999999999991</v>
      </c>
      <c r="D7" s="536">
        <v>7.2983900000000004</v>
      </c>
      <c r="E7" s="266"/>
      <c r="F7" s="266">
        <v>82.575620000000001</v>
      </c>
      <c r="G7" s="119">
        <v>6.7180499999999999</v>
      </c>
      <c r="H7" s="536">
        <v>89.293670000000006</v>
      </c>
      <c r="I7" s="82"/>
    </row>
    <row r="8" spans="1:10" s="114" customFormat="1" x14ac:dyDescent="0.2">
      <c r="A8" s="115" t="s">
        <v>164</v>
      </c>
      <c r="B8" s="118">
        <v>14.618109999999998</v>
      </c>
      <c r="C8" s="119">
        <v>0.95831</v>
      </c>
      <c r="D8" s="536">
        <v>15.576419999999999</v>
      </c>
      <c r="E8" s="266"/>
      <c r="F8" s="266">
        <v>202.75390999999996</v>
      </c>
      <c r="G8" s="119">
        <v>11.851580000000002</v>
      </c>
      <c r="H8" s="536">
        <v>214.60548999999997</v>
      </c>
      <c r="I8" s="82"/>
    </row>
    <row r="9" spans="1:10" s="114" customFormat="1" x14ac:dyDescent="0.2">
      <c r="A9" s="115" t="s">
        <v>165</v>
      </c>
      <c r="B9" s="118">
        <v>32.037299999999995</v>
      </c>
      <c r="C9" s="119">
        <v>11.135959999999999</v>
      </c>
      <c r="D9" s="536">
        <v>43.173259999999992</v>
      </c>
      <c r="E9" s="266"/>
      <c r="F9" s="266">
        <v>365.0298600000001</v>
      </c>
      <c r="G9" s="119">
        <v>124.05741000000005</v>
      </c>
      <c r="H9" s="536">
        <v>489.08727000000016</v>
      </c>
      <c r="I9" s="82"/>
    </row>
    <row r="10" spans="1:10" s="114" customFormat="1" x14ac:dyDescent="0.2">
      <c r="A10" s="115" t="s">
        <v>166</v>
      </c>
      <c r="B10" s="118">
        <v>4.6117199999999992</v>
      </c>
      <c r="C10" s="119">
        <v>0.30099999999999999</v>
      </c>
      <c r="D10" s="536">
        <v>4.9127199999999993</v>
      </c>
      <c r="E10" s="266"/>
      <c r="F10" s="266">
        <v>58.24813000000001</v>
      </c>
      <c r="G10" s="119">
        <v>3.7441899999999997</v>
      </c>
      <c r="H10" s="536">
        <v>61.992320000000007</v>
      </c>
      <c r="I10" s="82"/>
    </row>
    <row r="11" spans="1:10" s="114" customFormat="1" x14ac:dyDescent="0.2">
      <c r="A11" s="115" t="s">
        <v>167</v>
      </c>
      <c r="B11" s="118">
        <v>20.308079999999993</v>
      </c>
      <c r="C11" s="119">
        <v>1.38856</v>
      </c>
      <c r="D11" s="536">
        <v>21.696639999999995</v>
      </c>
      <c r="E11" s="266"/>
      <c r="F11" s="266">
        <v>247.5497699999996</v>
      </c>
      <c r="G11" s="119">
        <v>16.027910000000038</v>
      </c>
      <c r="H11" s="536">
        <v>263.57767999999965</v>
      </c>
      <c r="I11" s="82"/>
    </row>
    <row r="12" spans="1:10" s="114" customFormat="1" x14ac:dyDescent="0.2">
      <c r="A12" s="115" t="s">
        <v>611</v>
      </c>
      <c r="B12" s="118">
        <v>14.199920000000001</v>
      </c>
      <c r="C12" s="119">
        <v>0.85508999999999991</v>
      </c>
      <c r="D12" s="536">
        <v>15.055010000000001</v>
      </c>
      <c r="E12" s="266"/>
      <c r="F12" s="266">
        <v>165.68501999999972</v>
      </c>
      <c r="G12" s="119">
        <v>8.3922000000000025</v>
      </c>
      <c r="H12" s="536">
        <v>174.07721999999973</v>
      </c>
      <c r="I12" s="82"/>
      <c r="J12" s="119"/>
    </row>
    <row r="13" spans="1:10" s="114" customFormat="1" x14ac:dyDescent="0.2">
      <c r="A13" s="115" t="s">
        <v>168</v>
      </c>
      <c r="B13" s="118">
        <v>59.988000000000007</v>
      </c>
      <c r="C13" s="119">
        <v>4.4173800000000023</v>
      </c>
      <c r="D13" s="536">
        <v>64.405380000000008</v>
      </c>
      <c r="E13" s="266"/>
      <c r="F13" s="266">
        <v>723.30645000000072</v>
      </c>
      <c r="G13" s="119">
        <v>51.555169999999976</v>
      </c>
      <c r="H13" s="536">
        <v>774.8616200000007</v>
      </c>
      <c r="I13" s="82"/>
      <c r="J13" s="119"/>
    </row>
    <row r="14" spans="1:10" s="114" customFormat="1" x14ac:dyDescent="0.2">
      <c r="A14" s="115" t="s">
        <v>169</v>
      </c>
      <c r="B14" s="119">
        <v>0.46867999999999999</v>
      </c>
      <c r="C14" s="119">
        <v>4.8629999999999993E-2</v>
      </c>
      <c r="D14" s="537">
        <v>0.51730999999999994</v>
      </c>
      <c r="E14" s="119"/>
      <c r="F14" s="266">
        <v>5.8255300000000005</v>
      </c>
      <c r="G14" s="119">
        <v>0.57140999999999997</v>
      </c>
      <c r="H14" s="537">
        <v>6.3969400000000007</v>
      </c>
      <c r="I14" s="82"/>
      <c r="J14" s="119"/>
    </row>
    <row r="15" spans="1:10" s="114" customFormat="1" x14ac:dyDescent="0.2">
      <c r="A15" s="115" t="s">
        <v>170</v>
      </c>
      <c r="B15" s="118">
        <v>39.475540000000002</v>
      </c>
      <c r="C15" s="119">
        <v>1.9189200000000004</v>
      </c>
      <c r="D15" s="536">
        <v>41.394460000000002</v>
      </c>
      <c r="E15" s="266"/>
      <c r="F15" s="266">
        <v>479.26927000000012</v>
      </c>
      <c r="G15" s="119">
        <v>21.71090000000002</v>
      </c>
      <c r="H15" s="536">
        <v>500.98017000000016</v>
      </c>
      <c r="I15" s="82"/>
      <c r="J15" s="119"/>
    </row>
    <row r="16" spans="1:10" s="114" customFormat="1" x14ac:dyDescent="0.2">
      <c r="A16" s="115" t="s">
        <v>171</v>
      </c>
      <c r="B16" s="118">
        <v>8.0139800000000001</v>
      </c>
      <c r="C16" s="119">
        <v>0.27464000000000005</v>
      </c>
      <c r="D16" s="536">
        <v>8.2886199999999999</v>
      </c>
      <c r="E16" s="266"/>
      <c r="F16" s="266">
        <v>92.256239999999991</v>
      </c>
      <c r="G16" s="119">
        <v>3.1385100000000006</v>
      </c>
      <c r="H16" s="536">
        <v>95.394749999999988</v>
      </c>
      <c r="I16" s="82"/>
      <c r="J16" s="119"/>
    </row>
    <row r="17" spans="1:14" s="114" customFormat="1" x14ac:dyDescent="0.2">
      <c r="A17" s="115" t="s">
        <v>172</v>
      </c>
      <c r="B17" s="118">
        <v>18.544600000000003</v>
      </c>
      <c r="C17" s="119">
        <v>1.1342399999999997</v>
      </c>
      <c r="D17" s="536">
        <v>19.678840000000001</v>
      </c>
      <c r="E17" s="266"/>
      <c r="F17" s="266">
        <v>227.04160000000005</v>
      </c>
      <c r="G17" s="119">
        <v>13.680580000000015</v>
      </c>
      <c r="H17" s="536">
        <v>240.72218000000007</v>
      </c>
      <c r="I17" s="82"/>
      <c r="J17" s="119"/>
    </row>
    <row r="18" spans="1:14" s="114" customFormat="1" x14ac:dyDescent="0.2">
      <c r="A18" s="115" t="s">
        <v>173</v>
      </c>
      <c r="B18" s="118">
        <v>2.1881999999999997</v>
      </c>
      <c r="C18" s="119">
        <v>0.15846000000000002</v>
      </c>
      <c r="D18" s="536">
        <v>2.3466599999999995</v>
      </c>
      <c r="E18" s="266"/>
      <c r="F18" s="266">
        <v>26.682319999999994</v>
      </c>
      <c r="G18" s="119">
        <v>1.6544100000000004</v>
      </c>
      <c r="H18" s="536">
        <v>28.336729999999996</v>
      </c>
      <c r="I18" s="82"/>
      <c r="J18" s="119"/>
    </row>
    <row r="19" spans="1:14" s="114" customFormat="1" x14ac:dyDescent="0.2">
      <c r="A19" s="115" t="s">
        <v>174</v>
      </c>
      <c r="B19" s="118">
        <v>43.095330000000011</v>
      </c>
      <c r="C19" s="119">
        <v>2.7155200000000002</v>
      </c>
      <c r="D19" s="536">
        <v>45.810850000000009</v>
      </c>
      <c r="E19" s="266"/>
      <c r="F19" s="266">
        <v>515.5421399999999</v>
      </c>
      <c r="G19" s="119">
        <v>29.67303999999999</v>
      </c>
      <c r="H19" s="536">
        <v>545.21517999999992</v>
      </c>
      <c r="I19" s="82"/>
      <c r="J19" s="119"/>
    </row>
    <row r="20" spans="1:14" s="114" customFormat="1" x14ac:dyDescent="0.2">
      <c r="A20" s="115" t="s">
        <v>175</v>
      </c>
      <c r="B20" s="119">
        <v>0.56971000000000005</v>
      </c>
      <c r="C20" s="119">
        <v>0</v>
      </c>
      <c r="D20" s="537">
        <v>0.56971000000000005</v>
      </c>
      <c r="E20" s="119"/>
      <c r="F20" s="266">
        <v>6.4691399999999994</v>
      </c>
      <c r="G20" s="119">
        <v>0</v>
      </c>
      <c r="H20" s="537">
        <v>6.4691399999999994</v>
      </c>
      <c r="I20" s="82"/>
      <c r="J20" s="119"/>
    </row>
    <row r="21" spans="1:14" s="114" customFormat="1" x14ac:dyDescent="0.2">
      <c r="A21" s="115" t="s">
        <v>176</v>
      </c>
      <c r="B21" s="118">
        <v>9.0587600000000013</v>
      </c>
      <c r="C21" s="119">
        <v>0.57399</v>
      </c>
      <c r="D21" s="536">
        <v>9.6327500000000015</v>
      </c>
      <c r="E21" s="266"/>
      <c r="F21" s="266">
        <v>112.36842999999998</v>
      </c>
      <c r="G21" s="119">
        <v>6.2066600000000003</v>
      </c>
      <c r="H21" s="536">
        <v>118.57508999999997</v>
      </c>
      <c r="I21" s="82"/>
      <c r="J21" s="119"/>
    </row>
    <row r="22" spans="1:14" s="114" customFormat="1" x14ac:dyDescent="0.2">
      <c r="A22" s="115" t="s">
        <v>177</v>
      </c>
      <c r="B22" s="118">
        <v>5.0051200000000007</v>
      </c>
      <c r="C22" s="119">
        <v>0.21786000000000003</v>
      </c>
      <c r="D22" s="536">
        <v>5.2229800000000006</v>
      </c>
      <c r="E22" s="266"/>
      <c r="F22" s="266">
        <v>60.837259999999986</v>
      </c>
      <c r="G22" s="119">
        <v>2.7070900000000004</v>
      </c>
      <c r="H22" s="536">
        <v>63.544349999999987</v>
      </c>
      <c r="I22" s="82"/>
      <c r="J22" s="119"/>
    </row>
    <row r="23" spans="1:14" x14ac:dyDescent="0.2">
      <c r="A23" s="120" t="s">
        <v>178</v>
      </c>
      <c r="B23" s="121">
        <v>13.466419999999999</v>
      </c>
      <c r="C23" s="119">
        <v>0.99727999999999994</v>
      </c>
      <c r="D23" s="538">
        <v>14.463699999999999</v>
      </c>
      <c r="E23" s="539"/>
      <c r="F23" s="539">
        <v>165.66950999999978</v>
      </c>
      <c r="G23" s="119">
        <v>11.685879999999996</v>
      </c>
      <c r="H23" s="538">
        <v>177.35538999999977</v>
      </c>
      <c r="I23" s="480"/>
      <c r="J23" s="119"/>
      <c r="N23" s="114"/>
    </row>
    <row r="24" spans="1:14" x14ac:dyDescent="0.2">
      <c r="A24" s="122" t="s">
        <v>500</v>
      </c>
      <c r="B24" s="123">
        <v>358.84446999999989</v>
      </c>
      <c r="C24" s="123">
        <v>30.892319999999984</v>
      </c>
      <c r="D24" s="123">
        <v>389.73678999999987</v>
      </c>
      <c r="E24" s="123"/>
      <c r="F24" s="123">
        <v>4331.6417599999995</v>
      </c>
      <c r="G24" s="123">
        <v>348.53430000000066</v>
      </c>
      <c r="H24" s="123">
        <v>4680.1760599999998</v>
      </c>
      <c r="I24" s="480"/>
      <c r="J24" s="119"/>
    </row>
    <row r="25" spans="1:14" x14ac:dyDescent="0.2">
      <c r="H25" s="93" t="s">
        <v>238</v>
      </c>
      <c r="J25" s="119"/>
    </row>
    <row r="26" spans="1:14" x14ac:dyDescent="0.2">
      <c r="A26" s="540" t="s">
        <v>496</v>
      </c>
      <c r="G26" s="125"/>
      <c r="H26" s="125"/>
      <c r="J26" s="119"/>
    </row>
    <row r="27" spans="1:14" x14ac:dyDescent="0.2">
      <c r="A27" s="154" t="s">
        <v>239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149" priority="8" operator="between">
      <formula>0</formula>
      <formula>0.5</formula>
    </cfRule>
    <cfRule type="cellIs" dxfId="148" priority="9" operator="between">
      <formula>0</formula>
      <formula>0.49</formula>
    </cfRule>
  </conditionalFormatting>
  <conditionalFormatting sqref="C5:C23">
    <cfRule type="cellIs" dxfId="147" priority="7" stopIfTrue="1" operator="equal">
      <formula>0</formula>
    </cfRule>
  </conditionalFormatting>
  <conditionalFormatting sqref="G20">
    <cfRule type="cellIs" dxfId="146" priority="6" stopIfTrue="1" operator="equal">
      <formula>0</formula>
    </cfRule>
  </conditionalFormatting>
  <conditionalFormatting sqref="G5:G23">
    <cfRule type="cellIs" dxfId="145" priority="5" stopIfTrue="1" operator="equal">
      <formula>0</formula>
    </cfRule>
  </conditionalFormatting>
  <conditionalFormatting sqref="J12:J30">
    <cfRule type="cellIs" dxfId="144" priority="3" operator="between">
      <formula>0</formula>
      <formula>0.5</formula>
    </cfRule>
    <cfRule type="cellIs" dxfId="143" priority="4" operator="between">
      <formula>0</formula>
      <formula>0.49</formula>
    </cfRule>
  </conditionalFormatting>
  <conditionalFormatting sqref="J27">
    <cfRule type="cellIs" dxfId="142" priority="2" stopIfTrue="1" operator="equal">
      <formula>0</formula>
    </cfRule>
  </conditionalFormatting>
  <conditionalFormatting sqref="J12:J30">
    <cfRule type="cellIs" dxfId="141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