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4. ABRIL 2016\"/>
    </mc:Choice>
  </mc:AlternateContent>
  <bookViews>
    <workbookView xWindow="0" yWindow="0" windowWidth="28800" windowHeight="1117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<sst xmlns="http://schemas.openxmlformats.org/spreadsheetml/2006/main" count="1780" uniqueCount="678">
  <si>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</si>
  <si>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</si>
  <si>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</si>
  <si>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</si>
  <si>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</si>
  <si>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</si>
  <si>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</si>
  <si>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</si>
  <si>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</si>
  <si>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</si>
  <si>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</si>
  <si>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</si>
  <si>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</si>
  <si>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</si>
  <si>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</si>
  <si>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</si>
  <si>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</si>
  <si>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</si>
  <si>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</si>
  <si>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</si>
  <si>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</si>
  <si>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</si>
  <si>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</si>
  <si>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</si>
  <si>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</si>
  <si>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</si>
  <si>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</si>
  <si>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</si>
  <si>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</si>
  <si>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</si>
  <si>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</si>
  <si>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</si>
  <si>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</si>
  <si>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</si>
  <si>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</si>
  <si>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</si>
  <si>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</si>
  <si>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</si>
  <si>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</si>
  <si>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</si>
  <si>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</si>
  <si>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</si>
  <si>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</si>
  <si>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</si>
  <si>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</si>
  <si>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</si>
  <si>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</si>
  <si>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</si>
  <si>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</si>
  <si>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</si>
  <si>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</si>
  <si>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</si>
  <si>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</si>
  <si>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</si>
  <si>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</si>
  <si>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</si>
  <si>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</si>
  <si>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</si>
  <si>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</si>
  <si>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</si>
  <si>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</si>
  <si>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</si>
  <si>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</si>
  <si>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</si>
  <si>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</si>
  <si>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</si>
  <si>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</si>
  <si>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</si>
  <si>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</si>
  <si>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</si>
  <si>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</si>
  <si>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</si>
  <si>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</si>
  <si>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</si>
  <si>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</si>
  <si>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</si>
  <si>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</si>
  <si>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</si>
  <si>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</si>
  <si>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</si>
  <si>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</si>
  <si>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</si>
  <si>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</si>
  <si>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</si>
  <si>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</si>
  <si>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</si>
  <si>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</si>
  <si>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</si>
  <si>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</si>
  <si>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</si>
  <si>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</si>
  <si>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</si>
  <si>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</si>
  <si>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</si>
  <si>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</si>
  <si>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</si>
  <si>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</si>
  <si>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</si>
  <si>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</si>
  <si>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</si>
  <si>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</si>
  <si>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</si>
  <si>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</si>
  <si>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</si>
  <si>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</si>
  <si>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</si>
  <si>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</si>
  <si>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</si>
  <si>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</si>
  <si>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</si>
  <si>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</si>
  <si>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</si>
  <si>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</si>
  <si>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</si>
  <si>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</si>
  <si>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</si>
  <si>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</si>
  <si>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</si>
  <si>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</si>
  <si>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</si>
  <si>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</si>
  <si>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</si>
  <si>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</si>
  <si>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</si>
  <si>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</si>
  <si>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</si>
  <si>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</si>
  <si>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</si>
  <si>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</si>
  <si>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</si>
  <si>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</si>
  <si>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</si>
  <si>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</si>
  <si>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</si>
  <si>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</si>
  <si>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</si>
  <si>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</si>
  <si>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</si>
  <si>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</si>
  <si>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</si>
  <si>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</si>
  <si>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</si>
  <si>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</si>
  <si>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</si>
  <si>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</si>
  <si>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</si>
  <si>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</si>
  <si>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</si>
  <si>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</si>
  <si>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</si>
  <si>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</si>
  <si>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</si>
  <si>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</si>
  <si>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</si>
  <si>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</si>
  <si>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</si>
  <si>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</si>
  <si>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</si>
  <si>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</si>
  <si>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</si>
  <si>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</si>
  <si>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</si>
  <si>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</si>
  <si>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</si>
  <si>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</si>
  <si>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</si>
  <si>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</si>
  <si>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</si>
  <si>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</si>
  <si>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</si>
  <si>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</si>
  <si>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</si>
  <si>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</si>
  <si>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</si>
  <si>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</si>
  <si>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</si>
  <si>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</si>
  <si>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</si>
  <si>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</si>
  <si>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</si>
  <si>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</si>
  <si>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</si>
  <si>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</si>
  <si>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</si>
  <si>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</si>
  <si>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</si>
  <si>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</si>
  <si>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</si>
  <si>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</si>
  <si>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</si>
  <si>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</si>
  <si>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</si>
  <si>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</si>
  <si>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</si>
  <si>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</si>
  <si>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</si>
  <si>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</si>
  <si>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</si>
  <si>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</si>
  <si>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</si>
  <si>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</si>
  <si>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</si>
  <si>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</si>
  <si>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</si>
  <si>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</si>
  <si>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</si>
  <si>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</si>
  <si>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</si>
  <si>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</si>
  <si>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</si>
  <si>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</si>
  <si>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</si>
  <si>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</si>
  <si>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</si>
  <si>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</si>
  <si>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</si>
  <si>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</si>
  <si>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</si>
  <si>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</si>
  <si>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</si>
  <si>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</si>
  <si>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</si>
  <si>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</si>
  <si>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</si>
  <si>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</si>
  <si>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</si>
  <si>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</si>
  <si>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</si>
  <si>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</si>
  <si>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</si>
  <si>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</si>
  <si>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</si>
  <si>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</si>
  <si>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</si>
  <si>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</si>
  <si>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</si>
  <si>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</si>
  <si>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</si>
  <si>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</si>
  <si>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</si>
  <si>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</si>
  <si>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</si>
  <si>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</si>
  <si>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</si>
  <si>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</si>
  <si>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</si>
  <si>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</si>
  <si>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</si>
  <si>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</si>
  <si>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</si>
  <si>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</si>
  <si>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</si>
  <si>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</si>
  <si>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</si>
  <si>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</si>
  <si>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</si>
  <si>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</si>
  <si>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</si>
  <si>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</si>
  <si>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</si>
  <si>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</si>
  <si>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</si>
  <si>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</si>
  <si>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</si>
  <si>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</si>
  <si>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</si>
  <si>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</si>
  <si>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</si>
  <si>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</si>
  <si>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</si>
  <si>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</si>
  <si>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</si>
  <si>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</si>
  <si>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</si>
  <si>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</si>
  <si>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</si>
  <si>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</si>
  <si>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</si>
  <si>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</si>
  <si>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</si>
  <si>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</si>
  <si>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</si>
  <si>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</si>
  <si>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</si>
  <si>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</si>
  <si>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</si>
  <si>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</si>
  <si>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</si>
  <si>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</si>
  <si>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</si>
  <si>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</si>
  <si>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</si>
  <si>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</si>
  <si>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</si>
  <si>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</si>
  <si>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</si>
  <si>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</si>
  <si>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</si>
  <si>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</si>
  <si>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</si>
  <si>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</si>
  <si>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</si>
  <si>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</si>
  <si>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</si>
  <si>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</si>
  <si>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</si>
  <si>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</si>
  <si>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</si>
  <si>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</si>
  <si>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</si>
  <si>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</si>
  <si>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</si>
  <si>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</si>
  <si>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</si>
  <si>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</si>
  <si>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</si>
  <si>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</si>
  <si>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</si>
  <si>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</si>
  <si>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</si>
  <si>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</si>
  <si>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</si>
  <si>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</si>
  <si>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</si>
  <si>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</si>
  <si>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</si>
  <si>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</si>
  <si>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</si>
  <si>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</si>
  <si>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</si>
  <si>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</si>
  <si>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</si>
  <si>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</si>
  <si>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</si>
  <si>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</si>
  <si>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</si>
  <si>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</si>
  <si>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</si>
  <si>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</si>
  <si>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</si>
  <si>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</si>
  <si>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</si>
  <si>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</si>
  <si>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</si>
  <si>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</si>
  <si>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</si>
  <si>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</si>
  <si>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</si>
  <si>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</si>
  <si>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</si>
  <si>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</si>
  <si>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</si>
  <si>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</si>
  <si>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</si>
  <si>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</si>
  <si>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</si>
  <si>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</si>
  <si>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</si>
  <si>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</si>
  <si>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</si>
  <si>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</si>
  <si>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</si>
  <si>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</si>
  <si>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</si>
  <si>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</si>
  <si>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</si>
  <si>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</si>
  <si>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</si>
  <si>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</si>
  <si>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</si>
  <si>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</si>
  <si>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</si>
  <si>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</si>
  <si>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</si>
  <si>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</si>
  <si>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</si>
  <si>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</si>
  <si>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</si>
  <si>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</si>
  <si>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</si>
  <si>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</si>
  <si>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</si>
  <si>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</si>
  <si>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</si>
  <si>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</si>
  <si>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</si>
  <si>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</si>
  <si>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</si>
  <si>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</si>
  <si>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</si>
  <si>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</si>
  <si>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</si>
  <si>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</si>
  <si>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</si>
  <si>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</si>
  <si>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</si>
  <si>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</si>
  <si>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</si>
  <si>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</si>
  <si>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</si>
  <si>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</si>
  <si>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</si>
  <si>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</si>
  <si>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</si>
  <si>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</si>
  <si>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</si>
  <si>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</si>
  <si>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</si>
  <si>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</si>
  <si>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</si>
  <si>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</si>
  <si>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</si>
  <si>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</si>
  <si>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</si>
  <si>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</si>
  <si>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</si>
  <si>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</si>
  <si>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</si>
  <si>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</si>
  <si>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</si>
  <si>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</si>
  <si>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</si>
  <si>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</si>
  <si>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</si>
  <si>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</si>
  <si>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</si>
  <si>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</si>
  <si>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</si>
  <si>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</si>
  <si>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</si>
  <si>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</si>
  <si>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</si>
  <si>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</si>
  <si>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</si>
  <si>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</si>
  <si>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</si>
  <si>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</si>
  <si>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</si>
  <si>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</si>
  <si>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</si>
  <si>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</si>
  <si>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</si>
  <si>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</si>
  <si>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</si>
  <si>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</si>
  <si>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</si>
  <si>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</si>
  <si>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</si>
  <si>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</si>
  <si>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</si>
  <si>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</si>
  <si>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</si>
  <si>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</si>
  <si>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</si>
  <si>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</si>
  <si>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</si>
  <si>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</si>
  <si>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</si>
  <si>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</si>
  <si>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</si>
  <si>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</si>
  <si>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</si>
  <si>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</si>
  <si>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</si>
  <si>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</si>
  <si>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</si>
  <si>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</si>
  <si>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</si>
  <si>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</si>
  <si>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</si>
  <si>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</si>
  <si>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</si>
  <si>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</si>
  <si>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</si>
  <si>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</si>
  <si>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</si>
  <si>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</si>
  <si>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</si>
  <si>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</si>
  <si>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</si>
  <si>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</si>
  <si>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</si>
  <si>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</si>
  <si>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</si>
  <si>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</si>
  <si>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</si>
  <si>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</si>
  <si>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</si>
  <si>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</si>
  <si>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</si>
  <si>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</si>
  <si>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</si>
  <si>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</si>
  <si>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</si>
  <si>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</si>
  <si>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</si>
  <si>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</si>
  <si>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</si>
  <si>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</si>
  <si>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</si>
  <si>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</si>
  <si>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</si>
  <si>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</si>
  <si>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</si>
  <si>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</si>
  <si>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</si>
  <si>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</si>
  <si>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</si>
  <si>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</si>
  <si>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</si>
  <si>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</si>
  <si>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</si>
  <si>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</si>
  <si>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</si>
  <si>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</si>
  <si>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</si>
  <si>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</si>
  <si>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</si>
  <si>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</si>
  <si>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</si>
  <si>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</si>
  <si>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</si>
  <si>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</si>
  <si>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</si>
  <si>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</si>
  <si>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</si>
  <si>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</si>
  <si>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</si>
  <si>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</si>
  <si>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</si>
  <si>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</si>
  <si>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</si>
  <si>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</si>
  <si>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</si>
  <si>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</si>
  <si>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</si>
  <si>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</si>
  <si>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</si>
  <si>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</si>
  <si>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</si>
  <si>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</si>
  <si>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</si>
  <si>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</si>
  <si>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</si>
  <si>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</si>
  <si>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</si>
  <si>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</si>
  <si>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</si>
  <si>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</si>
  <si>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</si>
  <si>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</si>
  <si>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</si>
  <si>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</si>
  <si>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</si>
  <si>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</si>
  <si>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</si>
  <si>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</si>
  <si>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</si>
  <si>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</si>
  <si>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</si>
  <si>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</si>
  <si>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</si>
  <si>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</si>
  <si>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</si>
  <si>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</si>
  <si>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</si>
  <si>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</si>
  <si>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</si>
  <si>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</si>
  <si>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</si>
  <si>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</si>
  <si>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</si>
  <si>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</si>
  <si>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</si>
  <si>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</si>
  <si>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</si>
  <si>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</si>
  <si>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</si>
  <si>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</si>
  <si>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</si>
  <si>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</si>
  <si>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</si>
  <si>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</si>
  <si>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</si>
  <si>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</si>
  <si>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</si>
  <si>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</si>
  <si>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</si>
  <si>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</si>
  <si>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</si>
  <si>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</si>
  <si>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</si>
  <si>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</si>
  <si>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</si>
  <si>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</si>
  <si>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</si>
  <si>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</si>
  <si>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</si>
  <si>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</si>
  <si>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</si>
  <si>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</si>
  <si>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</si>
  <si>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</si>
  <si>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</si>
  <si>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</si>
  <si>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</si>
  <si>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</si>
  <si>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</si>
  <si>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</si>
  <si>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</si>
  <si>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</si>
  <si>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</si>
  <si>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</si>
  <si>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</si>
  <si>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</si>
  <si>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</si>
  <si>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</si>
  <si>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</si>
  <si>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</si>
  <si>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</si>
  <si>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</si>
  <si>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</si>
  <si>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</si>
  <si>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</si>
  <si>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</si>
  <si>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</si>
  <si>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</si>
  <si>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</si>
  <si>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</si>
  <si>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</si>
  <si>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</si>
  <si>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</si>
  <si>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</si>
  <si>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</si>
  <si>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</si>
  <si>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</si>
  <si>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</si>
  <si>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</si>
  <si>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</si>
  <si>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</si>
  <si>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</si>
  <si>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</si>
  <si>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</si>
  <si>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</si>
  <si>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</si>
  <si>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</si>
  <si>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</si>
  <si>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</si>
  <si>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</si>
  <si>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</si>
  <si>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</si>
  <si>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</si>
  <si>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</si>
  <si>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</si>
  <si>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</si>
  <si>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</si>
  <si>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</si>
  <si>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</si>
  <si>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</si>
  <si>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</si>
  <si>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</si>
  <si>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</si>
  <si>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</si>
  <si>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</si>
  <si>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mar-16</t>
  </si>
  <si>
    <t>Irán</t>
  </si>
  <si>
    <t>1erT 2016</t>
  </si>
  <si>
    <t>15 Marzo</t>
  </si>
  <si>
    <t>abr-16</t>
  </si>
  <si>
    <t>abr-15</t>
  </si>
  <si>
    <t>BOLETÍN ESTADÍSTICO HIDROCARBUROS ABRIL 2016</t>
  </si>
  <si>
    <t>Año 2015</t>
  </si>
  <si>
    <t>95,2 *</t>
  </si>
  <si>
    <t>97,7 *</t>
  </si>
  <si>
    <t>^</t>
  </si>
  <si>
    <t>^ distinto de 0,0</t>
  </si>
  <si>
    <t>Tv (%)
2015/2014</t>
  </si>
  <si>
    <t>Otras salidas del sistema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</si>
</sst>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17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1" fontId="47" fillId="0" borderId="0" xfId="0" applyNumberFormat="1" applyFont="1"/>
    <xf numFmtId="4" fontId="8" fillId="2" borderId="2" xfId="1" applyNumberFormat="1" applyFont="1" applyFill="1" applyBorder="1" applyAlignment="1">
      <alignment horizontal="center"/>
    </xf>
    <xf numFmtId="180" fontId="32" fillId="5" borderId="0" xfId="0" applyNumberFormat="1" applyFont="1" applyFill="1" applyBorder="1" applyAlignment="1">
      <alignment horizontal="right" vertic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4" fillId="0" borderId="0" xfId="1" quotePrefix="1" applyNumberFormat="1" applyFont="1" applyFill="1" applyBorder="1" applyAlignment="1">
      <alignment horizontal="right"/>
    </xf>
    <xf numFmtId="3" fontId="4" fillId="2" borderId="2" xfId="1" quotePrefix="1" applyNumberFormat="1" applyFont="1" applyFill="1" applyBorder="1" applyAlignment="1">
      <alignment horizontal="right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13" fillId="2" borderId="0" xfId="0" applyNumberFormat="1" applyFont="1" applyFill="1" applyBorder="1" applyAlignment="1">
      <alignment horizontal="left"/>
    </xf>
    <xf numFmtId="0" fontId="32" fillId="2" borderId="0" xfId="0" applyNumberFormat="1" applyFont="1" applyFill="1" applyBorder="1"/>
    <xf numFmtId="0" fontId="0" fillId="2" borderId="0" xfId="0" applyNumberFormat="1" applyFill="1"/>
    <xf numFmtId="166" fontId="0" fillId="2" borderId="0" xfId="0" applyNumberFormat="1" applyFill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87">
    <dxf>
      <numFmt numFmtId="186" formatCode="&quot;-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&quot;-&quot;"/>
    </dxf>
    <dxf>
      <numFmt numFmtId="186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\^;\^;\^"/>
    </dxf>
    <dxf>
      <numFmt numFmtId="187" formatCode="&quot;^&quot;"/>
    </dxf>
    <dxf>
      <numFmt numFmtId="180" formatCode="\^"/>
    </dxf>
    <dxf>
      <numFmt numFmtId="180" formatCode="\^"/>
    </dxf>
    <dxf>
      <numFmt numFmtId="186" formatCode="&quot;-&quot;"/>
    </dxf>
    <dxf>
      <numFmt numFmtId="180" formatCode="\^"/>
    </dxf>
    <dxf>
      <numFmt numFmtId="180" formatCode="\^"/>
    </dxf>
    <dxf>
      <numFmt numFmtId="186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&quot;-&quot;"/>
    </dxf>
    <dxf>
      <numFmt numFmtId="180" formatCode="\^"/>
    </dxf>
    <dxf>
      <numFmt numFmtId="180" formatCode="\^"/>
    </dxf>
    <dxf>
      <numFmt numFmtId="186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&quot;-&quot;"/>
    </dxf>
    <dxf>
      <numFmt numFmtId="186" formatCode="&quot;-&quot;"/>
    </dxf>
    <dxf>
      <numFmt numFmtId="180" formatCode="\^"/>
    </dxf>
    <dxf>
      <numFmt numFmtId="180" formatCode="\^"/>
    </dxf>
    <dxf>
      <numFmt numFmtId="186" formatCode="&quot;-&quot;"/>
    </dxf>
    <dxf>
      <numFmt numFmtId="186" formatCode="&quot;-&quot;"/>
    </dxf>
    <dxf>
      <numFmt numFmtId="186" formatCode="&quot;-&quot;"/>
    </dxf>
    <dxf>
      <numFmt numFmtId="180" formatCode="\^"/>
    </dxf>
    <dxf>
      <numFmt numFmtId="180" formatCode="\^"/>
    </dxf>
    <dxf>
      <numFmt numFmtId="186" formatCode="&quot;-&quot;"/>
    </dxf>
    <dxf>
      <numFmt numFmtId="186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I1" sqref="I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670</v>
      </c>
    </row>
    <row r="3" spans="1:9" ht="15" customHeight="1" x14ac:dyDescent="0.2">
      <c r="A3" s="733">
        <v>42461</v>
      </c>
    </row>
    <row r="4" spans="1:9" ht="15" customHeight="1" x14ac:dyDescent="0.25">
      <c r="A4" s="855" t="s">
        <v>19</v>
      </c>
      <c r="B4" s="855"/>
      <c r="C4" s="855"/>
      <c r="D4" s="855"/>
      <c r="E4" s="855"/>
      <c r="F4" s="855"/>
      <c r="G4" s="85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582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598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508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585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584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583</v>
      </c>
      <c r="D49" s="330"/>
      <c r="E49" s="330"/>
      <c r="F49" s="330"/>
      <c r="G49" s="9"/>
    </row>
    <row r="50" spans="1:8" ht="15" customHeight="1" x14ac:dyDescent="0.2">
      <c r="B50" s="6"/>
      <c r="C50" s="9" t="s">
        <v>562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574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575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587</v>
      </c>
      <c r="D71" s="331"/>
      <c r="E71" s="331"/>
      <c r="F71" s="9"/>
      <c r="G71" s="9"/>
    </row>
    <row r="72" spans="2:9" ht="15" customHeight="1" x14ac:dyDescent="0.2">
      <c r="C72" s="9" t="s">
        <v>586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625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402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417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588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589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6" t="s">
        <v>600</v>
      </c>
      <c r="B98" s="857"/>
      <c r="C98" s="857"/>
      <c r="D98" s="857"/>
      <c r="E98" s="857"/>
      <c r="F98" s="857"/>
      <c r="G98" s="857"/>
      <c r="H98" s="857"/>
      <c r="I98" s="857"/>
      <c r="J98" s="857"/>
      <c r="K98" s="857"/>
    </row>
    <row r="99" spans="1:11" ht="15" customHeight="1" x14ac:dyDescent="0.2">
      <c r="A99" s="857"/>
      <c r="B99" s="857"/>
      <c r="C99" s="857"/>
      <c r="D99" s="857"/>
      <c r="E99" s="857"/>
      <c r="F99" s="857"/>
      <c r="G99" s="857"/>
      <c r="H99" s="857"/>
      <c r="I99" s="857"/>
      <c r="J99" s="857"/>
      <c r="K99" s="857"/>
    </row>
    <row r="100" spans="1:11" ht="15" customHeight="1" x14ac:dyDescent="0.2">
      <c r="A100" s="857"/>
      <c r="B100" s="857"/>
      <c r="C100" s="857"/>
      <c r="D100" s="857"/>
      <c r="E100" s="857"/>
      <c r="F100" s="857"/>
      <c r="G100" s="857"/>
      <c r="H100" s="857"/>
      <c r="I100" s="857"/>
      <c r="J100" s="857"/>
      <c r="K100" s="857"/>
    </row>
    <row r="101" spans="1:11" ht="15" customHeight="1" x14ac:dyDescent="0.2">
      <c r="A101" s="857"/>
      <c r="B101" s="857"/>
      <c r="C101" s="857"/>
      <c r="D101" s="857"/>
      <c r="E101" s="857"/>
      <c r="F101" s="857"/>
      <c r="G101" s="857"/>
      <c r="H101" s="857"/>
      <c r="I101" s="857"/>
      <c r="J101" s="857"/>
      <c r="K101" s="857"/>
    </row>
    <row r="102" spans="1:11" ht="15" customHeight="1" x14ac:dyDescent="0.2">
      <c r="A102" s="857"/>
      <c r="B102" s="857"/>
      <c r="C102" s="857"/>
      <c r="D102" s="857"/>
      <c r="E102" s="857"/>
      <c r="F102" s="857"/>
      <c r="G102" s="857"/>
      <c r="H102" s="857"/>
      <c r="I102" s="857"/>
      <c r="J102" s="857"/>
      <c r="K102" s="857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8" workbookViewId="0">
      <selection activeCell="F57" sqref="F57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8" t="s">
        <v>0</v>
      </c>
      <c r="B1" s="858"/>
      <c r="C1" s="858"/>
      <c r="D1" s="858"/>
      <c r="E1" s="858"/>
      <c r="F1" s="858"/>
    </row>
    <row r="2" spans="1:6" ht="12.75" x14ac:dyDescent="0.2">
      <c r="A2" s="859"/>
      <c r="B2" s="859"/>
      <c r="C2" s="859"/>
      <c r="D2" s="859"/>
      <c r="E2" s="859"/>
      <c r="F2" s="85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31" t="s">
        <v>481</v>
      </c>
    </row>
    <row r="4" spans="1:6" ht="12.75" x14ac:dyDescent="0.2">
      <c r="A4" s="26" t="s">
        <v>45</v>
      </c>
      <c r="B4" s="441"/>
      <c r="C4" s="441"/>
      <c r="D4" s="441"/>
      <c r="E4" s="441"/>
      <c r="F4" s="731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4889.386120000001</v>
      </c>
      <c r="E5" s="461">
        <v>4616.560809999999</v>
      </c>
      <c r="F5" s="727" t="s">
        <v>668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192.40191000000002</v>
      </c>
      <c r="E6" s="462">
        <v>133.83258999999995</v>
      </c>
      <c r="F6" s="727" t="s">
        <v>668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389.9499200000007</v>
      </c>
      <c r="E7" s="462">
        <v>383.2499600000001</v>
      </c>
      <c r="F7" s="727" t="s">
        <v>668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414.55307000000033</v>
      </c>
      <c r="E8" s="462">
        <v>449.91173000000009</v>
      </c>
      <c r="F8" s="727" t="s">
        <v>668</v>
      </c>
    </row>
    <row r="9" spans="1:6" ht="12.75" x14ac:dyDescent="0.2">
      <c r="A9" s="22" t="s">
        <v>596</v>
      </c>
      <c r="B9" s="31" t="s">
        <v>47</v>
      </c>
      <c r="C9" s="32" t="s">
        <v>48</v>
      </c>
      <c r="D9" s="33">
        <v>1896.73819</v>
      </c>
      <c r="E9" s="462">
        <v>1886.6122599999987</v>
      </c>
      <c r="F9" s="727" t="s">
        <v>668</v>
      </c>
    </row>
    <row r="10" spans="1:6" ht="12.75" x14ac:dyDescent="0.2">
      <c r="A10" s="34" t="s">
        <v>51</v>
      </c>
      <c r="B10" s="35" t="s">
        <v>47</v>
      </c>
      <c r="C10" s="36" t="s">
        <v>605</v>
      </c>
      <c r="D10" s="37">
        <v>29296.138999999999</v>
      </c>
      <c r="E10" s="463">
        <v>25229.063999999998</v>
      </c>
      <c r="F10" s="728" t="s">
        <v>668</v>
      </c>
    </row>
    <row r="11" spans="1:6" ht="12.75" x14ac:dyDescent="0.2">
      <c r="A11" s="38" t="s">
        <v>52</v>
      </c>
      <c r="B11" s="39"/>
      <c r="C11" s="40"/>
      <c r="D11" s="41"/>
      <c r="E11" s="41"/>
      <c r="F11" s="729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5789</v>
      </c>
      <c r="E12" s="462">
        <v>5283</v>
      </c>
      <c r="F12" s="730" t="s">
        <v>668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29841.247050000002</v>
      </c>
      <c r="E13" s="462">
        <v>28930.05949</v>
      </c>
      <c r="F13" s="727" t="s">
        <v>668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30.103863487434197</v>
      </c>
      <c r="E14" s="464">
        <v>33.364940798339042</v>
      </c>
      <c r="F14" s="727" t="s">
        <v>668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188</v>
      </c>
      <c r="E15" s="462">
        <v>154</v>
      </c>
      <c r="F15" s="728" t="s">
        <v>668</v>
      </c>
    </row>
    <row r="16" spans="1:6" ht="12.75" x14ac:dyDescent="0.2">
      <c r="A16" s="26" t="s">
        <v>58</v>
      </c>
      <c r="B16" s="28"/>
      <c r="C16" s="29"/>
      <c r="D16" s="43"/>
      <c r="E16" s="43"/>
      <c r="F16" s="729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5521</v>
      </c>
      <c r="E17" s="461">
        <v>5153</v>
      </c>
      <c r="F17" s="730" t="s">
        <v>668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84.422496857980718</v>
      </c>
      <c r="E18" s="464">
        <v>81.421861471861476</v>
      </c>
      <c r="F18" s="727" t="s">
        <v>668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19174</v>
      </c>
      <c r="E19" s="463">
        <v>19542</v>
      </c>
      <c r="F19" s="728" t="s">
        <v>668</v>
      </c>
    </row>
    <row r="20" spans="1:6" ht="12.75" x14ac:dyDescent="0.2">
      <c r="A20" s="26" t="s">
        <v>67</v>
      </c>
      <c r="B20" s="28"/>
      <c r="C20" s="29"/>
      <c r="D20" s="30"/>
      <c r="E20" s="30"/>
      <c r="F20" s="729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38.352857142857133</v>
      </c>
      <c r="E21" s="465">
        <v>41.665238095238102</v>
      </c>
      <c r="F21" s="727" t="s">
        <v>668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1.1099666666666668</v>
      </c>
      <c r="E22" s="466">
        <v>1.1339190476190477</v>
      </c>
      <c r="F22" s="727" t="s">
        <v>668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111.02005930645163</v>
      </c>
      <c r="E23" s="467">
        <v>114.51852840333333</v>
      </c>
      <c r="F23" s="727" t="s">
        <v>668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97.10322935161291</v>
      </c>
      <c r="E24" s="467">
        <v>97.603933839999996</v>
      </c>
      <c r="F24" s="727" t="s">
        <v>668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13.1</v>
      </c>
      <c r="E25" s="467">
        <v>12.46</v>
      </c>
      <c r="F25" s="727" t="s">
        <v>668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8.3602396900000002</v>
      </c>
      <c r="E26" s="468">
        <v>8.1462632900000003</v>
      </c>
      <c r="F26" s="727" t="s">
        <v>668</v>
      </c>
    </row>
    <row r="27" spans="1:6" ht="12.75" x14ac:dyDescent="0.2">
      <c r="A27" s="38" t="s">
        <v>82</v>
      </c>
      <c r="B27" s="39"/>
      <c r="C27" s="40"/>
      <c r="D27" s="41"/>
      <c r="E27" s="41"/>
      <c r="F27" s="729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3.5</v>
      </c>
      <c r="E28" s="469">
        <v>3.4</v>
      </c>
      <c r="F28" s="727" t="s">
        <v>666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2.9</v>
      </c>
      <c r="E29" s="470">
        <v>2.7</v>
      </c>
      <c r="F29" s="727" t="s">
        <v>668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0.2</v>
      </c>
      <c r="E30" s="470">
        <v>2.8</v>
      </c>
      <c r="F30" s="727" t="s">
        <v>668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-2.4</v>
      </c>
      <c r="E31" s="470">
        <v>-5.5</v>
      </c>
      <c r="F31" s="727" t="s">
        <v>668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1.5</v>
      </c>
      <c r="E32" s="470">
        <v>3.1</v>
      </c>
      <c r="F32" s="727" t="s">
        <v>668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9.6999999999999993</v>
      </c>
      <c r="E33" s="470">
        <v>11.2</v>
      </c>
      <c r="F33" s="727" t="s">
        <v>668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2.6</v>
      </c>
      <c r="E34" s="470">
        <v>0.5</v>
      </c>
      <c r="F34" s="727" t="s">
        <v>668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-2.2000000000000002</v>
      </c>
      <c r="E35" s="470">
        <v>-1.6</v>
      </c>
      <c r="F35" s="727" t="s">
        <v>668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2.1</v>
      </c>
      <c r="E36" s="470">
        <v>3</v>
      </c>
      <c r="F36" s="727" t="s">
        <v>668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-7.2</v>
      </c>
      <c r="E37" s="470">
        <v>-3.3</v>
      </c>
      <c r="F37" s="727" t="s">
        <v>668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-0.7</v>
      </c>
      <c r="E38" s="471">
        <v>21.2</v>
      </c>
      <c r="F38" s="727" t="s">
        <v>668</v>
      </c>
    </row>
    <row r="39" spans="1:6" ht="12.75" x14ac:dyDescent="0.2">
      <c r="A39" s="38" t="s">
        <v>63</v>
      </c>
      <c r="B39" s="39"/>
      <c r="C39" s="40"/>
      <c r="D39" s="41"/>
      <c r="E39" s="41"/>
      <c r="F39" s="729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13.781000000000001</v>
      </c>
      <c r="E40" s="472">
        <v>12.667</v>
      </c>
      <c r="F40" s="727" t="s">
        <v>668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60.405315000000002</v>
      </c>
      <c r="E41" s="462">
        <v>56.985141800000001</v>
      </c>
      <c r="F41" s="727" t="s">
        <v>668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0.28185542441880207</v>
      </c>
      <c r="E42" s="467">
        <v>0.27438174262888143</v>
      </c>
      <c r="F42" s="727" t="s">
        <v>668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0.20618865509888523</v>
      </c>
      <c r="E43" s="467">
        <v>0.22587101051390573</v>
      </c>
      <c r="F43" s="727" t="s">
        <v>668</v>
      </c>
    </row>
    <row r="44" spans="1:6" x14ac:dyDescent="0.2">
      <c r="A44" s="38" t="s">
        <v>97</v>
      </c>
      <c r="B44" s="39"/>
      <c r="C44" s="40"/>
      <c r="D44" s="41"/>
      <c r="E44" s="41"/>
      <c r="F44" s="729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-2.4</v>
      </c>
      <c r="E45" s="470">
        <v>6.8</v>
      </c>
      <c r="F45" s="727" t="s">
        <v>668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-2.7</v>
      </c>
      <c r="E46" s="470">
        <v>6</v>
      </c>
      <c r="F46" s="727" t="s">
        <v>668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0.4</v>
      </c>
      <c r="E47" s="470">
        <v>6</v>
      </c>
      <c r="F47" s="727" t="s">
        <v>668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-0.9</v>
      </c>
      <c r="E48" s="470">
        <v>5.6</v>
      </c>
      <c r="F48" s="727" t="s">
        <v>668</v>
      </c>
    </row>
    <row r="49" spans="1:7" ht="12.75" x14ac:dyDescent="0.2">
      <c r="A49" s="473" t="s">
        <v>102</v>
      </c>
      <c r="B49" s="31" t="s">
        <v>84</v>
      </c>
      <c r="C49" s="32" t="s">
        <v>483</v>
      </c>
      <c r="D49" s="51">
        <v>1</v>
      </c>
      <c r="E49" s="470">
        <v>6.8</v>
      </c>
      <c r="F49" s="727" t="s">
        <v>668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0.6</v>
      </c>
      <c r="E50" s="470">
        <v>7.8</v>
      </c>
      <c r="F50" s="727" t="s">
        <v>668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2.8</v>
      </c>
      <c r="E51" s="470">
        <v>-0.6</v>
      </c>
      <c r="F51" s="727" t="s">
        <v>668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4.9000000000000004</v>
      </c>
      <c r="E52" s="470">
        <v>-3.4</v>
      </c>
      <c r="F52" s="727" t="s">
        <v>668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14</v>
      </c>
      <c r="E53" s="470">
        <v>4.0999999999999996</v>
      </c>
      <c r="F53" s="727" t="s">
        <v>668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25.4</v>
      </c>
      <c r="E54" s="471">
        <v>-6</v>
      </c>
      <c r="F54" s="728" t="s">
        <v>668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2"/>
      <c r="B56" s="22"/>
      <c r="C56" s="22"/>
      <c r="D56" s="22"/>
      <c r="E56" s="22"/>
      <c r="F56" s="22"/>
    </row>
    <row r="57" spans="1:7" ht="12.75" x14ac:dyDescent="0.2">
      <c r="A57" s="452" t="s">
        <v>485</v>
      </c>
      <c r="B57" s="458"/>
      <c r="C57" s="458"/>
      <c r="D57" s="459"/>
      <c r="E57" s="22"/>
      <c r="F57" s="22"/>
    </row>
    <row r="58" spans="1:7" ht="12.75" x14ac:dyDescent="0.2">
      <c r="A58" s="452" t="s">
        <v>486</v>
      </c>
      <c r="B58" s="22"/>
      <c r="C58" s="22"/>
      <c r="D58" s="22"/>
      <c r="E58" s="22"/>
      <c r="F58" s="22"/>
    </row>
    <row r="59" spans="1:7" ht="12.75" x14ac:dyDescent="0.2">
      <c r="A59" s="452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G17" sqref="G17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60" t="s">
        <v>671</v>
      </c>
      <c r="C3" s="862" t="s">
        <v>487</v>
      </c>
      <c r="D3" s="860" t="s">
        <v>641</v>
      </c>
      <c r="E3" s="862" t="s">
        <v>487</v>
      </c>
      <c r="F3" s="864" t="s">
        <v>111</v>
      </c>
      <c r="G3" s="864"/>
    </row>
    <row r="4" spans="1:7" ht="14.45" customHeight="1" x14ac:dyDescent="0.25">
      <c r="A4" s="847"/>
      <c r="B4" s="861"/>
      <c r="C4" s="863"/>
      <c r="D4" s="861"/>
      <c r="E4" s="863"/>
      <c r="F4" s="460">
        <v>2015</v>
      </c>
      <c r="G4" s="460">
        <v>2014</v>
      </c>
    </row>
    <row r="5" spans="1:7" x14ac:dyDescent="0.2">
      <c r="A5" s="65" t="s">
        <v>112</v>
      </c>
      <c r="B5" s="266">
        <v>14425.661036937392</v>
      </c>
      <c r="C5" s="267">
        <v>11.646075880656944</v>
      </c>
      <c r="D5" s="266">
        <v>11639.392948199999</v>
      </c>
      <c r="E5" s="267">
        <v>9.8314891506505102</v>
      </c>
      <c r="F5" s="767">
        <v>8.3340261664268152</v>
      </c>
      <c r="G5" s="767">
        <v>13.986079100901474</v>
      </c>
    </row>
    <row r="6" spans="1:7" x14ac:dyDescent="0.2">
      <c r="A6" s="65" t="s">
        <v>113</v>
      </c>
      <c r="B6" s="266">
        <v>52434.240239999999</v>
      </c>
      <c r="C6" s="267">
        <v>42.331033497601098</v>
      </c>
      <c r="D6" s="266">
        <v>50446.525071799995</v>
      </c>
      <c r="E6" s="267">
        <v>42.610853172383031</v>
      </c>
      <c r="F6" s="767">
        <v>0.4508656918035282</v>
      </c>
      <c r="G6" s="767">
        <v>0.61599140982995004</v>
      </c>
    </row>
    <row r="7" spans="1:7" x14ac:dyDescent="0.2">
      <c r="A7" s="65" t="s">
        <v>114</v>
      </c>
      <c r="B7" s="266">
        <v>24590.480148000002</v>
      </c>
      <c r="C7" s="267">
        <v>19.852303267912919</v>
      </c>
      <c r="D7" s="266">
        <v>23661.746351999998</v>
      </c>
      <c r="E7" s="267">
        <v>19.986454927712352</v>
      </c>
      <c r="F7" s="767">
        <v>0.22015978408784018</v>
      </c>
      <c r="G7" s="767">
        <v>8.7923586410356094E-2</v>
      </c>
    </row>
    <row r="8" spans="1:7" x14ac:dyDescent="0.2">
      <c r="A8" s="65" t="s">
        <v>115</v>
      </c>
      <c r="B8" s="266">
        <v>14926.70119191919</v>
      </c>
      <c r="C8" s="267">
        <v>12.05057392405565</v>
      </c>
      <c r="D8" s="266">
        <v>14934.0303030303</v>
      </c>
      <c r="E8" s="267">
        <v>12.614382687581163</v>
      </c>
      <c r="F8" s="767">
        <v>100</v>
      </c>
      <c r="G8" s="767">
        <v>100</v>
      </c>
    </row>
    <row r="9" spans="1:7" x14ac:dyDescent="0.2">
      <c r="A9" s="65" t="s">
        <v>116</v>
      </c>
      <c r="B9" s="266">
        <v>17243.376235943582</v>
      </c>
      <c r="C9" s="267">
        <v>13.920864185586732</v>
      </c>
      <c r="D9" s="266">
        <v>17795.982282899997</v>
      </c>
      <c r="E9" s="267">
        <v>15.031798266296805</v>
      </c>
      <c r="F9" s="767">
        <v>100</v>
      </c>
      <c r="G9" s="767">
        <v>100</v>
      </c>
    </row>
    <row r="10" spans="1:7" x14ac:dyDescent="0.2">
      <c r="A10" s="65" t="s">
        <v>117</v>
      </c>
      <c r="B10" s="266">
        <v>259.94936652448104</v>
      </c>
      <c r="C10" s="267">
        <v>0.20986144343202545</v>
      </c>
      <c r="D10" s="266">
        <v>204.15011999999999</v>
      </c>
      <c r="E10" s="267">
        <v>0.17244023797601851</v>
      </c>
      <c r="F10" s="767" t="s">
        <v>672</v>
      </c>
      <c r="G10" s="767" t="s">
        <v>673</v>
      </c>
    </row>
    <row r="11" spans="1:7" x14ac:dyDescent="0.2">
      <c r="A11" s="65" t="s">
        <v>118</v>
      </c>
      <c r="B11" s="266">
        <v>-13.268894763999953</v>
      </c>
      <c r="C11" s="267" t="s">
        <v>674</v>
      </c>
      <c r="D11" s="266">
        <v>-292.91599999999994</v>
      </c>
      <c r="E11" s="267">
        <v>-0.24741844259990359</v>
      </c>
      <c r="F11" s="768"/>
      <c r="G11" s="768"/>
    </row>
    <row r="12" spans="1:7" x14ac:dyDescent="0.2">
      <c r="A12" s="68" t="s">
        <v>119</v>
      </c>
      <c r="B12" s="769">
        <v>123867.13932456066</v>
      </c>
      <c r="C12" s="770">
        <v>100</v>
      </c>
      <c r="D12" s="769">
        <v>118388.91107793032</v>
      </c>
      <c r="E12" s="770">
        <v>100</v>
      </c>
      <c r="F12" s="770">
        <v>26.888410867770883</v>
      </c>
      <c r="G12" s="770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607</v>
      </c>
    </row>
    <row r="14" spans="1:7" x14ac:dyDescent="0.2">
      <c r="A14" s="771" t="s">
        <v>608</v>
      </c>
      <c r="B14" s="1"/>
      <c r="C14" s="1"/>
      <c r="D14" s="1"/>
      <c r="E14" s="1"/>
      <c r="F14" s="1"/>
      <c r="G14" s="1"/>
    </row>
    <row r="15" spans="1:7" x14ac:dyDescent="0.2">
      <c r="A15" s="845" t="s">
        <v>675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65" t="s">
        <v>671</v>
      </c>
      <c r="C3" s="862" t="s">
        <v>487</v>
      </c>
      <c r="D3" s="865" t="s">
        <v>641</v>
      </c>
      <c r="E3" s="862" t="s">
        <v>487</v>
      </c>
      <c r="F3" s="867" t="s">
        <v>676</v>
      </c>
    </row>
    <row r="4" spans="1:6" x14ac:dyDescent="0.2">
      <c r="A4" s="75"/>
      <c r="B4" s="866"/>
      <c r="C4" s="863"/>
      <c r="D4" s="866"/>
      <c r="E4" s="863"/>
      <c r="F4" s="868"/>
    </row>
    <row r="5" spans="1:6" x14ac:dyDescent="0.2">
      <c r="A5" s="65" t="s">
        <v>112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124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125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126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127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119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607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H19" sqref="H19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1" t="s">
        <v>5</v>
      </c>
      <c r="B1" s="480"/>
      <c r="C1" s="480"/>
      <c r="D1" s="480"/>
      <c r="E1" s="480"/>
      <c r="F1" s="480"/>
      <c r="G1" s="480"/>
      <c r="H1" s="480"/>
      <c r="I1" s="395"/>
    </row>
    <row r="2" spans="1:9" ht="15.75" x14ac:dyDescent="0.25">
      <c r="A2" s="482"/>
      <c r="B2" s="483"/>
      <c r="C2" s="480"/>
      <c r="D2" s="480"/>
      <c r="E2" s="480"/>
      <c r="F2" s="480"/>
      <c r="G2" s="480"/>
      <c r="H2" s="62" t="s">
        <v>159</v>
      </c>
      <c r="I2" s="395"/>
    </row>
    <row r="3" spans="1:9" s="80" customFormat="1" ht="14.25" x14ac:dyDescent="0.2">
      <c r="A3" s="453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  <c r="I3" s="395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5"/>
    </row>
    <row r="5" spans="1:9" s="80" customFormat="1" ht="14.25" x14ac:dyDescent="0.2">
      <c r="A5" s="82" t="s">
        <v>609</v>
      </c>
      <c r="B5" s="474">
        <v>133.83258999999995</v>
      </c>
      <c r="C5" s="84">
        <v>-8.7729569641361813</v>
      </c>
      <c r="D5" s="83">
        <v>699.56749000000002</v>
      </c>
      <c r="E5" s="84">
        <v>-5.2799434729493191</v>
      </c>
      <c r="F5" s="83">
        <v>1837.1986200000001</v>
      </c>
      <c r="G5" s="84">
        <v>4.4265440333281152</v>
      </c>
      <c r="H5" s="477">
        <v>3.3098277823011233</v>
      </c>
      <c r="I5" s="395"/>
    </row>
    <row r="6" spans="1:9" s="80" customFormat="1" ht="14.25" x14ac:dyDescent="0.2">
      <c r="A6" s="82" t="s">
        <v>49</v>
      </c>
      <c r="B6" s="475">
        <v>383.2499600000001</v>
      </c>
      <c r="C6" s="86">
        <v>-0.30253144710821461</v>
      </c>
      <c r="D6" s="85">
        <v>1468.3713500000008</v>
      </c>
      <c r="E6" s="86">
        <v>2.1935020214616126</v>
      </c>
      <c r="F6" s="85">
        <v>4682.8073199999999</v>
      </c>
      <c r="G6" s="86">
        <v>1.4951608766009414</v>
      </c>
      <c r="H6" s="478">
        <v>8.43636915365148</v>
      </c>
      <c r="I6" s="395"/>
    </row>
    <row r="7" spans="1:9" s="80" customFormat="1" ht="14.25" x14ac:dyDescent="0.2">
      <c r="A7" s="82" t="s">
        <v>50</v>
      </c>
      <c r="B7" s="475">
        <v>449.91173000000009</v>
      </c>
      <c r="C7" s="86">
        <v>1.7759013255089371</v>
      </c>
      <c r="D7" s="85">
        <v>1610.9069500000003</v>
      </c>
      <c r="E7" s="86">
        <v>5.1004104202578802</v>
      </c>
      <c r="F7" s="85">
        <v>5564.8177800000003</v>
      </c>
      <c r="G7" s="86">
        <v>4.8218333838396754</v>
      </c>
      <c r="H7" s="478">
        <v>10.025365951824664</v>
      </c>
      <c r="I7" s="395"/>
    </row>
    <row r="8" spans="1:9" s="80" customFormat="1" ht="14.25" x14ac:dyDescent="0.2">
      <c r="A8" s="82" t="s">
        <v>129</v>
      </c>
      <c r="B8" s="475">
        <v>2507.4309999999987</v>
      </c>
      <c r="C8" s="86">
        <v>6.0189136858155408</v>
      </c>
      <c r="D8" s="85">
        <v>10083.620399999994</v>
      </c>
      <c r="E8" s="86">
        <v>0.73861246179144779</v>
      </c>
      <c r="F8" s="85">
        <v>29860.568500000001</v>
      </c>
      <c r="G8" s="86">
        <v>3.1602956687343497</v>
      </c>
      <c r="H8" s="478">
        <v>53.795674643281508</v>
      </c>
      <c r="I8" s="395"/>
    </row>
    <row r="9" spans="1:9" s="80" customFormat="1" ht="14.25" x14ac:dyDescent="0.2">
      <c r="A9" s="82" t="s">
        <v>130</v>
      </c>
      <c r="B9" s="475">
        <v>697.13553000000013</v>
      </c>
      <c r="C9" s="86">
        <v>1.8414050329821068</v>
      </c>
      <c r="D9" s="85">
        <v>2863.4896900000003</v>
      </c>
      <c r="E9" s="86">
        <v>5.2299066022142728</v>
      </c>
      <c r="F9" s="85">
        <v>8372.5649600000015</v>
      </c>
      <c r="G9" s="87">
        <v>-3.5144885720364205</v>
      </c>
      <c r="H9" s="478">
        <v>15.083697435897756</v>
      </c>
      <c r="I9" s="395"/>
    </row>
    <row r="10" spans="1:9" s="80" customFormat="1" ht="14.25" x14ac:dyDescent="0.2">
      <c r="A10" s="81" t="s">
        <v>489</v>
      </c>
      <c r="B10" s="476">
        <v>445</v>
      </c>
      <c r="C10" s="89">
        <v>-1.3642331150635816</v>
      </c>
      <c r="D10" s="88">
        <v>1779.9851768219833</v>
      </c>
      <c r="E10" s="89">
        <v>-0.81300742632001965</v>
      </c>
      <c r="F10" s="88">
        <v>5189.4208722413387</v>
      </c>
      <c r="G10" s="89">
        <v>-0.27409268040762202</v>
      </c>
      <c r="H10" s="479">
        <v>9.3490650330434661</v>
      </c>
      <c r="I10" s="395"/>
    </row>
    <row r="11" spans="1:9" s="80" customFormat="1" ht="14.25" x14ac:dyDescent="0.2">
      <c r="A11" s="90" t="s">
        <v>490</v>
      </c>
      <c r="B11" s="91">
        <v>4616.560809999999</v>
      </c>
      <c r="C11" s="92">
        <v>3.1877859410408558</v>
      </c>
      <c r="D11" s="91">
        <v>18505.941056821979</v>
      </c>
      <c r="E11" s="92">
        <v>1.493699368069066</v>
      </c>
      <c r="F11" s="91">
        <v>55507.378052241344</v>
      </c>
      <c r="G11" s="92">
        <v>1.8315934572454395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558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491</v>
      </c>
      <c r="B14" s="85"/>
      <c r="C14" s="480"/>
      <c r="D14" s="480"/>
      <c r="E14" s="480"/>
      <c r="F14" s="480"/>
      <c r="G14" s="480"/>
      <c r="H14" s="480"/>
      <c r="I14" s="395"/>
    </row>
    <row r="15" spans="1:9" ht="14.25" x14ac:dyDescent="0.2">
      <c r="A15" s="94" t="s">
        <v>492</v>
      </c>
      <c r="B15" s="480"/>
      <c r="C15" s="480"/>
      <c r="D15" s="480"/>
      <c r="E15" s="480"/>
      <c r="F15" s="480"/>
      <c r="G15" s="480"/>
      <c r="H15" s="480"/>
      <c r="I15" s="395"/>
    </row>
    <row r="16" spans="1:9" ht="14.25" x14ac:dyDescent="0.2">
      <c r="A16" s="166" t="s">
        <v>645</v>
      </c>
      <c r="B16" s="480"/>
      <c r="C16" s="480"/>
      <c r="D16" s="480"/>
      <c r="E16" s="480"/>
      <c r="F16" s="480"/>
      <c r="G16" s="480"/>
      <c r="H16" s="480"/>
      <c r="I16" s="395"/>
    </row>
    <row r="17" spans="2:9" ht="14.25" x14ac:dyDescent="0.2">
      <c r="B17" s="480"/>
      <c r="C17" s="480"/>
      <c r="D17" s="480"/>
      <c r="E17" s="480"/>
      <c r="F17" s="480"/>
      <c r="G17" s="480"/>
      <c r="H17" s="480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18" sqref="D18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4" t="s">
        <v>493</v>
      </c>
      <c r="B1" s="457"/>
      <c r="C1" s="457"/>
      <c r="D1" s="457"/>
    </row>
    <row r="2" spans="1:18" x14ac:dyDescent="0.2">
      <c r="A2" s="487"/>
      <c r="B2" s="485"/>
      <c r="C2" s="485"/>
      <c r="D2" s="488"/>
    </row>
    <row r="3" spans="1:18" x14ac:dyDescent="0.2">
      <c r="A3" s="489"/>
      <c r="B3" s="489">
        <v>2014</v>
      </c>
      <c r="C3" s="489">
        <v>2015</v>
      </c>
      <c r="D3" s="489">
        <v>2016</v>
      </c>
    </row>
    <row r="4" spans="1:18" x14ac:dyDescent="0.2">
      <c r="A4" s="456" t="s">
        <v>134</v>
      </c>
      <c r="B4" s="484">
        <v>-7.753502009242113</v>
      </c>
      <c r="C4" s="484">
        <v>-1.045966422882296</v>
      </c>
      <c r="D4" s="484">
        <v>1.7599067374847677</v>
      </c>
      <c r="Q4" s="798"/>
      <c r="R4" s="798"/>
    </row>
    <row r="5" spans="1:18" x14ac:dyDescent="0.2">
      <c r="A5" s="456" t="s">
        <v>135</v>
      </c>
      <c r="B5" s="484">
        <v>-6.2083557342270943</v>
      </c>
      <c r="C5" s="484">
        <v>-0.45486329302175849</v>
      </c>
      <c r="D5" s="484">
        <v>1.3743114016543478</v>
      </c>
    </row>
    <row r="6" spans="1:18" x14ac:dyDescent="0.2">
      <c r="A6" s="456" t="s">
        <v>136</v>
      </c>
      <c r="B6" s="484">
        <v>-5.1314628475704174</v>
      </c>
      <c r="C6" s="484">
        <v>-0.39578121392347604</v>
      </c>
      <c r="D6" s="484">
        <v>1.7396990214448407</v>
      </c>
    </row>
    <row r="7" spans="1:18" x14ac:dyDescent="0.2">
      <c r="A7" s="456" t="s">
        <v>137</v>
      </c>
      <c r="B7" s="484">
        <v>-4.992133620685669</v>
      </c>
      <c r="C7" s="484">
        <v>0.21339566072385249</v>
      </c>
      <c r="D7" s="484">
        <v>1.8315934572454258</v>
      </c>
    </row>
    <row r="8" spans="1:18" x14ac:dyDescent="0.2">
      <c r="A8" s="456" t="s">
        <v>138</v>
      </c>
      <c r="B8" s="484">
        <v>-4.2330189198514301</v>
      </c>
      <c r="C8" s="484">
        <v>0.49749954534354601</v>
      </c>
      <c r="D8" s="741" t="s">
        <v>604</v>
      </c>
    </row>
    <row r="9" spans="1:18" x14ac:dyDescent="0.2">
      <c r="A9" s="456" t="s">
        <v>139</v>
      </c>
      <c r="B9" s="484">
        <v>-2.8953925133100227</v>
      </c>
      <c r="C9" s="484">
        <v>0.80866639103215066</v>
      </c>
      <c r="D9" s="741" t="s">
        <v>604</v>
      </c>
    </row>
    <row r="10" spans="1:18" x14ac:dyDescent="0.2">
      <c r="A10" s="456" t="s">
        <v>140</v>
      </c>
      <c r="B10" s="484">
        <v>-2.6582284128819049</v>
      </c>
      <c r="C10" s="484">
        <v>1.2040962572428777</v>
      </c>
      <c r="D10" s="741" t="s">
        <v>604</v>
      </c>
    </row>
    <row r="11" spans="1:18" x14ac:dyDescent="0.2">
      <c r="A11" s="456" t="s">
        <v>141</v>
      </c>
      <c r="B11" s="484">
        <v>-2.2841931248927532</v>
      </c>
      <c r="C11" s="484">
        <v>2.0076545595278299</v>
      </c>
      <c r="D11" s="741" t="s">
        <v>604</v>
      </c>
    </row>
    <row r="12" spans="1:18" x14ac:dyDescent="0.2">
      <c r="A12" s="456" t="s">
        <v>142</v>
      </c>
      <c r="B12" s="484">
        <v>-1.6555798884600434</v>
      </c>
      <c r="C12" s="484">
        <v>1.9067749366088633</v>
      </c>
      <c r="D12" s="741" t="s">
        <v>604</v>
      </c>
    </row>
    <row r="13" spans="1:18" x14ac:dyDescent="0.2">
      <c r="A13" s="456" t="s">
        <v>143</v>
      </c>
      <c r="B13" s="484">
        <v>-1.1913288805458004</v>
      </c>
      <c r="C13" s="484">
        <v>1.5689256901344224</v>
      </c>
      <c r="D13" s="741" t="s">
        <v>604</v>
      </c>
    </row>
    <row r="14" spans="1:18" x14ac:dyDescent="0.2">
      <c r="A14" s="456" t="s">
        <v>144</v>
      </c>
      <c r="B14" s="484">
        <v>-1.4577106406000133</v>
      </c>
      <c r="C14" s="484">
        <v>2.2204741525011311</v>
      </c>
      <c r="D14" s="741" t="s">
        <v>604</v>
      </c>
    </row>
    <row r="15" spans="1:18" x14ac:dyDescent="0.2">
      <c r="A15" s="485" t="s">
        <v>145</v>
      </c>
      <c r="B15" s="486">
        <v>-1.4138810684587531</v>
      </c>
      <c r="C15" s="486">
        <v>2.5344746121316177</v>
      </c>
      <c r="D15" s="742" t="s">
        <v>604</v>
      </c>
    </row>
    <row r="16" spans="1:18" x14ac:dyDescent="0.2">
      <c r="A16" s="455"/>
      <c r="B16" s="456"/>
      <c r="C16" s="456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5" sqref="H15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2" t="s">
        <v>24</v>
      </c>
      <c r="B1" s="493"/>
      <c r="C1" s="493"/>
      <c r="D1" s="493"/>
      <c r="E1" s="493"/>
      <c r="F1" s="493"/>
      <c r="G1" s="493"/>
      <c r="H1" s="493"/>
    </row>
    <row r="2" spans="1:8" ht="15.75" x14ac:dyDescent="0.25">
      <c r="A2" s="494"/>
      <c r="B2" s="495"/>
      <c r="C2" s="496"/>
      <c r="D2" s="496"/>
      <c r="E2" s="496"/>
      <c r="F2" s="496"/>
      <c r="G2" s="496"/>
      <c r="H2" s="525" t="s">
        <v>159</v>
      </c>
    </row>
    <row r="3" spans="1:8" s="80" customFormat="1" x14ac:dyDescent="0.2">
      <c r="A3" s="448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s="80" customFormat="1" x14ac:dyDescent="0.2">
      <c r="A4" s="449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128</v>
      </c>
    </row>
    <row r="5" spans="1:8" s="102" customFormat="1" x14ac:dyDescent="0.2">
      <c r="A5" s="498" t="s">
        <v>146</v>
      </c>
      <c r="B5" s="507">
        <v>73.754929999999973</v>
      </c>
      <c r="C5" s="500">
        <v>5.9483546709830604</v>
      </c>
      <c r="D5" s="499">
        <v>343.49479000000002</v>
      </c>
      <c r="E5" s="500">
        <v>-4.2513678603398875</v>
      </c>
      <c r="F5" s="499">
        <v>848.93110000000013</v>
      </c>
      <c r="G5" s="500">
        <v>-2.9087124978625867</v>
      </c>
      <c r="H5" s="505">
        <v>46.207910824579223</v>
      </c>
    </row>
    <row r="6" spans="1:8" s="102" customFormat="1" x14ac:dyDescent="0.2">
      <c r="A6" s="498" t="s">
        <v>147</v>
      </c>
      <c r="B6" s="507">
        <v>55.882579999999997</v>
      </c>
      <c r="C6" s="500">
        <v>13.407873040998854</v>
      </c>
      <c r="D6" s="499">
        <v>239.15778</v>
      </c>
      <c r="E6" s="500">
        <v>-8.2177921898894617</v>
      </c>
      <c r="F6" s="499">
        <v>495.01349000000005</v>
      </c>
      <c r="G6" s="500">
        <v>-3.6324439109872131</v>
      </c>
      <c r="H6" s="505">
        <v>26.943928904105103</v>
      </c>
    </row>
    <row r="7" spans="1:8" s="102" customFormat="1" x14ac:dyDescent="0.2">
      <c r="A7" s="498" t="s">
        <v>148</v>
      </c>
      <c r="B7" s="507">
        <v>3.8887500000000008</v>
      </c>
      <c r="C7" s="500">
        <v>13.979424350782581</v>
      </c>
      <c r="D7" s="499">
        <v>14.777520000000001</v>
      </c>
      <c r="E7" s="500">
        <v>17.039743958333801</v>
      </c>
      <c r="F7" s="499">
        <v>45.178350000000009</v>
      </c>
      <c r="G7" s="500">
        <v>21.849970183695962</v>
      </c>
      <c r="H7" s="505">
        <v>2.4590890450374934</v>
      </c>
    </row>
    <row r="8" spans="1:8" s="102" customFormat="1" x14ac:dyDescent="0.2">
      <c r="A8" s="501" t="s">
        <v>620</v>
      </c>
      <c r="B8" s="506">
        <v>0.30632999999999999</v>
      </c>
      <c r="C8" s="503">
        <v>-98.744609377337227</v>
      </c>
      <c r="D8" s="502">
        <v>102.13740000000001</v>
      </c>
      <c r="E8" s="504">
        <v>-4.2040612359284868</v>
      </c>
      <c r="F8" s="502">
        <v>448.07567999999998</v>
      </c>
      <c r="G8" s="504">
        <v>34.070793640145425</v>
      </c>
      <c r="H8" s="817">
        <v>24.38907122627819</v>
      </c>
    </row>
    <row r="9" spans="1:8" s="80" customFormat="1" x14ac:dyDescent="0.2">
      <c r="A9" s="450" t="s">
        <v>119</v>
      </c>
      <c r="B9" s="69">
        <v>133.83258999999995</v>
      </c>
      <c r="C9" s="70">
        <v>-8.7729569641361813</v>
      </c>
      <c r="D9" s="69">
        <v>699.56749000000002</v>
      </c>
      <c r="E9" s="70">
        <v>-5.2799434729493191</v>
      </c>
      <c r="F9" s="69">
        <v>1837.1986200000001</v>
      </c>
      <c r="G9" s="70">
        <v>4.4265440333281152</v>
      </c>
      <c r="H9" s="70">
        <v>100</v>
      </c>
    </row>
    <row r="10" spans="1:8" s="102" customFormat="1" x14ac:dyDescent="0.2">
      <c r="A10" s="491"/>
      <c r="B10" s="490"/>
      <c r="C10" s="497"/>
      <c r="D10" s="490"/>
      <c r="E10" s="497"/>
      <c r="F10" s="490"/>
      <c r="G10" s="497"/>
      <c r="H10" s="93" t="s">
        <v>238</v>
      </c>
    </row>
    <row r="11" spans="1:8" s="102" customFormat="1" x14ac:dyDescent="0.2">
      <c r="A11" s="451" t="s">
        <v>558</v>
      </c>
      <c r="B11" s="490"/>
      <c r="C11" s="490"/>
      <c r="D11" s="490"/>
      <c r="E11" s="490"/>
      <c r="F11" s="490"/>
      <c r="G11" s="497"/>
      <c r="H11" s="497"/>
    </row>
    <row r="12" spans="1:8" s="102" customFormat="1" x14ac:dyDescent="0.2">
      <c r="A12" s="451" t="s">
        <v>619</v>
      </c>
      <c r="B12" s="490"/>
      <c r="C12" s="490"/>
      <c r="D12" s="490"/>
      <c r="E12" s="490"/>
      <c r="F12" s="490"/>
      <c r="G12" s="497"/>
      <c r="H12" s="497"/>
    </row>
    <row r="13" spans="1:8" s="102" customFormat="1" ht="14.25" x14ac:dyDescent="0.2">
      <c r="A13" s="166" t="s">
        <v>645</v>
      </c>
      <c r="B13" s="456"/>
      <c r="C13" s="456"/>
      <c r="D13" s="456"/>
      <c r="E13" s="456"/>
      <c r="F13" s="456"/>
      <c r="G13" s="456"/>
      <c r="H13" s="456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86" priority="4" operator="between">
      <formula>0</formula>
      <formula>0.5</formula>
    </cfRule>
  </conditionalFormatting>
  <conditionalFormatting sqref="D8">
    <cfRule type="cellIs" dxfId="185" priority="3" operator="between">
      <formula>0</formula>
      <formula>0.5</formula>
    </cfRule>
  </conditionalFormatting>
  <conditionalFormatting sqref="F8">
    <cfRule type="cellIs" dxfId="184" priority="2" operator="between">
      <formula>0</formula>
      <formula>0.5</formula>
    </cfRule>
  </conditionalFormatting>
  <conditionalFormatting sqref="H8">
    <cfRule type="cellIs" dxfId="183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topLeftCell="A2" zoomScale="115" zoomScaleNormal="115" zoomScaleSheetLayoutView="100" workbookViewId="0">
      <selection activeCell="H19" sqref="H19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5" t="s">
        <v>159</v>
      </c>
    </row>
    <row r="3" spans="1:14" s="102" customFormat="1" x14ac:dyDescent="0.2">
      <c r="A3" s="79"/>
      <c r="B3" s="869">
        <f>INDICE!A3</f>
        <v>42461</v>
      </c>
      <c r="C3" s="870"/>
      <c r="D3" s="871" t="s">
        <v>120</v>
      </c>
      <c r="E3" s="871"/>
      <c r="F3" s="871" t="s">
        <v>121</v>
      </c>
      <c r="G3" s="871"/>
      <c r="H3" s="871"/>
      <c r="I3" s="526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110</v>
      </c>
      <c r="I4" s="526"/>
    </row>
    <row r="5" spans="1:14" s="102" customFormat="1" x14ac:dyDescent="0.2">
      <c r="A5" s="99" t="s">
        <v>192</v>
      </c>
      <c r="B5" s="528">
        <v>353.14635000000004</v>
      </c>
      <c r="C5" s="521">
        <v>-0.87868174666060839</v>
      </c>
      <c r="D5" s="520">
        <v>1354.7684900000008</v>
      </c>
      <c r="E5" s="522">
        <v>1.5773961433941992</v>
      </c>
      <c r="F5" s="520">
        <v>4328.4934200000016</v>
      </c>
      <c r="G5" s="522">
        <v>0.91005222590971191</v>
      </c>
      <c r="H5" s="531">
        <v>92.433728834266915</v>
      </c>
    </row>
    <row r="6" spans="1:14" s="102" customFormat="1" x14ac:dyDescent="0.2">
      <c r="A6" s="99" t="s">
        <v>193</v>
      </c>
      <c r="B6" s="507">
        <v>29.879350000000006</v>
      </c>
      <c r="C6" s="514">
        <v>7.2413920580064133</v>
      </c>
      <c r="D6" s="499">
        <v>112.8245899999999</v>
      </c>
      <c r="E6" s="500">
        <v>10.418893565880085</v>
      </c>
      <c r="F6" s="499">
        <v>350.54205999999982</v>
      </c>
      <c r="G6" s="500">
        <v>9.1965719567816997</v>
      </c>
      <c r="H6" s="505">
        <v>7.4857246101682398</v>
      </c>
    </row>
    <row r="7" spans="1:14" s="102" customFormat="1" x14ac:dyDescent="0.2">
      <c r="A7" s="99" t="s">
        <v>153</v>
      </c>
      <c r="B7" s="529">
        <v>0</v>
      </c>
      <c r="C7" s="516">
        <v>0</v>
      </c>
      <c r="D7" s="515">
        <v>3.5339999999999996E-2</v>
      </c>
      <c r="E7" s="516">
        <v>55.751432349052422</v>
      </c>
      <c r="F7" s="515">
        <v>9.7409999999999997E-2</v>
      </c>
      <c r="G7" s="516">
        <v>-17.866779089376056</v>
      </c>
      <c r="H7" s="529">
        <v>2.0801624611793764E-3</v>
      </c>
    </row>
    <row r="8" spans="1:14" s="102" customFormat="1" x14ac:dyDescent="0.2">
      <c r="A8" s="527" t="s">
        <v>154</v>
      </c>
      <c r="B8" s="508">
        <v>383.02570000000009</v>
      </c>
      <c r="C8" s="509">
        <v>-0.28972871410549478</v>
      </c>
      <c r="D8" s="508">
        <v>1467.6284200000009</v>
      </c>
      <c r="E8" s="509">
        <v>2.2061070197696795</v>
      </c>
      <c r="F8" s="508">
        <v>4679.1392000000014</v>
      </c>
      <c r="G8" s="509">
        <v>1.4846689465791951</v>
      </c>
      <c r="H8" s="509">
        <v>99.921668355126798</v>
      </c>
    </row>
    <row r="9" spans="1:14" s="102" customFormat="1" x14ac:dyDescent="0.2">
      <c r="A9" s="99" t="s">
        <v>155</v>
      </c>
      <c r="B9" s="529">
        <v>0.22425999999999999</v>
      </c>
      <c r="C9" s="516">
        <v>-18.23385714806577</v>
      </c>
      <c r="D9" s="515">
        <v>0.74293000000000009</v>
      </c>
      <c r="E9" s="516">
        <v>-17.826567857537867</v>
      </c>
      <c r="F9" s="515">
        <v>3.6681199999999996</v>
      </c>
      <c r="G9" s="516">
        <v>16.913681768054396</v>
      </c>
      <c r="H9" s="505">
        <v>7.8331644873229578E-2</v>
      </c>
    </row>
    <row r="10" spans="1:14" s="102" customFormat="1" x14ac:dyDescent="0.2">
      <c r="A10" s="68" t="s">
        <v>156</v>
      </c>
      <c r="B10" s="510">
        <v>383.2499600000001</v>
      </c>
      <c r="C10" s="511">
        <v>-0.30253144710821461</v>
      </c>
      <c r="D10" s="510">
        <v>1468.3713500000008</v>
      </c>
      <c r="E10" s="511">
        <v>2.1935020214616126</v>
      </c>
      <c r="F10" s="510">
        <v>4682.8073199999999</v>
      </c>
      <c r="G10" s="511">
        <v>1.4951608766009414</v>
      </c>
      <c r="H10" s="511">
        <v>100</v>
      </c>
    </row>
    <row r="11" spans="1:14" s="102" customFormat="1" x14ac:dyDescent="0.2">
      <c r="A11" s="104" t="s">
        <v>157</v>
      </c>
      <c r="B11" s="517"/>
      <c r="C11" s="517"/>
      <c r="D11" s="517"/>
      <c r="E11" s="517"/>
      <c r="F11" s="517"/>
      <c r="G11" s="517"/>
      <c r="H11" s="517"/>
    </row>
    <row r="12" spans="1:14" s="102" customFormat="1" x14ac:dyDescent="0.2">
      <c r="A12" s="105" t="s">
        <v>198</v>
      </c>
      <c r="B12" s="530">
        <v>19.791740000000033</v>
      </c>
      <c r="C12" s="519">
        <v>-16.354845730731768</v>
      </c>
      <c r="D12" s="518">
        <v>78.539610000000039</v>
      </c>
      <c r="E12" s="519">
        <v>-16.093477074089982</v>
      </c>
      <c r="F12" s="518">
        <v>271.85048999999998</v>
      </c>
      <c r="G12" s="519">
        <v>-7.1136023367763244</v>
      </c>
      <c r="H12" s="532">
        <v>5.8052888240552249</v>
      </c>
    </row>
    <row r="13" spans="1:14" s="102" customFormat="1" x14ac:dyDescent="0.2">
      <c r="A13" s="106" t="s">
        <v>158</v>
      </c>
      <c r="B13" s="570">
        <v>5.1641857966534497</v>
      </c>
      <c r="C13" s="523"/>
      <c r="D13" s="552">
        <v>5.3487566343486606</v>
      </c>
      <c r="E13" s="523"/>
      <c r="F13" s="552">
        <v>5.8052888240552249</v>
      </c>
      <c r="G13" s="523"/>
      <c r="H13" s="53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558</v>
      </c>
      <c r="B15" s="136"/>
      <c r="C15" s="136"/>
      <c r="D15" s="136"/>
      <c r="E15" s="136"/>
      <c r="F15" s="52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645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82" priority="3" operator="between">
      <formula>0</formula>
      <formula>0.5</formula>
    </cfRule>
  </conditionalFormatting>
  <conditionalFormatting sqref="B9:G9">
    <cfRule type="cellIs" dxfId="181" priority="5" operator="between">
      <formula>0</formula>
      <formula>0.5</formula>
    </cfRule>
  </conditionalFormatting>
  <conditionalFormatting sqref="B7:G7">
    <cfRule type="cellIs" dxfId="180" priority="4" operator="between">
      <formula>0</formula>
      <formula>0.5</formula>
    </cfRule>
  </conditionalFormatting>
  <conditionalFormatting sqref="C7">
    <cfRule type="cellIs" dxfId="179" priority="2" operator="equal">
      <formula>0</formula>
    </cfRule>
  </conditionalFormatting>
  <conditionalFormatting sqref="B7">
    <cfRule type="cellIs" dxfId="178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H27" sqref="H27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597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72">
        <f>INDICE!A3</f>
        <v>42461</v>
      </c>
      <c r="C3" s="872"/>
      <c r="D3" s="872"/>
      <c r="E3" s="112"/>
      <c r="F3" s="873" t="s">
        <v>121</v>
      </c>
      <c r="G3" s="873"/>
      <c r="H3" s="873"/>
    </row>
    <row r="4" spans="1:10" s="114" customFormat="1" x14ac:dyDescent="0.2">
      <c r="A4" s="115"/>
      <c r="B4" s="116" t="s">
        <v>151</v>
      </c>
      <c r="C4" s="834" t="s">
        <v>152</v>
      </c>
      <c r="D4" s="116" t="s">
        <v>160</v>
      </c>
      <c r="E4" s="116"/>
      <c r="F4" s="116" t="s">
        <v>151</v>
      </c>
      <c r="G4" s="834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55.033099999999997</v>
      </c>
      <c r="C5" s="119">
        <v>2.5162599999999999</v>
      </c>
      <c r="D5" s="534">
        <v>57.54936</v>
      </c>
      <c r="E5" s="535"/>
      <c r="F5" s="535">
        <v>667.89426000000117</v>
      </c>
      <c r="G5" s="119">
        <v>28.402369999999994</v>
      </c>
      <c r="H5" s="534">
        <v>696.29663000000119</v>
      </c>
      <c r="I5" s="82"/>
    </row>
    <row r="6" spans="1:10" s="114" customFormat="1" x14ac:dyDescent="0.2">
      <c r="A6" s="115" t="s">
        <v>162</v>
      </c>
      <c r="B6" s="118">
        <v>10.201730000000001</v>
      </c>
      <c r="C6" s="119">
        <v>0.53805999999999998</v>
      </c>
      <c r="D6" s="536">
        <v>10.739790000000001</v>
      </c>
      <c r="E6" s="266"/>
      <c r="F6" s="266">
        <v>127.29118</v>
      </c>
      <c r="G6" s="119">
        <v>7.0421000000000049</v>
      </c>
      <c r="H6" s="536">
        <v>134.33328</v>
      </c>
      <c r="I6" s="82"/>
    </row>
    <row r="7" spans="1:10" s="114" customFormat="1" x14ac:dyDescent="0.2">
      <c r="A7" s="115" t="s">
        <v>163</v>
      </c>
      <c r="B7" s="118">
        <v>6.3607099999999992</v>
      </c>
      <c r="C7" s="119">
        <v>0.57014999999999993</v>
      </c>
      <c r="D7" s="536">
        <v>6.9308599999999991</v>
      </c>
      <c r="E7" s="266"/>
      <c r="F7" s="266">
        <v>81.931820000000016</v>
      </c>
      <c r="G7" s="119">
        <v>6.7471099999999993</v>
      </c>
      <c r="H7" s="536">
        <v>88.678930000000008</v>
      </c>
      <c r="I7" s="82"/>
    </row>
    <row r="8" spans="1:10" s="114" customFormat="1" x14ac:dyDescent="0.2">
      <c r="A8" s="115" t="s">
        <v>164</v>
      </c>
      <c r="B8" s="118">
        <v>16.096880000000002</v>
      </c>
      <c r="C8" s="119">
        <v>0.97603000000000006</v>
      </c>
      <c r="D8" s="536">
        <v>17.072910000000004</v>
      </c>
      <c r="E8" s="266"/>
      <c r="F8" s="266">
        <v>203.14868000000001</v>
      </c>
      <c r="G8" s="119">
        <v>11.950750000000001</v>
      </c>
      <c r="H8" s="536">
        <v>215.09943000000001</v>
      </c>
      <c r="I8" s="82"/>
    </row>
    <row r="9" spans="1:10" s="114" customFormat="1" x14ac:dyDescent="0.2">
      <c r="A9" s="115" t="s">
        <v>165</v>
      </c>
      <c r="B9" s="118">
        <v>31.065429999999999</v>
      </c>
      <c r="C9" s="119">
        <v>11.052330000000001</v>
      </c>
      <c r="D9" s="536">
        <v>42.117760000000004</v>
      </c>
      <c r="E9" s="266"/>
      <c r="F9" s="266">
        <v>365.18092000000001</v>
      </c>
      <c r="G9" s="119">
        <v>124.50600000000006</v>
      </c>
      <c r="H9" s="536">
        <v>489.6869200000001</v>
      </c>
      <c r="I9" s="82"/>
    </row>
    <row r="10" spans="1:10" s="114" customFormat="1" x14ac:dyDescent="0.2">
      <c r="A10" s="115" t="s">
        <v>166</v>
      </c>
      <c r="B10" s="118">
        <v>4.3414200000000003</v>
      </c>
      <c r="C10" s="119">
        <v>0.27149000000000001</v>
      </c>
      <c r="D10" s="536">
        <v>4.6129100000000003</v>
      </c>
      <c r="E10" s="266"/>
      <c r="F10" s="266">
        <v>57.726670000000027</v>
      </c>
      <c r="G10" s="119">
        <v>3.7108299999999996</v>
      </c>
      <c r="H10" s="536">
        <v>61.437500000000028</v>
      </c>
      <c r="I10" s="82"/>
    </row>
    <row r="11" spans="1:10" s="114" customFormat="1" x14ac:dyDescent="0.2">
      <c r="A11" s="115" t="s">
        <v>167</v>
      </c>
      <c r="B11" s="118">
        <v>19.196680000000004</v>
      </c>
      <c r="C11" s="119">
        <v>1.3213999999999997</v>
      </c>
      <c r="D11" s="536">
        <v>20.518080000000005</v>
      </c>
      <c r="E11" s="266"/>
      <c r="F11" s="266">
        <v>246.43831999999969</v>
      </c>
      <c r="G11" s="119">
        <v>16.202850000000034</v>
      </c>
      <c r="H11" s="536">
        <v>262.6411699999997</v>
      </c>
      <c r="I11" s="82"/>
    </row>
    <row r="12" spans="1:10" s="114" customFormat="1" x14ac:dyDescent="0.2">
      <c r="A12" s="115" t="s">
        <v>610</v>
      </c>
      <c r="B12" s="118">
        <v>12.998629999999997</v>
      </c>
      <c r="C12" s="119">
        <v>0.66018999999999994</v>
      </c>
      <c r="D12" s="536">
        <v>13.658819999999997</v>
      </c>
      <c r="E12" s="266"/>
      <c r="F12" s="266">
        <v>165.02192999999986</v>
      </c>
      <c r="G12" s="119">
        <v>8.4370400000000068</v>
      </c>
      <c r="H12" s="536">
        <v>173.45896999999985</v>
      </c>
      <c r="I12" s="82"/>
      <c r="J12" s="119"/>
    </row>
    <row r="13" spans="1:10" s="114" customFormat="1" x14ac:dyDescent="0.2">
      <c r="A13" s="115" t="s">
        <v>168</v>
      </c>
      <c r="B13" s="118">
        <v>59.261809999999983</v>
      </c>
      <c r="C13" s="119">
        <v>4.3372100000000016</v>
      </c>
      <c r="D13" s="536">
        <v>63.599019999999982</v>
      </c>
      <c r="E13" s="266"/>
      <c r="F13" s="266">
        <v>722.76756000000114</v>
      </c>
      <c r="G13" s="119">
        <v>51.829339999999981</v>
      </c>
      <c r="H13" s="536">
        <v>774.59690000000114</v>
      </c>
      <c r="I13" s="82"/>
      <c r="J13" s="119"/>
    </row>
    <row r="14" spans="1:10" s="114" customFormat="1" x14ac:dyDescent="0.2">
      <c r="A14" s="115" t="s">
        <v>169</v>
      </c>
      <c r="B14" s="119">
        <v>0.46165</v>
      </c>
      <c r="C14" s="119">
        <v>4.6299999999999994E-2</v>
      </c>
      <c r="D14" s="537">
        <v>0.50795000000000001</v>
      </c>
      <c r="E14" s="119"/>
      <c r="F14" s="266">
        <v>5.7463899999999999</v>
      </c>
      <c r="G14" s="119">
        <v>0.57777000000000001</v>
      </c>
      <c r="H14" s="537">
        <v>6.32416</v>
      </c>
      <c r="I14" s="82"/>
      <c r="J14" s="119"/>
    </row>
    <row r="15" spans="1:10" s="114" customFormat="1" x14ac:dyDescent="0.2">
      <c r="A15" s="115" t="s">
        <v>170</v>
      </c>
      <c r="B15" s="118">
        <v>38.605940000000011</v>
      </c>
      <c r="C15" s="119">
        <v>1.83426</v>
      </c>
      <c r="D15" s="536">
        <v>40.440200000000011</v>
      </c>
      <c r="E15" s="266"/>
      <c r="F15" s="266">
        <v>478.67364000000009</v>
      </c>
      <c r="G15" s="119">
        <v>21.894220000000011</v>
      </c>
      <c r="H15" s="536">
        <v>500.56786000000011</v>
      </c>
      <c r="I15" s="82"/>
      <c r="J15" s="119"/>
    </row>
    <row r="16" spans="1:10" s="114" customFormat="1" x14ac:dyDescent="0.2">
      <c r="A16" s="115" t="s">
        <v>171</v>
      </c>
      <c r="B16" s="118">
        <v>7.3353000000000002</v>
      </c>
      <c r="C16" s="119">
        <v>0.26546999999999998</v>
      </c>
      <c r="D16" s="536">
        <v>7.6007699999999998</v>
      </c>
      <c r="E16" s="266"/>
      <c r="F16" s="266">
        <v>91.645099999999985</v>
      </c>
      <c r="G16" s="119">
        <v>3.1431400000000003</v>
      </c>
      <c r="H16" s="536">
        <v>94.788239999999988</v>
      </c>
      <c r="I16" s="82"/>
      <c r="J16" s="119"/>
    </row>
    <row r="17" spans="1:14" s="114" customFormat="1" x14ac:dyDescent="0.2">
      <c r="A17" s="115" t="s">
        <v>172</v>
      </c>
      <c r="B17" s="118">
        <v>17.644950000000001</v>
      </c>
      <c r="C17" s="119">
        <v>1.0266900000000001</v>
      </c>
      <c r="D17" s="536">
        <v>18.67164</v>
      </c>
      <c r="E17" s="266"/>
      <c r="F17" s="266">
        <v>226.17185000000003</v>
      </c>
      <c r="G17" s="119">
        <v>13.729520000000019</v>
      </c>
      <c r="H17" s="536">
        <v>239.90137000000004</v>
      </c>
      <c r="I17" s="82"/>
      <c r="J17" s="119"/>
    </row>
    <row r="18" spans="1:14" s="114" customFormat="1" x14ac:dyDescent="0.2">
      <c r="A18" s="115" t="s">
        <v>173</v>
      </c>
      <c r="B18" s="118">
        <v>2.0028200000000003</v>
      </c>
      <c r="C18" s="119">
        <v>0.13836999999999999</v>
      </c>
      <c r="D18" s="536">
        <v>2.1411900000000004</v>
      </c>
      <c r="E18" s="266"/>
      <c r="F18" s="266">
        <v>26.415749999999996</v>
      </c>
      <c r="G18" s="119">
        <v>1.6296099999999993</v>
      </c>
      <c r="H18" s="536">
        <v>28.045359999999995</v>
      </c>
      <c r="I18" s="82"/>
      <c r="J18" s="119"/>
    </row>
    <row r="19" spans="1:14" s="114" customFormat="1" x14ac:dyDescent="0.2">
      <c r="A19" s="115" t="s">
        <v>174</v>
      </c>
      <c r="B19" s="118">
        <v>43.947849999999995</v>
      </c>
      <c r="C19" s="119">
        <v>2.6386000000000007</v>
      </c>
      <c r="D19" s="536">
        <v>46.586449999999999</v>
      </c>
      <c r="E19" s="266"/>
      <c r="F19" s="266">
        <v>517.48225000000014</v>
      </c>
      <c r="G19" s="119">
        <v>30.111669999999997</v>
      </c>
      <c r="H19" s="536">
        <v>547.59392000000014</v>
      </c>
      <c r="I19" s="82"/>
      <c r="J19" s="119"/>
    </row>
    <row r="20" spans="1:14" s="114" customFormat="1" x14ac:dyDescent="0.2">
      <c r="A20" s="115" t="s">
        <v>175</v>
      </c>
      <c r="B20" s="119">
        <v>0.54934000000000005</v>
      </c>
      <c r="C20" s="119">
        <v>0</v>
      </c>
      <c r="D20" s="537">
        <v>0.54934000000000005</v>
      </c>
      <c r="E20" s="119"/>
      <c r="F20" s="266">
        <v>6.4932599999999985</v>
      </c>
      <c r="G20" s="119">
        <v>0</v>
      </c>
      <c r="H20" s="537">
        <v>6.4932599999999985</v>
      </c>
      <c r="I20" s="82"/>
      <c r="J20" s="119"/>
    </row>
    <row r="21" spans="1:14" s="114" customFormat="1" x14ac:dyDescent="0.2">
      <c r="A21" s="115" t="s">
        <v>176</v>
      </c>
      <c r="B21" s="118">
        <v>9.0960200000000011</v>
      </c>
      <c r="C21" s="119">
        <v>0.51648999999999989</v>
      </c>
      <c r="D21" s="536">
        <v>9.6125100000000003</v>
      </c>
      <c r="E21" s="266"/>
      <c r="F21" s="266">
        <v>112.11116999999996</v>
      </c>
      <c r="G21" s="119">
        <v>6.2595100000000041</v>
      </c>
      <c r="H21" s="536">
        <v>118.37067999999996</v>
      </c>
      <c r="I21" s="82"/>
      <c r="J21" s="119"/>
    </row>
    <row r="22" spans="1:14" s="114" customFormat="1" x14ac:dyDescent="0.2">
      <c r="A22" s="115" t="s">
        <v>177</v>
      </c>
      <c r="B22" s="118">
        <v>4.9325400000000004</v>
      </c>
      <c r="C22" s="119">
        <v>0.22822000000000003</v>
      </c>
      <c r="D22" s="536">
        <v>5.1607600000000007</v>
      </c>
      <c r="E22" s="266"/>
      <c r="F22" s="266">
        <v>60.583299999999994</v>
      </c>
      <c r="G22" s="119">
        <v>2.6943899999999998</v>
      </c>
      <c r="H22" s="536">
        <v>63.277689999999993</v>
      </c>
      <c r="I22" s="82"/>
      <c r="J22" s="119"/>
    </row>
    <row r="23" spans="1:14" x14ac:dyDescent="0.2">
      <c r="A23" s="120" t="s">
        <v>178</v>
      </c>
      <c r="B23" s="121">
        <v>14.013550000000002</v>
      </c>
      <c r="C23" s="119">
        <v>0.94183000000000006</v>
      </c>
      <c r="D23" s="538">
        <v>14.955380000000002</v>
      </c>
      <c r="E23" s="539"/>
      <c r="F23" s="539">
        <v>165.76936999999975</v>
      </c>
      <c r="G23" s="119">
        <v>11.673839999999981</v>
      </c>
      <c r="H23" s="538">
        <v>177.44320999999974</v>
      </c>
      <c r="I23" s="480"/>
      <c r="J23" s="119"/>
      <c r="N23" s="114"/>
    </row>
    <row r="24" spans="1:14" x14ac:dyDescent="0.2">
      <c r="A24" s="122" t="s">
        <v>500</v>
      </c>
      <c r="B24" s="123">
        <v>353.14635000000021</v>
      </c>
      <c r="C24" s="123">
        <v>29.879349999999977</v>
      </c>
      <c r="D24" s="123">
        <v>383.0257000000002</v>
      </c>
      <c r="E24" s="123"/>
      <c r="F24" s="123">
        <v>4328.4934199999952</v>
      </c>
      <c r="G24" s="123">
        <v>350.54206000000033</v>
      </c>
      <c r="H24" s="123">
        <v>4679.0354799999959</v>
      </c>
      <c r="I24" s="480"/>
      <c r="J24" s="119"/>
    </row>
    <row r="25" spans="1:14" x14ac:dyDescent="0.2">
      <c r="H25" s="93" t="s">
        <v>238</v>
      </c>
      <c r="J25" s="119"/>
    </row>
    <row r="26" spans="1:14" x14ac:dyDescent="0.2">
      <c r="A26" s="540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77" priority="8" operator="between">
      <formula>0</formula>
      <formula>0.5</formula>
    </cfRule>
    <cfRule type="cellIs" dxfId="176" priority="9" operator="between">
      <formula>0</formula>
      <formula>0.49</formula>
    </cfRule>
  </conditionalFormatting>
  <conditionalFormatting sqref="C5:C23">
    <cfRule type="cellIs" dxfId="175" priority="7" stopIfTrue="1" operator="equal">
      <formula>0</formula>
    </cfRule>
  </conditionalFormatting>
  <conditionalFormatting sqref="G20">
    <cfRule type="cellIs" dxfId="174" priority="6" stopIfTrue="1" operator="equal">
      <formula>0</formula>
    </cfRule>
  </conditionalFormatting>
  <conditionalFormatting sqref="G5:G23">
    <cfRule type="cellIs" dxfId="173" priority="5" stopIfTrue="1" operator="equal">
      <formula>0</formula>
    </cfRule>
  </conditionalFormatting>
  <conditionalFormatting sqref="J12:J30">
    <cfRule type="cellIs" dxfId="172" priority="3" operator="between">
      <formula>0</formula>
      <formula>0.5</formula>
    </cfRule>
    <cfRule type="cellIs" dxfId="171" priority="4" operator="between">
      <formula>0</formula>
      <formula>0.49</formula>
    </cfRule>
  </conditionalFormatting>
  <conditionalFormatting sqref="J27">
    <cfRule type="cellIs" dxfId="170" priority="2" stopIfTrue="1" operator="equal">
      <formula>0</formula>
    </cfRule>
  </conditionalFormatting>
  <conditionalFormatting sqref="J12:J30">
    <cfRule type="cellIs" dxfId="169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topLeftCell="B1" zoomScale="115" zoomScaleNormal="115" zoomScaleSheetLayoutView="100" workbookViewId="0">
      <selection activeCell="H22" sqref="H22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6" t="s">
        <v>27</v>
      </c>
      <c r="B1" s="557"/>
      <c r="C1" s="557"/>
      <c r="D1" s="557"/>
      <c r="E1" s="557"/>
      <c r="F1" s="557"/>
      <c r="G1" s="557"/>
      <c r="H1" s="557"/>
      <c r="I1" s="564"/>
    </row>
    <row r="2" spans="1:11" ht="15.75" x14ac:dyDescent="0.25">
      <c r="A2" s="558"/>
      <c r="B2" s="559"/>
      <c r="C2" s="560"/>
      <c r="D2" s="560"/>
      <c r="E2" s="560"/>
      <c r="F2" s="560"/>
      <c r="G2" s="542"/>
      <c r="H2" s="542" t="s">
        <v>159</v>
      </c>
      <c r="I2" s="564"/>
    </row>
    <row r="3" spans="1:11" s="102" customFormat="1" x14ac:dyDescent="0.2">
      <c r="A3" s="543"/>
      <c r="B3" s="874">
        <f>INDICE!A3</f>
        <v>42461</v>
      </c>
      <c r="C3" s="875"/>
      <c r="D3" s="875" t="s">
        <v>120</v>
      </c>
      <c r="E3" s="875"/>
      <c r="F3" s="875" t="s">
        <v>121</v>
      </c>
      <c r="G3" s="876"/>
      <c r="H3" s="875"/>
      <c r="I3" s="526"/>
    </row>
    <row r="4" spans="1:11" s="102" customFormat="1" x14ac:dyDescent="0.2">
      <c r="A4" s="544"/>
      <c r="B4" s="545" t="s">
        <v>48</v>
      </c>
      <c r="C4" s="545" t="s">
        <v>488</v>
      </c>
      <c r="D4" s="545" t="s">
        <v>48</v>
      </c>
      <c r="E4" s="545" t="s">
        <v>488</v>
      </c>
      <c r="F4" s="545" t="s">
        <v>48</v>
      </c>
      <c r="G4" s="546" t="s">
        <v>488</v>
      </c>
      <c r="H4" s="546" t="s">
        <v>110</v>
      </c>
      <c r="I4" s="526"/>
    </row>
    <row r="5" spans="1:11" s="102" customFormat="1" x14ac:dyDescent="0.2">
      <c r="A5" s="547" t="s">
        <v>179</v>
      </c>
      <c r="B5" s="507">
        <v>1884.983379999999</v>
      </c>
      <c r="C5" s="500">
        <v>4.9453455410251355</v>
      </c>
      <c r="D5" s="499">
        <v>7197.3194799999947</v>
      </c>
      <c r="E5" s="500">
        <v>3.8576393123053991</v>
      </c>
      <c r="F5" s="499">
        <v>22029.449159999996</v>
      </c>
      <c r="G5" s="500">
        <v>4.0879250902116979</v>
      </c>
      <c r="H5" s="505">
        <v>73.774379613703587</v>
      </c>
      <c r="I5" s="526"/>
      <c r="K5" s="96"/>
    </row>
    <row r="6" spans="1:11" s="102" customFormat="1" x14ac:dyDescent="0.2">
      <c r="A6" s="547" t="s">
        <v>180</v>
      </c>
      <c r="B6" s="568">
        <v>0.35190999999999995</v>
      </c>
      <c r="C6" s="516">
        <v>69.268879268879246</v>
      </c>
      <c r="D6" s="548">
        <v>1.51596</v>
      </c>
      <c r="E6" s="500">
        <v>481.22843340234647</v>
      </c>
      <c r="F6" s="499">
        <v>4.6246599999999995</v>
      </c>
      <c r="G6" s="500">
        <v>-10.509042637593978</v>
      </c>
      <c r="H6" s="568">
        <v>1.5487514914526825E-2</v>
      </c>
      <c r="I6" s="526"/>
      <c r="K6" s="96"/>
    </row>
    <row r="7" spans="1:11" s="102" customFormat="1" x14ac:dyDescent="0.2">
      <c r="A7" s="547" t="s">
        <v>181</v>
      </c>
      <c r="B7" s="507">
        <v>1.2769699999999999</v>
      </c>
      <c r="C7" s="500">
        <v>17.09090575656991</v>
      </c>
      <c r="D7" s="548">
        <v>5.4693300000000011</v>
      </c>
      <c r="E7" s="500">
        <v>18.763707271313891</v>
      </c>
      <c r="F7" s="499">
        <v>17.314040000000002</v>
      </c>
      <c r="G7" s="500">
        <v>9.4338954812008495</v>
      </c>
      <c r="H7" s="505">
        <v>5.7982955013063477E-2</v>
      </c>
      <c r="I7" s="526"/>
      <c r="K7" s="96"/>
    </row>
    <row r="8" spans="1:11" s="102" customFormat="1" x14ac:dyDescent="0.2">
      <c r="A8" s="567" t="s">
        <v>182</v>
      </c>
      <c r="B8" s="508">
        <v>1886.6122599999987</v>
      </c>
      <c r="C8" s="509">
        <v>4.960154566926616</v>
      </c>
      <c r="D8" s="508">
        <v>7204.3047699999952</v>
      </c>
      <c r="E8" s="509">
        <v>3.8854919012275708</v>
      </c>
      <c r="F8" s="508">
        <v>22051.387859999995</v>
      </c>
      <c r="G8" s="509">
        <v>4.0883568868091658</v>
      </c>
      <c r="H8" s="509">
        <v>73.847850083631172</v>
      </c>
      <c r="I8" s="526"/>
    </row>
    <row r="9" spans="1:11" s="102" customFormat="1" x14ac:dyDescent="0.2">
      <c r="A9" s="547" t="s">
        <v>183</v>
      </c>
      <c r="B9" s="507">
        <v>298.50318000000004</v>
      </c>
      <c r="C9" s="500">
        <v>14.29972768236383</v>
      </c>
      <c r="D9" s="499">
        <v>1353.73973</v>
      </c>
      <c r="E9" s="500">
        <v>5.3429490994739981E-2</v>
      </c>
      <c r="F9" s="499">
        <v>3785.527970000001</v>
      </c>
      <c r="G9" s="500">
        <v>1.440146004988595</v>
      </c>
      <c r="H9" s="505">
        <v>12.677347284931969</v>
      </c>
      <c r="I9" s="526"/>
    </row>
    <row r="10" spans="1:11" s="102" customFormat="1" x14ac:dyDescent="0.2">
      <c r="A10" s="547" t="s">
        <v>184</v>
      </c>
      <c r="B10" s="507">
        <v>162.93309000000002</v>
      </c>
      <c r="C10" s="500">
        <v>23.644504620891436</v>
      </c>
      <c r="D10" s="499">
        <v>888.31139000000064</v>
      </c>
      <c r="E10" s="500">
        <v>-6.1821326917848811</v>
      </c>
      <c r="F10" s="499">
        <v>1953.9131800000005</v>
      </c>
      <c r="G10" s="500">
        <v>-5.9522604880415324</v>
      </c>
      <c r="H10" s="505">
        <v>6.5434560631355705</v>
      </c>
      <c r="I10" s="526"/>
    </row>
    <row r="11" spans="1:11" s="102" customFormat="1" x14ac:dyDescent="0.2">
      <c r="A11" s="547" t="s">
        <v>185</v>
      </c>
      <c r="B11" s="507">
        <v>159.38246999999998</v>
      </c>
      <c r="C11" s="500">
        <v>-8.7624526617388998</v>
      </c>
      <c r="D11" s="499">
        <v>637.26450999999997</v>
      </c>
      <c r="E11" s="500">
        <v>-17.769392819666859</v>
      </c>
      <c r="F11" s="499">
        <v>2069.7394899999999</v>
      </c>
      <c r="G11" s="500">
        <v>6.0765051266487946</v>
      </c>
      <c r="H11" s="505">
        <v>6.9313465683012696</v>
      </c>
      <c r="I11" s="526"/>
    </row>
    <row r="12" spans="1:11" s="3" customFormat="1" x14ac:dyDescent="0.2">
      <c r="A12" s="549" t="s">
        <v>186</v>
      </c>
      <c r="B12" s="510">
        <v>2507.4309999999987</v>
      </c>
      <c r="C12" s="511">
        <v>6.0189136858155408</v>
      </c>
      <c r="D12" s="510">
        <v>10083.620399999994</v>
      </c>
      <c r="E12" s="511">
        <v>0.73861246179144779</v>
      </c>
      <c r="F12" s="510">
        <v>29860.568500000001</v>
      </c>
      <c r="G12" s="511">
        <v>3.1602956687343497</v>
      </c>
      <c r="H12" s="511">
        <v>100</v>
      </c>
      <c r="I12" s="480"/>
    </row>
    <row r="13" spans="1:11" s="102" customFormat="1" x14ac:dyDescent="0.2">
      <c r="A13" s="572" t="s">
        <v>157</v>
      </c>
      <c r="B13" s="512"/>
      <c r="C13" s="512"/>
      <c r="D13" s="512"/>
      <c r="E13" s="512"/>
      <c r="F13" s="512"/>
      <c r="G13" s="512"/>
      <c r="H13" s="512"/>
      <c r="I13" s="526"/>
    </row>
    <row r="14" spans="1:11" s="130" customFormat="1" x14ac:dyDescent="0.2">
      <c r="A14" s="550" t="s">
        <v>187</v>
      </c>
      <c r="B14" s="530">
        <v>78.462210000000169</v>
      </c>
      <c r="C14" s="519">
        <v>8.3374249833482974</v>
      </c>
      <c r="D14" s="518">
        <v>306.71240000000046</v>
      </c>
      <c r="E14" s="519">
        <v>43.168147061304516</v>
      </c>
      <c r="F14" s="518">
        <v>948.51660000000038</v>
      </c>
      <c r="G14" s="519">
        <v>11.132350407841592</v>
      </c>
      <c r="H14" s="532">
        <v>3.1764854041543127</v>
      </c>
      <c r="I14" s="565"/>
    </row>
    <row r="15" spans="1:11" s="130" customFormat="1" x14ac:dyDescent="0.2">
      <c r="A15" s="551" t="s">
        <v>591</v>
      </c>
      <c r="B15" s="570">
        <v>4.1588943135565239</v>
      </c>
      <c r="C15" s="523"/>
      <c r="D15" s="552">
        <v>4.2573490404959742</v>
      </c>
      <c r="E15" s="523"/>
      <c r="F15" s="552">
        <v>4.3013918489935836</v>
      </c>
      <c r="G15" s="523"/>
      <c r="H15" s="533"/>
      <c r="I15" s="565"/>
    </row>
    <row r="16" spans="1:11" s="130" customFormat="1" x14ac:dyDescent="0.2">
      <c r="A16" s="553" t="s">
        <v>497</v>
      </c>
      <c r="B16" s="571">
        <v>126.66452</v>
      </c>
      <c r="C16" s="513">
        <v>-9.6116443678382009</v>
      </c>
      <c r="D16" s="554">
        <v>506.90954999999991</v>
      </c>
      <c r="E16" s="513">
        <v>-13.336061939356734</v>
      </c>
      <c r="F16" s="554">
        <v>1578.9475600000001</v>
      </c>
      <c r="G16" s="513">
        <v>8.9794475673871581</v>
      </c>
      <c r="H16" s="569">
        <v>5.2877344247481428</v>
      </c>
      <c r="I16" s="565"/>
    </row>
    <row r="17" spans="1:14" s="102" customFormat="1" x14ac:dyDescent="0.2">
      <c r="A17" s="561"/>
      <c r="B17" s="562"/>
      <c r="C17" s="562"/>
      <c r="D17" s="562"/>
      <c r="E17" s="562"/>
      <c r="F17" s="562"/>
      <c r="G17" s="562"/>
      <c r="H17" s="563" t="s">
        <v>238</v>
      </c>
      <c r="I17" s="526"/>
    </row>
    <row r="18" spans="1:14" s="102" customFormat="1" x14ac:dyDescent="0.2">
      <c r="A18" s="555" t="s">
        <v>558</v>
      </c>
      <c r="B18" s="517"/>
      <c r="C18" s="517"/>
      <c r="D18" s="517"/>
      <c r="E18" s="517"/>
      <c r="F18" s="499"/>
      <c r="G18" s="517"/>
      <c r="H18" s="517"/>
      <c r="I18" s="107"/>
      <c r="J18" s="107"/>
      <c r="K18" s="107"/>
      <c r="L18" s="107"/>
      <c r="M18" s="107"/>
      <c r="N18" s="107"/>
    </row>
    <row r="19" spans="1:14" x14ac:dyDescent="0.2">
      <c r="A19" s="877" t="s">
        <v>498</v>
      </c>
      <c r="B19" s="878"/>
      <c r="C19" s="878"/>
      <c r="D19" s="878"/>
      <c r="E19" s="878"/>
      <c r="F19" s="878"/>
      <c r="G19" s="878"/>
      <c r="H19" s="560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645</v>
      </c>
      <c r="B20" s="566"/>
      <c r="C20" s="566"/>
      <c r="D20" s="566"/>
      <c r="E20" s="566"/>
      <c r="F20" s="566"/>
      <c r="G20" s="566"/>
      <c r="H20" s="56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168" priority="9" operator="between">
      <formula>0</formula>
      <formula>0.5</formula>
    </cfRule>
    <cfRule type="cellIs" dxfId="167" priority="10" operator="between">
      <formula>0</formula>
      <formula>0.49</formula>
    </cfRule>
  </conditionalFormatting>
  <conditionalFormatting sqref="D6">
    <cfRule type="cellIs" dxfId="166" priority="7" operator="between">
      <formula>0</formula>
      <formula>0.5</formula>
    </cfRule>
    <cfRule type="cellIs" dxfId="165" priority="8" operator="between">
      <formula>0</formula>
      <formula>0.49</formula>
    </cfRule>
  </conditionalFormatting>
  <conditionalFormatting sqref="D7">
    <cfRule type="cellIs" dxfId="164" priority="5" operator="between">
      <formula>0</formula>
      <formula>0.5</formula>
    </cfRule>
    <cfRule type="cellIs" dxfId="163" priority="6" operator="between">
      <formula>0</formula>
      <formula>0.49</formula>
    </cfRule>
  </conditionalFormatting>
  <conditionalFormatting sqref="H6">
    <cfRule type="cellIs" dxfId="162" priority="1" operator="between">
      <formula>0</formula>
      <formula>0.5</formula>
    </cfRule>
    <cfRule type="cellIs" dxfId="161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2">
        <f>INDICE!A3</f>
        <v>42461</v>
      </c>
      <c r="C3" s="872"/>
      <c r="D3" s="872">
        <f>INDICE!C3</f>
        <v>0</v>
      </c>
      <c r="E3" s="872"/>
      <c r="F3" s="112"/>
      <c r="G3" s="873" t="s">
        <v>121</v>
      </c>
      <c r="H3" s="873"/>
      <c r="I3" s="873"/>
      <c r="J3" s="873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3" t="s">
        <v>161</v>
      </c>
      <c r="B5" s="117">
        <v>286.71036000000004</v>
      </c>
      <c r="C5" s="117">
        <v>45.855599999999988</v>
      </c>
      <c r="D5" s="117">
        <v>8.3994999999999997</v>
      </c>
      <c r="E5" s="534">
        <v>340.96546000000001</v>
      </c>
      <c r="F5" s="117"/>
      <c r="G5" s="117">
        <v>3339.1162800000034</v>
      </c>
      <c r="H5" s="117">
        <v>586.56481999999971</v>
      </c>
      <c r="I5" s="117">
        <v>143.81148000000005</v>
      </c>
      <c r="J5" s="534">
        <v>4069.4925800000028</v>
      </c>
      <c r="K5" s="82"/>
    </row>
    <row r="6" spans="1:11" s="114" customFormat="1" x14ac:dyDescent="0.2">
      <c r="A6" s="574" t="s">
        <v>162</v>
      </c>
      <c r="B6" s="119">
        <v>75.30104</v>
      </c>
      <c r="C6" s="119">
        <v>22.644389999999998</v>
      </c>
      <c r="D6" s="119">
        <v>7.3011499999999998</v>
      </c>
      <c r="E6" s="537">
        <v>105.24657999999999</v>
      </c>
      <c r="F6" s="119"/>
      <c r="G6" s="119">
        <v>922.59379000000024</v>
      </c>
      <c r="H6" s="119">
        <v>283.3027100000001</v>
      </c>
      <c r="I6" s="119">
        <v>99.564859999999967</v>
      </c>
      <c r="J6" s="537">
        <v>1305.4613600000002</v>
      </c>
      <c r="K6" s="82"/>
    </row>
    <row r="7" spans="1:11" s="114" customFormat="1" x14ac:dyDescent="0.2">
      <c r="A7" s="574" t="s">
        <v>163</v>
      </c>
      <c r="B7" s="119">
        <v>36.370190000000001</v>
      </c>
      <c r="C7" s="119">
        <v>6.5155600000000007</v>
      </c>
      <c r="D7" s="119">
        <v>5.4271399999999996</v>
      </c>
      <c r="E7" s="537">
        <v>48.312890000000003</v>
      </c>
      <c r="F7" s="119"/>
      <c r="G7" s="119">
        <v>439.78422999999975</v>
      </c>
      <c r="H7" s="119">
        <v>76.404830000000004</v>
      </c>
      <c r="I7" s="119">
        <v>52.314539999999994</v>
      </c>
      <c r="J7" s="537">
        <v>568.50359999999966</v>
      </c>
      <c r="K7" s="82"/>
    </row>
    <row r="8" spans="1:11" s="114" customFormat="1" x14ac:dyDescent="0.2">
      <c r="A8" s="574" t="s">
        <v>164</v>
      </c>
      <c r="B8" s="119">
        <v>32.039099999999998</v>
      </c>
      <c r="C8" s="119">
        <v>3.8804500000000002</v>
      </c>
      <c r="D8" s="119">
        <v>5.5229999999999988</v>
      </c>
      <c r="E8" s="537">
        <v>41.442549999999997</v>
      </c>
      <c r="F8" s="119"/>
      <c r="G8" s="119">
        <v>399.29462000000007</v>
      </c>
      <c r="H8" s="119">
        <v>45.710549999999998</v>
      </c>
      <c r="I8" s="119">
        <v>123.35370000000002</v>
      </c>
      <c r="J8" s="537">
        <v>568.35887000000014</v>
      </c>
      <c r="K8" s="82"/>
    </row>
    <row r="9" spans="1:11" s="114" customFormat="1" x14ac:dyDescent="0.2">
      <c r="A9" s="574" t="s">
        <v>165</v>
      </c>
      <c r="B9" s="119">
        <v>56.606310000000001</v>
      </c>
      <c r="C9" s="119">
        <v>4.0000000000000002E-4</v>
      </c>
      <c r="D9" s="119">
        <v>19.943000000000001</v>
      </c>
      <c r="E9" s="537">
        <v>76.549710000000005</v>
      </c>
      <c r="F9" s="119"/>
      <c r="G9" s="119">
        <v>647.77564000000007</v>
      </c>
      <c r="H9" s="119">
        <v>6.0699999999999999E-3</v>
      </c>
      <c r="I9" s="119">
        <v>192.37787999999998</v>
      </c>
      <c r="J9" s="537">
        <v>840.15959000000009</v>
      </c>
      <c r="K9" s="82"/>
    </row>
    <row r="10" spans="1:11" s="114" customFormat="1" x14ac:dyDescent="0.2">
      <c r="A10" s="574" t="s">
        <v>166</v>
      </c>
      <c r="B10" s="119">
        <v>25.269589999999997</v>
      </c>
      <c r="C10" s="119">
        <v>4.7547300000000003</v>
      </c>
      <c r="D10" s="119">
        <v>0.72272000000000003</v>
      </c>
      <c r="E10" s="537">
        <v>30.747039999999995</v>
      </c>
      <c r="F10" s="119"/>
      <c r="G10" s="119">
        <v>312.98953999999992</v>
      </c>
      <c r="H10" s="119">
        <v>57.877009999999999</v>
      </c>
      <c r="I10" s="119">
        <v>7.7544499999999985</v>
      </c>
      <c r="J10" s="537">
        <v>378.62099999999992</v>
      </c>
      <c r="K10" s="82"/>
    </row>
    <row r="11" spans="1:11" s="114" customFormat="1" x14ac:dyDescent="0.2">
      <c r="A11" s="574" t="s">
        <v>167</v>
      </c>
      <c r="B11" s="119">
        <v>140.48297999999997</v>
      </c>
      <c r="C11" s="119">
        <v>44.073779999999985</v>
      </c>
      <c r="D11" s="119">
        <v>23.699260000000002</v>
      </c>
      <c r="E11" s="537">
        <v>208.25601999999995</v>
      </c>
      <c r="F11" s="119"/>
      <c r="G11" s="119">
        <v>1662.3087499999992</v>
      </c>
      <c r="H11" s="119">
        <v>607.38493999999923</v>
      </c>
      <c r="I11" s="119">
        <v>237.86051999999992</v>
      </c>
      <c r="J11" s="537">
        <v>2507.554209999998</v>
      </c>
      <c r="K11" s="82"/>
    </row>
    <row r="12" spans="1:11" s="114" customFormat="1" x14ac:dyDescent="0.2">
      <c r="A12" s="574" t="s">
        <v>610</v>
      </c>
      <c r="B12" s="119">
        <v>102.48283000000002</v>
      </c>
      <c r="C12" s="119">
        <v>37.779899999999991</v>
      </c>
      <c r="D12" s="119">
        <v>11.37102</v>
      </c>
      <c r="E12" s="537">
        <v>151.63374999999999</v>
      </c>
      <c r="F12" s="119"/>
      <c r="G12" s="119">
        <v>1230.4208999999998</v>
      </c>
      <c r="H12" s="119">
        <v>521.18091000000015</v>
      </c>
      <c r="I12" s="119">
        <v>143.77025999999989</v>
      </c>
      <c r="J12" s="537">
        <v>1895.3720699999999</v>
      </c>
      <c r="K12" s="82"/>
    </row>
    <row r="13" spans="1:11" s="114" customFormat="1" x14ac:dyDescent="0.2">
      <c r="A13" s="574" t="s">
        <v>168</v>
      </c>
      <c r="B13" s="119">
        <v>305.1712500000001</v>
      </c>
      <c r="C13" s="119">
        <v>32.030189999999997</v>
      </c>
      <c r="D13" s="119">
        <v>13.427569999999998</v>
      </c>
      <c r="E13" s="537">
        <v>350.62901000000011</v>
      </c>
      <c r="F13" s="119"/>
      <c r="G13" s="119">
        <v>3472.9529900000034</v>
      </c>
      <c r="H13" s="119">
        <v>423.06925000000024</v>
      </c>
      <c r="I13" s="119">
        <v>202.04132999999999</v>
      </c>
      <c r="J13" s="537">
        <v>4098.0635700000039</v>
      </c>
      <c r="K13" s="82"/>
    </row>
    <row r="14" spans="1:11" s="114" customFormat="1" x14ac:dyDescent="0.2">
      <c r="A14" s="574" t="s">
        <v>169</v>
      </c>
      <c r="B14" s="119">
        <v>1.2647999999999999</v>
      </c>
      <c r="C14" s="119">
        <v>1.3049999999999999E-2</v>
      </c>
      <c r="D14" s="119">
        <v>0</v>
      </c>
      <c r="E14" s="537">
        <v>1.2778499999999999</v>
      </c>
      <c r="F14" s="119"/>
      <c r="G14" s="119">
        <v>13.391909999999998</v>
      </c>
      <c r="H14" s="119">
        <v>1.554E-2</v>
      </c>
      <c r="I14" s="119">
        <v>9.1570000000000012E-2</v>
      </c>
      <c r="J14" s="537">
        <v>13.499019999999998</v>
      </c>
      <c r="K14" s="82"/>
    </row>
    <row r="15" spans="1:11" s="114" customFormat="1" x14ac:dyDescent="0.2">
      <c r="A15" s="574" t="s">
        <v>170</v>
      </c>
      <c r="B15" s="119">
        <v>180.95649000000003</v>
      </c>
      <c r="C15" s="119">
        <v>18.831090000000003</v>
      </c>
      <c r="D15" s="119">
        <v>6.0247699999999993</v>
      </c>
      <c r="E15" s="537">
        <v>205.81235000000004</v>
      </c>
      <c r="F15" s="119"/>
      <c r="G15" s="119">
        <v>2131.0370400000002</v>
      </c>
      <c r="H15" s="119">
        <v>215.34716999999998</v>
      </c>
      <c r="I15" s="119">
        <v>86.822869999999995</v>
      </c>
      <c r="J15" s="537">
        <v>2433.2070800000001</v>
      </c>
      <c r="K15" s="82"/>
    </row>
    <row r="16" spans="1:11" s="114" customFormat="1" x14ac:dyDescent="0.2">
      <c r="A16" s="574" t="s">
        <v>171</v>
      </c>
      <c r="B16" s="119">
        <v>50.717400000000012</v>
      </c>
      <c r="C16" s="119">
        <v>11.0678</v>
      </c>
      <c r="D16" s="119">
        <v>2.01275</v>
      </c>
      <c r="E16" s="537">
        <v>63.797950000000007</v>
      </c>
      <c r="F16" s="119"/>
      <c r="G16" s="119">
        <v>604.28849999999977</v>
      </c>
      <c r="H16" s="119">
        <v>136.83661000000004</v>
      </c>
      <c r="I16" s="119">
        <v>22.661669999999997</v>
      </c>
      <c r="J16" s="537">
        <v>763.78677999999979</v>
      </c>
      <c r="K16" s="82"/>
    </row>
    <row r="17" spans="1:16" s="114" customFormat="1" x14ac:dyDescent="0.2">
      <c r="A17" s="574" t="s">
        <v>172</v>
      </c>
      <c r="B17" s="119">
        <v>114.07257999999996</v>
      </c>
      <c r="C17" s="119">
        <v>21.668669999999995</v>
      </c>
      <c r="D17" s="119">
        <v>23.282640000000004</v>
      </c>
      <c r="E17" s="537">
        <v>159.02388999999997</v>
      </c>
      <c r="F17" s="119"/>
      <c r="G17" s="119">
        <v>1365.5811899999999</v>
      </c>
      <c r="H17" s="119">
        <v>264.41615000000019</v>
      </c>
      <c r="I17" s="119">
        <v>248.51302000000018</v>
      </c>
      <c r="J17" s="537">
        <v>1878.5103600000002</v>
      </c>
      <c r="K17" s="82"/>
    </row>
    <row r="18" spans="1:16" s="114" customFormat="1" x14ac:dyDescent="0.2">
      <c r="A18" s="574" t="s">
        <v>173</v>
      </c>
      <c r="B18" s="119">
        <v>13.329640000000001</v>
      </c>
      <c r="C18" s="119">
        <v>3.4731300000000003</v>
      </c>
      <c r="D18" s="119">
        <v>2.0555500000000002</v>
      </c>
      <c r="E18" s="537">
        <v>18.858320000000003</v>
      </c>
      <c r="F18" s="119"/>
      <c r="G18" s="119">
        <v>174.60222999999999</v>
      </c>
      <c r="H18" s="119">
        <v>45.490329999999986</v>
      </c>
      <c r="I18" s="119">
        <v>23.501900000000003</v>
      </c>
      <c r="J18" s="537">
        <v>243.59446</v>
      </c>
      <c r="K18" s="82"/>
    </row>
    <row r="19" spans="1:16" s="114" customFormat="1" x14ac:dyDescent="0.2">
      <c r="A19" s="574" t="s">
        <v>174</v>
      </c>
      <c r="B19" s="119">
        <v>188.47456</v>
      </c>
      <c r="C19" s="119">
        <v>13.914479999999999</v>
      </c>
      <c r="D19" s="119">
        <v>23.356570000000001</v>
      </c>
      <c r="E19" s="537">
        <v>225.74561</v>
      </c>
      <c r="F19" s="119"/>
      <c r="G19" s="119">
        <v>2205.4156300000004</v>
      </c>
      <c r="H19" s="119">
        <v>136.73851999999997</v>
      </c>
      <c r="I19" s="119">
        <v>251.79194000000007</v>
      </c>
      <c r="J19" s="537">
        <v>2593.9460900000004</v>
      </c>
      <c r="K19" s="82"/>
    </row>
    <row r="20" spans="1:16" s="114" customFormat="1" x14ac:dyDescent="0.2">
      <c r="A20" s="574" t="s">
        <v>175</v>
      </c>
      <c r="B20" s="119">
        <v>1.5605899999999999</v>
      </c>
      <c r="C20" s="119">
        <v>0</v>
      </c>
      <c r="D20" s="119">
        <v>0</v>
      </c>
      <c r="E20" s="537">
        <v>1.5605899999999999</v>
      </c>
      <c r="F20" s="119"/>
      <c r="G20" s="119">
        <v>16.689220000000002</v>
      </c>
      <c r="H20" s="119">
        <v>3.449E-2</v>
      </c>
      <c r="I20" s="119">
        <v>2.2179999999999998E-2</v>
      </c>
      <c r="J20" s="537">
        <v>16.745890000000003</v>
      </c>
      <c r="K20" s="82"/>
    </row>
    <row r="21" spans="1:16" s="114" customFormat="1" x14ac:dyDescent="0.2">
      <c r="A21" s="574" t="s">
        <v>176</v>
      </c>
      <c r="B21" s="119">
        <v>73.205629999999985</v>
      </c>
      <c r="C21" s="119">
        <v>11.701849999999999</v>
      </c>
      <c r="D21" s="119">
        <v>0.97838000000000003</v>
      </c>
      <c r="E21" s="537">
        <v>85.88585999999998</v>
      </c>
      <c r="F21" s="119"/>
      <c r="G21" s="119">
        <v>865.73687999999993</v>
      </c>
      <c r="H21" s="119">
        <v>145.28046000000001</v>
      </c>
      <c r="I21" s="119">
        <v>16.740760000000002</v>
      </c>
      <c r="J21" s="537">
        <v>1027.7580999999998</v>
      </c>
      <c r="K21" s="82"/>
    </row>
    <row r="22" spans="1:16" s="114" customFormat="1" x14ac:dyDescent="0.2">
      <c r="A22" s="574" t="s">
        <v>177</v>
      </c>
      <c r="B22" s="119">
        <v>52.584949999999992</v>
      </c>
      <c r="C22" s="119">
        <v>7.7626099999999996</v>
      </c>
      <c r="D22" s="119">
        <v>2.3584999999999998</v>
      </c>
      <c r="E22" s="537">
        <v>62.706059999999994</v>
      </c>
      <c r="F22" s="119"/>
      <c r="G22" s="119">
        <v>618.92887000000007</v>
      </c>
      <c r="H22" s="119">
        <v>93.552379999999971</v>
      </c>
      <c r="I22" s="119">
        <v>28.716489999999997</v>
      </c>
      <c r="J22" s="537">
        <v>741.19774000000007</v>
      </c>
      <c r="K22" s="82"/>
    </row>
    <row r="23" spans="1:16" x14ac:dyDescent="0.2">
      <c r="A23" s="575" t="s">
        <v>178</v>
      </c>
      <c r="B23" s="119">
        <v>148.38309000000004</v>
      </c>
      <c r="C23" s="119">
        <v>12.535499999999999</v>
      </c>
      <c r="D23" s="119">
        <v>7.049570000000001</v>
      </c>
      <c r="E23" s="537">
        <v>167.96816000000004</v>
      </c>
      <c r="F23" s="119"/>
      <c r="G23" s="119">
        <v>1606.5409499999989</v>
      </c>
      <c r="H23" s="119">
        <v>146.31522999999999</v>
      </c>
      <c r="I23" s="119">
        <v>72.201760000000021</v>
      </c>
      <c r="J23" s="537">
        <v>1825.0579399999988</v>
      </c>
      <c r="K23" s="480"/>
      <c r="P23" s="114"/>
    </row>
    <row r="24" spans="1:16" x14ac:dyDescent="0.2">
      <c r="A24" s="576" t="s">
        <v>500</v>
      </c>
      <c r="B24" s="123">
        <v>1884.9833799999992</v>
      </c>
      <c r="C24" s="123">
        <v>298.50318000000004</v>
      </c>
      <c r="D24" s="123">
        <v>162.93309000000005</v>
      </c>
      <c r="E24" s="123">
        <v>2346.4196499999994</v>
      </c>
      <c r="F24" s="123"/>
      <c r="G24" s="123">
        <v>22029.449160000036</v>
      </c>
      <c r="H24" s="123">
        <v>3785.5279699999996</v>
      </c>
      <c r="I24" s="123">
        <v>1953.913179999998</v>
      </c>
      <c r="J24" s="123">
        <v>27768.890310000035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9"/>
      <c r="F28" s="87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60" priority="2" operator="between">
      <formula>0</formula>
      <formula>0.5</formula>
    </cfRule>
    <cfRule type="cellIs" dxfId="159" priority="3" operator="between">
      <formula>0</formula>
      <formula>0.49</formula>
    </cfRule>
  </conditionalFormatting>
  <conditionalFormatting sqref="B5:J24">
    <cfRule type="cellIs" dxfId="158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17" sqref="H1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80" t="s">
        <v>28</v>
      </c>
      <c r="B1" s="880"/>
      <c r="C1" s="880"/>
      <c r="D1" s="131"/>
      <c r="E1" s="131"/>
      <c r="F1" s="131"/>
      <c r="G1" s="131"/>
      <c r="H1" s="132"/>
    </row>
    <row r="2" spans="1:65" ht="13.7" customHeight="1" x14ac:dyDescent="0.2">
      <c r="A2" s="881"/>
      <c r="B2" s="881"/>
      <c r="C2" s="881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5">
        <v>353.14635000000004</v>
      </c>
      <c r="C5" s="139">
        <v>-0.87868174666060839</v>
      </c>
      <c r="D5" s="138">
        <v>1354.7684900000008</v>
      </c>
      <c r="E5" s="139">
        <v>1.5773961433941992</v>
      </c>
      <c r="F5" s="138">
        <v>4328.4934200000016</v>
      </c>
      <c r="G5" s="139">
        <v>0.91005222590971191</v>
      </c>
      <c r="H5" s="582">
        <v>16.193071727632454</v>
      </c>
    </row>
    <row r="6" spans="1:65" ht="13.7" customHeight="1" x14ac:dyDescent="0.2">
      <c r="A6" s="137" t="s">
        <v>193</v>
      </c>
      <c r="B6" s="586">
        <v>29.879350000000006</v>
      </c>
      <c r="C6" s="141">
        <v>7.2413920580064133</v>
      </c>
      <c r="D6" s="140">
        <v>112.8245899999999</v>
      </c>
      <c r="E6" s="141">
        <v>10.418893565880085</v>
      </c>
      <c r="F6" s="140">
        <v>350.54205999999982</v>
      </c>
      <c r="G6" s="142">
        <v>9.1965719567816997</v>
      </c>
      <c r="H6" s="583">
        <v>1.311392249068507</v>
      </c>
    </row>
    <row r="7" spans="1:65" ht="13.7" customHeight="1" x14ac:dyDescent="0.2">
      <c r="A7" s="137" t="s">
        <v>153</v>
      </c>
      <c r="B7" s="537">
        <v>0</v>
      </c>
      <c r="C7" s="141">
        <v>0</v>
      </c>
      <c r="D7" s="119">
        <v>3.5339999999999996E-2</v>
      </c>
      <c r="E7" s="141">
        <v>55.751432349052422</v>
      </c>
      <c r="F7" s="119">
        <v>9.7409999999999997E-2</v>
      </c>
      <c r="G7" s="141">
        <v>-17.866779089376056</v>
      </c>
      <c r="H7" s="537">
        <v>3.6441481225323811E-4</v>
      </c>
    </row>
    <row r="8" spans="1:65" ht="13.7" customHeight="1" x14ac:dyDescent="0.2">
      <c r="A8" s="578" t="s">
        <v>194</v>
      </c>
      <c r="B8" s="579">
        <v>383.02570000000009</v>
      </c>
      <c r="C8" s="580">
        <v>-0.28972871410549478</v>
      </c>
      <c r="D8" s="579">
        <v>1467.6284200000009</v>
      </c>
      <c r="E8" s="580">
        <v>2.2061070197696795</v>
      </c>
      <c r="F8" s="579">
        <v>4679.1392000000014</v>
      </c>
      <c r="G8" s="581">
        <v>1.4846689465791951</v>
      </c>
      <c r="H8" s="581">
        <v>17.504851997482472</v>
      </c>
    </row>
    <row r="9" spans="1:65" ht="13.7" customHeight="1" x14ac:dyDescent="0.2">
      <c r="A9" s="137" t="s">
        <v>179</v>
      </c>
      <c r="B9" s="586">
        <v>1884.983379999999</v>
      </c>
      <c r="C9" s="141">
        <v>4.9453455410251355</v>
      </c>
      <c r="D9" s="140">
        <v>7197.3194799999947</v>
      </c>
      <c r="E9" s="141">
        <v>3.8576393123053991</v>
      </c>
      <c r="F9" s="140">
        <v>22029.449159999996</v>
      </c>
      <c r="G9" s="142">
        <v>4.0879250902116979</v>
      </c>
      <c r="H9" s="583">
        <v>82.41307442442924</v>
      </c>
    </row>
    <row r="10" spans="1:65" ht="13.7" customHeight="1" x14ac:dyDescent="0.2">
      <c r="A10" s="137" t="s">
        <v>195</v>
      </c>
      <c r="B10" s="586">
        <v>1.6288800000000001</v>
      </c>
      <c r="C10" s="141">
        <v>25.445135851149043</v>
      </c>
      <c r="D10" s="140">
        <v>6.9852900000000009</v>
      </c>
      <c r="E10" s="141">
        <v>43.551840921981785</v>
      </c>
      <c r="F10" s="140">
        <v>21.938700000000001</v>
      </c>
      <c r="G10" s="142">
        <v>4.5237550740380765</v>
      </c>
      <c r="H10" s="583">
        <v>8.2073578088287802E-2</v>
      </c>
    </row>
    <row r="11" spans="1:65" ht="13.7" customHeight="1" x14ac:dyDescent="0.2">
      <c r="A11" s="578" t="s">
        <v>524</v>
      </c>
      <c r="B11" s="579">
        <v>1886.6122599999987</v>
      </c>
      <c r="C11" s="580">
        <v>4.960154566926616</v>
      </c>
      <c r="D11" s="579">
        <v>7204.3047699999952</v>
      </c>
      <c r="E11" s="580">
        <v>3.8854919012275708</v>
      </c>
      <c r="F11" s="579">
        <v>22051.387859999995</v>
      </c>
      <c r="G11" s="581">
        <v>4.0883568868091658</v>
      </c>
      <c r="H11" s="581">
        <v>82.495148002517524</v>
      </c>
    </row>
    <row r="12" spans="1:65" ht="13.7" customHeight="1" x14ac:dyDescent="0.2">
      <c r="A12" s="144" t="s">
        <v>502</v>
      </c>
      <c r="B12" s="145">
        <v>2269.6379599999991</v>
      </c>
      <c r="C12" s="146">
        <v>4.0357466273955449</v>
      </c>
      <c r="D12" s="145">
        <v>8671.9331899999961</v>
      </c>
      <c r="E12" s="146">
        <v>3.5974056964556591</v>
      </c>
      <c r="F12" s="145">
        <v>26730.527059999997</v>
      </c>
      <c r="G12" s="146">
        <v>3.6229819170432913</v>
      </c>
      <c r="H12" s="146">
        <v>100</v>
      </c>
    </row>
    <row r="13" spans="1:65" ht="13.7" customHeight="1" x14ac:dyDescent="0.2">
      <c r="A13" s="147" t="s">
        <v>196</v>
      </c>
      <c r="B13" s="148">
        <v>4616.560809999999</v>
      </c>
      <c r="C13" s="148"/>
      <c r="D13" s="148">
        <v>18505.941056821979</v>
      </c>
      <c r="E13" s="148"/>
      <c r="F13" s="148">
        <v>55507.378052241344</v>
      </c>
      <c r="G13" s="149"/>
      <c r="H13" s="150" t="s">
        <v>150</v>
      </c>
    </row>
    <row r="14" spans="1:65" ht="13.7" customHeight="1" x14ac:dyDescent="0.2">
      <c r="A14" s="151" t="s">
        <v>197</v>
      </c>
      <c r="B14" s="587">
        <v>49.162960338001035</v>
      </c>
      <c r="C14" s="152"/>
      <c r="D14" s="152">
        <v>46.860265918782865</v>
      </c>
      <c r="E14" s="152"/>
      <c r="F14" s="152">
        <v>48.156709968974369</v>
      </c>
      <c r="G14" s="153" t="s">
        <v>150</v>
      </c>
      <c r="H14" s="58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558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645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57" priority="9" operator="between">
      <formula>0</formula>
      <formula>0.5</formula>
    </cfRule>
    <cfRule type="cellIs" dxfId="156" priority="10" operator="between">
      <formula>0</formula>
      <formula>0.49</formula>
    </cfRule>
    <cfRule type="cellIs" dxfId="155" priority="2" operator="equal">
      <formula>0</formula>
    </cfRule>
  </conditionalFormatting>
  <conditionalFormatting sqref="D7">
    <cfRule type="cellIs" dxfId="154" priority="7" operator="between">
      <formula>0</formula>
      <formula>0.5</formula>
    </cfRule>
    <cfRule type="cellIs" dxfId="153" priority="8" operator="between">
      <formula>0</formula>
      <formula>0.49</formula>
    </cfRule>
  </conditionalFormatting>
  <conditionalFormatting sqref="F7">
    <cfRule type="cellIs" dxfId="152" priority="5" operator="between">
      <formula>0</formula>
      <formula>0.5</formula>
    </cfRule>
    <cfRule type="cellIs" dxfId="151" priority="6" operator="between">
      <formula>0</formula>
      <formula>0.49</formula>
    </cfRule>
  </conditionalFormatting>
  <conditionalFormatting sqref="H7">
    <cfRule type="cellIs" dxfId="150" priority="3" operator="between">
      <formula>0</formula>
      <formula>0.5</formula>
    </cfRule>
    <cfRule type="cellIs" dxfId="149" priority="4" operator="between">
      <formula>0</formula>
      <formula>0.49</formula>
    </cfRule>
  </conditionalFormatting>
  <conditionalFormatting sqref="C7">
    <cfRule type="cellIs" dxfId="14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M10" sqref="M10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82" t="s">
        <v>26</v>
      </c>
      <c r="B1" s="882"/>
      <c r="C1" s="882"/>
      <c r="D1" s="882"/>
      <c r="E1" s="882"/>
      <c r="F1" s="157"/>
      <c r="G1" s="157"/>
      <c r="H1" s="157"/>
      <c r="I1" s="157"/>
      <c r="J1" s="157"/>
      <c r="K1" s="157"/>
      <c r="L1" s="588"/>
      <c r="M1" s="157"/>
      <c r="N1" s="157"/>
    </row>
    <row r="2" spans="1:14" x14ac:dyDescent="0.2">
      <c r="A2" s="882"/>
      <c r="B2" s="883"/>
      <c r="C2" s="883"/>
      <c r="D2" s="883"/>
      <c r="E2" s="883"/>
      <c r="F2" s="157"/>
      <c r="G2" s="157"/>
      <c r="H2" s="157"/>
      <c r="I2" s="157"/>
      <c r="J2" s="157"/>
      <c r="K2" s="157"/>
      <c r="L2" s="588"/>
      <c r="M2" s="158" t="s">
        <v>159</v>
      </c>
      <c r="N2" s="157"/>
    </row>
    <row r="3" spans="1:14" x14ac:dyDescent="0.2">
      <c r="A3" s="442"/>
      <c r="B3" s="739">
        <v>2015</v>
      </c>
      <c r="C3" s="739" t="s">
        <v>604</v>
      </c>
      <c r="D3" s="739" t="s">
        <v>604</v>
      </c>
      <c r="E3" s="739" t="s">
        <v>604</v>
      </c>
      <c r="F3" s="739" t="s">
        <v>604</v>
      </c>
      <c r="G3" s="739" t="s">
        <v>604</v>
      </c>
      <c r="H3" s="739" t="s">
        <v>604</v>
      </c>
      <c r="I3" s="739" t="s">
        <v>604</v>
      </c>
      <c r="J3" s="739">
        <v>2016</v>
      </c>
      <c r="K3" s="739" t="s">
        <v>604</v>
      </c>
      <c r="L3" s="739" t="s">
        <v>604</v>
      </c>
      <c r="M3" s="739" t="s">
        <v>604</v>
      </c>
      <c r="N3" s="1"/>
    </row>
    <row r="4" spans="1:14" x14ac:dyDescent="0.2">
      <c r="A4" s="159"/>
      <c r="B4" s="775">
        <v>42155</v>
      </c>
      <c r="C4" s="775">
        <v>42185</v>
      </c>
      <c r="D4" s="775">
        <v>42216</v>
      </c>
      <c r="E4" s="775">
        <v>42247</v>
      </c>
      <c r="F4" s="775">
        <v>42277</v>
      </c>
      <c r="G4" s="775">
        <v>42308</v>
      </c>
      <c r="H4" s="775">
        <v>42338</v>
      </c>
      <c r="I4" s="775">
        <v>42369</v>
      </c>
      <c r="J4" s="775">
        <v>42400</v>
      </c>
      <c r="K4" s="775">
        <v>42429</v>
      </c>
      <c r="L4" s="775">
        <v>42460</v>
      </c>
      <c r="M4" s="775">
        <v>42490</v>
      </c>
      <c r="N4" s="1"/>
    </row>
    <row r="5" spans="1:14" x14ac:dyDescent="0.2">
      <c r="A5" s="160" t="s">
        <v>198</v>
      </c>
      <c r="B5" s="161">
        <v>23.297089999999994</v>
      </c>
      <c r="C5" s="161">
        <v>24.124970000000001</v>
      </c>
      <c r="D5" s="161">
        <v>27.914059999999999</v>
      </c>
      <c r="E5" s="161">
        <v>26.580180000000009</v>
      </c>
      <c r="F5" s="161">
        <v>23.537110000000002</v>
      </c>
      <c r="G5" s="161">
        <v>23.538229999999981</v>
      </c>
      <c r="H5" s="161">
        <v>21.472509999999993</v>
      </c>
      <c r="I5" s="161">
        <v>22.846730000000008</v>
      </c>
      <c r="J5" s="161">
        <v>19.399980000000017</v>
      </c>
      <c r="K5" s="161">
        <v>19.15485</v>
      </c>
      <c r="L5" s="161">
        <v>20.193039999999986</v>
      </c>
      <c r="M5" s="161">
        <v>19.791740000000033</v>
      </c>
      <c r="N5" s="1"/>
    </row>
    <row r="6" spans="1:14" x14ac:dyDescent="0.2">
      <c r="A6" s="162" t="s">
        <v>505</v>
      </c>
      <c r="B6" s="163">
        <v>77.512729999999991</v>
      </c>
      <c r="C6" s="163">
        <v>72.422100000000015</v>
      </c>
      <c r="D6" s="163">
        <v>72.214269999999971</v>
      </c>
      <c r="E6" s="163">
        <v>81.375189999999989</v>
      </c>
      <c r="F6" s="163">
        <v>74.52150999999995</v>
      </c>
      <c r="G6" s="163">
        <v>88.589760000000027</v>
      </c>
      <c r="H6" s="163">
        <v>89.826129999999907</v>
      </c>
      <c r="I6" s="163">
        <v>85.342510000000004</v>
      </c>
      <c r="J6" s="163">
        <v>74.343450000000189</v>
      </c>
      <c r="K6" s="163">
        <v>78.348910000000032</v>
      </c>
      <c r="L6" s="163">
        <v>75.557830000000052</v>
      </c>
      <c r="M6" s="163">
        <v>78.462210000000169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D19" sqref="D19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599</v>
      </c>
    </row>
    <row r="2" spans="1:4" x14ac:dyDescent="0.2">
      <c r="A2" s="485"/>
      <c r="B2" s="485"/>
      <c r="C2" s="485"/>
      <c r="D2" s="485"/>
    </row>
    <row r="3" spans="1:4" x14ac:dyDescent="0.2">
      <c r="B3" s="485">
        <v>2014</v>
      </c>
      <c r="C3" s="485">
        <v>2015</v>
      </c>
      <c r="D3" s="485">
        <v>2016</v>
      </c>
    </row>
    <row r="4" spans="1:4" x14ac:dyDescent="0.2">
      <c r="A4" s="380" t="s">
        <v>134</v>
      </c>
      <c r="B4" s="484">
        <v>-3.1446782890975302</v>
      </c>
      <c r="C4" s="484">
        <v>1.5304654574644248</v>
      </c>
      <c r="D4" s="741">
        <v>3.1292026915208528</v>
      </c>
    </row>
    <row r="5" spans="1:4" x14ac:dyDescent="0.2">
      <c r="A5" s="589" t="s">
        <v>135</v>
      </c>
      <c r="B5" s="484">
        <v>-2.1974066317920253</v>
      </c>
      <c r="C5" s="484">
        <v>1.6958937457322159</v>
      </c>
      <c r="D5" s="741">
        <v>3.5188363464469878</v>
      </c>
    </row>
    <row r="6" spans="1:4" x14ac:dyDescent="0.2">
      <c r="A6" s="589" t="s">
        <v>136</v>
      </c>
      <c r="B6" s="484">
        <v>-1.2516567150178186</v>
      </c>
      <c r="C6" s="484">
        <v>1.8269077706233123</v>
      </c>
      <c r="D6" s="741">
        <v>3.5067145637103225</v>
      </c>
    </row>
    <row r="7" spans="1:4" x14ac:dyDescent="0.2">
      <c r="A7" s="589" t="s">
        <v>137</v>
      </c>
      <c r="B7" s="484">
        <v>-1.3759162660629087</v>
      </c>
      <c r="C7" s="484">
        <v>2.0853693043688932</v>
      </c>
      <c r="D7" s="741">
        <v>3.6229819170433064</v>
      </c>
    </row>
    <row r="8" spans="1:4" x14ac:dyDescent="0.2">
      <c r="A8" s="589" t="s">
        <v>138</v>
      </c>
      <c r="B8" s="484">
        <v>-0.88789508463165601</v>
      </c>
      <c r="C8" s="484">
        <v>2.008406000485317</v>
      </c>
      <c r="D8" s="484" t="s">
        <v>604</v>
      </c>
    </row>
    <row r="9" spans="1:4" x14ac:dyDescent="0.2">
      <c r="A9" s="589" t="s">
        <v>139</v>
      </c>
      <c r="B9" s="484">
        <v>0.42649406359767689</v>
      </c>
      <c r="C9" s="484">
        <v>2.366709099088117</v>
      </c>
      <c r="D9" s="741" t="s">
        <v>604</v>
      </c>
    </row>
    <row r="10" spans="1:4" x14ac:dyDescent="0.2">
      <c r="A10" s="589" t="s">
        <v>140</v>
      </c>
      <c r="B10" s="484">
        <v>0.37064770000808128</v>
      </c>
      <c r="C10" s="484">
        <v>2.8601977373534573</v>
      </c>
      <c r="D10" s="741" t="s">
        <v>604</v>
      </c>
    </row>
    <row r="11" spans="1:4" x14ac:dyDescent="0.2">
      <c r="A11" s="589" t="s">
        <v>141</v>
      </c>
      <c r="B11" s="484">
        <v>0.49685609225391014</v>
      </c>
      <c r="C11" s="484">
        <v>3.5163082062085169</v>
      </c>
      <c r="D11" s="741" t="s">
        <v>604</v>
      </c>
    </row>
    <row r="12" spans="1:4" x14ac:dyDescent="0.2">
      <c r="A12" s="589" t="s">
        <v>142</v>
      </c>
      <c r="B12" s="484">
        <v>0.91104892142931826</v>
      </c>
      <c r="C12" s="484">
        <v>3.0677470388667505</v>
      </c>
      <c r="D12" s="741" t="s">
        <v>604</v>
      </c>
    </row>
    <row r="13" spans="1:4" x14ac:dyDescent="0.2">
      <c r="A13" s="589" t="s">
        <v>143</v>
      </c>
      <c r="B13" s="484">
        <v>0.94008333001470334</v>
      </c>
      <c r="C13" s="484">
        <v>3.0713329224589043</v>
      </c>
      <c r="D13" s="741" t="s">
        <v>604</v>
      </c>
    </row>
    <row r="14" spans="1:4" x14ac:dyDescent="0.2">
      <c r="A14" s="589" t="s">
        <v>144</v>
      </c>
      <c r="B14" s="484">
        <v>0.87830283214287475</v>
      </c>
      <c r="C14" s="484">
        <v>3.5924527996187758</v>
      </c>
      <c r="D14" s="741" t="s">
        <v>604</v>
      </c>
    </row>
    <row r="15" spans="1:4" x14ac:dyDescent="0.2">
      <c r="A15" s="590" t="s">
        <v>145</v>
      </c>
      <c r="B15" s="486">
        <v>1.4433933398525043</v>
      </c>
      <c r="C15" s="486">
        <v>3.4582813410792368</v>
      </c>
      <c r="D15" s="742" t="s">
        <v>604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1" sqref="G11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80" t="s">
        <v>33</v>
      </c>
      <c r="B1" s="880"/>
      <c r="C1" s="880"/>
      <c r="D1" s="131"/>
      <c r="E1" s="131"/>
      <c r="F1" s="131"/>
      <c r="G1" s="131"/>
    </row>
    <row r="2" spans="1:13" ht="13.7" customHeight="1" x14ac:dyDescent="0.2">
      <c r="A2" s="881"/>
      <c r="B2" s="881"/>
      <c r="C2" s="881"/>
      <c r="D2" s="135"/>
      <c r="E2" s="135"/>
      <c r="F2" s="135"/>
      <c r="G2" s="110" t="s">
        <v>159</v>
      </c>
    </row>
    <row r="3" spans="1:13" ht="13.7" customHeight="1" x14ac:dyDescent="0.2">
      <c r="A3" s="167"/>
      <c r="B3" s="884">
        <f>INDICE!A3</f>
        <v>42461</v>
      </c>
      <c r="C3" s="885"/>
      <c r="D3" s="885" t="s">
        <v>120</v>
      </c>
      <c r="E3" s="885"/>
      <c r="F3" s="885" t="s">
        <v>121</v>
      </c>
      <c r="G3" s="885"/>
    </row>
    <row r="4" spans="1:13" ht="30.4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368.68315999999999</v>
      </c>
      <c r="C5" s="143">
        <v>14.342540000000003</v>
      </c>
      <c r="D5" s="140">
        <v>1416.4982700000025</v>
      </c>
      <c r="E5" s="140">
        <v>51.13015</v>
      </c>
      <c r="F5" s="140">
        <v>4525.6861400000016</v>
      </c>
      <c r="G5" s="140">
        <v>153.45305999999999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1438.5535999999995</v>
      </c>
      <c r="C6" s="140">
        <v>448.05866000000026</v>
      </c>
      <c r="D6" s="140">
        <v>5512.0075699999952</v>
      </c>
      <c r="E6" s="140">
        <v>1692.2972000000002</v>
      </c>
      <c r="F6" s="140">
        <v>16920.727379999997</v>
      </c>
      <c r="G6" s="140">
        <v>5130.6604799999996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1807.2367599999995</v>
      </c>
      <c r="C7" s="148">
        <v>462.40120000000024</v>
      </c>
      <c r="D7" s="148">
        <v>6928.505839999998</v>
      </c>
      <c r="E7" s="148">
        <v>1743.4273500000002</v>
      </c>
      <c r="F7" s="148">
        <v>21446.413519999998</v>
      </c>
      <c r="G7" s="148">
        <v>5284.1135399999994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800"/>
      <c r="D14" s="800"/>
      <c r="F14" s="800"/>
    </row>
    <row r="15" spans="1:13" ht="13.7" customHeight="1" x14ac:dyDescent="0.2">
      <c r="B15" s="800"/>
      <c r="D15" s="800"/>
      <c r="F15" s="800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2">
        <f>INDICE!A3</f>
        <v>42461</v>
      </c>
      <c r="C3" s="872"/>
      <c r="D3" s="872">
        <f>INDICE!C3</f>
        <v>0</v>
      </c>
      <c r="E3" s="872"/>
      <c r="F3" s="112"/>
      <c r="G3" s="873" t="s">
        <v>121</v>
      </c>
      <c r="H3" s="873"/>
      <c r="I3" s="873"/>
      <c r="J3" s="873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3" t="s">
        <v>161</v>
      </c>
      <c r="B5" s="117">
        <f>'GNA CCAA'!B5</f>
        <v>55.033099999999997</v>
      </c>
      <c r="C5" s="117">
        <f>'GNA CCAA'!C5</f>
        <v>2.5162599999999999</v>
      </c>
      <c r="D5" s="117">
        <f>'GO CCAA'!B5</f>
        <v>286.71036000000004</v>
      </c>
      <c r="E5" s="534">
        <f>SUM(B5:D5)</f>
        <v>344.25972000000002</v>
      </c>
      <c r="F5" s="117"/>
      <c r="G5" s="117">
        <f>'GNA CCAA'!F5</f>
        <v>667.89426000000117</v>
      </c>
      <c r="H5" s="117">
        <f>'GNA CCAA'!G5</f>
        <v>28.402369999999994</v>
      </c>
      <c r="I5" s="117">
        <f>'GO CCAA'!G5</f>
        <v>3339.1162800000034</v>
      </c>
      <c r="J5" s="534">
        <f>SUM(G5:I5)</f>
        <v>4035.4129100000046</v>
      </c>
      <c r="K5" s="82"/>
    </row>
    <row r="6" spans="1:11" s="114" customFormat="1" x14ac:dyDescent="0.2">
      <c r="A6" s="574" t="s">
        <v>162</v>
      </c>
      <c r="B6" s="119">
        <f>'GNA CCAA'!B6</f>
        <v>10.201730000000001</v>
      </c>
      <c r="C6" s="119">
        <f>'GNA CCAA'!C6</f>
        <v>0.53805999999999998</v>
      </c>
      <c r="D6" s="119">
        <f>'GO CCAA'!B6</f>
        <v>75.30104</v>
      </c>
      <c r="E6" s="537">
        <f>SUM(B6:D6)</f>
        <v>86.04083</v>
      </c>
      <c r="F6" s="119"/>
      <c r="G6" s="119">
        <f>'GNA CCAA'!F6</f>
        <v>127.29118</v>
      </c>
      <c r="H6" s="119">
        <f>'GNA CCAA'!G6</f>
        <v>7.0421000000000049</v>
      </c>
      <c r="I6" s="119">
        <f>'GO CCAA'!G6</f>
        <v>922.59379000000024</v>
      </c>
      <c r="J6" s="537">
        <f t="shared" ref="J6:J24" si="0">SUM(G6:I6)</f>
        <v>1056.9270700000002</v>
      </c>
      <c r="K6" s="82"/>
    </row>
    <row r="7" spans="1:11" s="114" customFormat="1" x14ac:dyDescent="0.2">
      <c r="A7" s="574" t="s">
        <v>163</v>
      </c>
      <c r="B7" s="119">
        <f>'GNA CCAA'!B7</f>
        <v>6.3607099999999992</v>
      </c>
      <c r="C7" s="119">
        <f>'GNA CCAA'!C7</f>
        <v>0.57014999999999993</v>
      </c>
      <c r="D7" s="119">
        <f>'GO CCAA'!B7</f>
        <v>36.370190000000001</v>
      </c>
      <c r="E7" s="537">
        <f t="shared" ref="E7:E24" si="1">SUM(B7:D7)</f>
        <v>43.301050000000004</v>
      </c>
      <c r="F7" s="119"/>
      <c r="G7" s="119">
        <f>'GNA CCAA'!F7</f>
        <v>81.931820000000016</v>
      </c>
      <c r="H7" s="119">
        <f>'GNA CCAA'!G7</f>
        <v>6.7471099999999993</v>
      </c>
      <c r="I7" s="119">
        <f>'GO CCAA'!G7</f>
        <v>439.78422999999975</v>
      </c>
      <c r="J7" s="537">
        <f t="shared" si="0"/>
        <v>528.46315999999979</v>
      </c>
      <c r="K7" s="82"/>
    </row>
    <row r="8" spans="1:11" s="114" customFormat="1" x14ac:dyDescent="0.2">
      <c r="A8" s="574" t="s">
        <v>164</v>
      </c>
      <c r="B8" s="119">
        <f>'GNA CCAA'!B8</f>
        <v>16.096880000000002</v>
      </c>
      <c r="C8" s="119">
        <f>'GNA CCAA'!C8</f>
        <v>0.97603000000000006</v>
      </c>
      <c r="D8" s="119">
        <f>'GO CCAA'!B8</f>
        <v>32.039099999999998</v>
      </c>
      <c r="E8" s="537">
        <f t="shared" si="1"/>
        <v>49.112009999999998</v>
      </c>
      <c r="F8" s="119"/>
      <c r="G8" s="119">
        <f>'GNA CCAA'!F8</f>
        <v>203.14868000000001</v>
      </c>
      <c r="H8" s="119">
        <f>'GNA CCAA'!G8</f>
        <v>11.950750000000001</v>
      </c>
      <c r="I8" s="119">
        <f>'GO CCAA'!G8</f>
        <v>399.29462000000007</v>
      </c>
      <c r="J8" s="537">
        <f t="shared" si="0"/>
        <v>614.39405000000011</v>
      </c>
      <c r="K8" s="82"/>
    </row>
    <row r="9" spans="1:11" s="114" customFormat="1" x14ac:dyDescent="0.2">
      <c r="A9" s="574" t="s">
        <v>165</v>
      </c>
      <c r="B9" s="119">
        <f>'GNA CCAA'!B9</f>
        <v>31.065429999999999</v>
      </c>
      <c r="C9" s="119">
        <f>'GNA CCAA'!C9</f>
        <v>11.052330000000001</v>
      </c>
      <c r="D9" s="119">
        <f>'GO CCAA'!B9</f>
        <v>56.606310000000001</v>
      </c>
      <c r="E9" s="537">
        <f t="shared" si="1"/>
        <v>98.724070000000012</v>
      </c>
      <c r="F9" s="119"/>
      <c r="G9" s="119">
        <f>'GNA CCAA'!F9</f>
        <v>365.18092000000001</v>
      </c>
      <c r="H9" s="119">
        <f>'GNA CCAA'!G9</f>
        <v>124.50600000000006</v>
      </c>
      <c r="I9" s="119">
        <f>'GO CCAA'!G9</f>
        <v>647.77564000000007</v>
      </c>
      <c r="J9" s="537">
        <f t="shared" si="0"/>
        <v>1137.4625600000002</v>
      </c>
      <c r="K9" s="82"/>
    </row>
    <row r="10" spans="1:11" s="114" customFormat="1" x14ac:dyDescent="0.2">
      <c r="A10" s="574" t="s">
        <v>166</v>
      </c>
      <c r="B10" s="119">
        <f>'GNA CCAA'!B10</f>
        <v>4.3414200000000003</v>
      </c>
      <c r="C10" s="119">
        <f>'GNA CCAA'!C10</f>
        <v>0.27149000000000001</v>
      </c>
      <c r="D10" s="119">
        <f>'GO CCAA'!B10</f>
        <v>25.269589999999997</v>
      </c>
      <c r="E10" s="537">
        <f t="shared" si="1"/>
        <v>29.882499999999997</v>
      </c>
      <c r="F10" s="119"/>
      <c r="G10" s="119">
        <f>'GNA CCAA'!F10</f>
        <v>57.726670000000027</v>
      </c>
      <c r="H10" s="119">
        <f>'GNA CCAA'!G10</f>
        <v>3.7108299999999996</v>
      </c>
      <c r="I10" s="119">
        <f>'GO CCAA'!G10</f>
        <v>312.98953999999992</v>
      </c>
      <c r="J10" s="537">
        <f t="shared" si="0"/>
        <v>374.42703999999992</v>
      </c>
      <c r="K10" s="82"/>
    </row>
    <row r="11" spans="1:11" s="114" customFormat="1" x14ac:dyDescent="0.2">
      <c r="A11" s="574" t="s">
        <v>167</v>
      </c>
      <c r="B11" s="119">
        <f>'GNA CCAA'!B11</f>
        <v>19.196680000000004</v>
      </c>
      <c r="C11" s="119">
        <f>'GNA CCAA'!C11</f>
        <v>1.3213999999999997</v>
      </c>
      <c r="D11" s="119">
        <f>'GO CCAA'!B11</f>
        <v>140.48297999999997</v>
      </c>
      <c r="E11" s="537">
        <f t="shared" si="1"/>
        <v>161.00105999999997</v>
      </c>
      <c r="F11" s="119"/>
      <c r="G11" s="119">
        <f>'GNA CCAA'!F11</f>
        <v>246.43831999999969</v>
      </c>
      <c r="H11" s="119">
        <f>'GNA CCAA'!G11</f>
        <v>16.202850000000034</v>
      </c>
      <c r="I11" s="119">
        <f>'GO CCAA'!G11</f>
        <v>1662.3087499999992</v>
      </c>
      <c r="J11" s="537">
        <f t="shared" si="0"/>
        <v>1924.9499199999989</v>
      </c>
      <c r="K11" s="82"/>
    </row>
    <row r="12" spans="1:11" s="114" customFormat="1" x14ac:dyDescent="0.2">
      <c r="A12" s="574" t="s">
        <v>610</v>
      </c>
      <c r="B12" s="119">
        <f>'GNA CCAA'!B12</f>
        <v>12.998629999999997</v>
      </c>
      <c r="C12" s="119">
        <f>'GNA CCAA'!C12</f>
        <v>0.66018999999999994</v>
      </c>
      <c r="D12" s="119">
        <f>'GO CCAA'!B12</f>
        <v>102.48283000000002</v>
      </c>
      <c r="E12" s="537">
        <f t="shared" si="1"/>
        <v>116.14165000000001</v>
      </c>
      <c r="F12" s="119"/>
      <c r="G12" s="119">
        <f>'GNA CCAA'!F12</f>
        <v>165.02192999999986</v>
      </c>
      <c r="H12" s="119">
        <f>'GNA CCAA'!G12</f>
        <v>8.4370400000000068</v>
      </c>
      <c r="I12" s="119">
        <f>'GO CCAA'!G12</f>
        <v>1230.4208999999998</v>
      </c>
      <c r="J12" s="537">
        <f t="shared" si="0"/>
        <v>1403.8798699999998</v>
      </c>
      <c r="K12" s="82"/>
    </row>
    <row r="13" spans="1:11" s="114" customFormat="1" x14ac:dyDescent="0.2">
      <c r="A13" s="574" t="s">
        <v>168</v>
      </c>
      <c r="B13" s="119">
        <f>'GNA CCAA'!B13</f>
        <v>59.261809999999983</v>
      </c>
      <c r="C13" s="119">
        <f>'GNA CCAA'!C13</f>
        <v>4.3372100000000016</v>
      </c>
      <c r="D13" s="119">
        <f>'GO CCAA'!B13</f>
        <v>305.1712500000001</v>
      </c>
      <c r="E13" s="537">
        <f t="shared" si="1"/>
        <v>368.7702700000001</v>
      </c>
      <c r="F13" s="119"/>
      <c r="G13" s="119">
        <f>'GNA CCAA'!F13</f>
        <v>722.76756000000114</v>
      </c>
      <c r="H13" s="119">
        <f>'GNA CCAA'!G13</f>
        <v>51.829339999999981</v>
      </c>
      <c r="I13" s="119">
        <f>'GO CCAA'!G13</f>
        <v>3472.9529900000034</v>
      </c>
      <c r="J13" s="537">
        <f t="shared" si="0"/>
        <v>4247.5498900000048</v>
      </c>
      <c r="K13" s="82"/>
    </row>
    <row r="14" spans="1:11" s="114" customFormat="1" x14ac:dyDescent="0.2">
      <c r="A14" s="574" t="s">
        <v>169</v>
      </c>
      <c r="B14" s="119">
        <f>'GNA CCAA'!B14</f>
        <v>0.46165</v>
      </c>
      <c r="C14" s="119">
        <f>'GNA CCAA'!C14</f>
        <v>4.6299999999999994E-2</v>
      </c>
      <c r="D14" s="119">
        <f>'GO CCAA'!B14</f>
        <v>1.2647999999999999</v>
      </c>
      <c r="E14" s="537">
        <f t="shared" si="1"/>
        <v>1.7727499999999998</v>
      </c>
      <c r="F14" s="119"/>
      <c r="G14" s="119">
        <f>'GNA CCAA'!F14</f>
        <v>5.7463899999999999</v>
      </c>
      <c r="H14" s="119">
        <f>'GNA CCAA'!G14</f>
        <v>0.57777000000000001</v>
      </c>
      <c r="I14" s="119">
        <f>'GO CCAA'!G14</f>
        <v>13.391909999999998</v>
      </c>
      <c r="J14" s="537">
        <f t="shared" si="0"/>
        <v>19.716069999999998</v>
      </c>
      <c r="K14" s="82"/>
    </row>
    <row r="15" spans="1:11" s="114" customFormat="1" x14ac:dyDescent="0.2">
      <c r="A15" s="574" t="s">
        <v>170</v>
      </c>
      <c r="B15" s="119">
        <f>'GNA CCAA'!B15</f>
        <v>38.605940000000011</v>
      </c>
      <c r="C15" s="119">
        <f>'GNA CCAA'!C15</f>
        <v>1.83426</v>
      </c>
      <c r="D15" s="119">
        <f>'GO CCAA'!B15</f>
        <v>180.95649000000003</v>
      </c>
      <c r="E15" s="537">
        <f t="shared" si="1"/>
        <v>221.39669000000004</v>
      </c>
      <c r="F15" s="119"/>
      <c r="G15" s="119">
        <f>'GNA CCAA'!F15</f>
        <v>478.67364000000009</v>
      </c>
      <c r="H15" s="119">
        <f>'GNA CCAA'!G15</f>
        <v>21.894220000000011</v>
      </c>
      <c r="I15" s="119">
        <f>'GO CCAA'!G15</f>
        <v>2131.0370400000002</v>
      </c>
      <c r="J15" s="537">
        <f t="shared" si="0"/>
        <v>2631.6049000000003</v>
      </c>
      <c r="K15" s="82"/>
    </row>
    <row r="16" spans="1:11" s="114" customFormat="1" x14ac:dyDescent="0.2">
      <c r="A16" s="574" t="s">
        <v>171</v>
      </c>
      <c r="B16" s="119">
        <f>'GNA CCAA'!B16</f>
        <v>7.3353000000000002</v>
      </c>
      <c r="C16" s="119">
        <f>'GNA CCAA'!C16</f>
        <v>0.26546999999999998</v>
      </c>
      <c r="D16" s="119">
        <f>'GO CCAA'!B16</f>
        <v>50.717400000000012</v>
      </c>
      <c r="E16" s="537">
        <f t="shared" si="1"/>
        <v>58.318170000000009</v>
      </c>
      <c r="F16" s="119"/>
      <c r="G16" s="119">
        <f>'GNA CCAA'!F16</f>
        <v>91.645099999999985</v>
      </c>
      <c r="H16" s="119">
        <f>'GNA CCAA'!G16</f>
        <v>3.1431400000000003</v>
      </c>
      <c r="I16" s="119">
        <f>'GO CCAA'!G16</f>
        <v>604.28849999999977</v>
      </c>
      <c r="J16" s="537">
        <f t="shared" si="0"/>
        <v>699.07673999999975</v>
      </c>
      <c r="K16" s="82"/>
    </row>
    <row r="17" spans="1:16" s="114" customFormat="1" x14ac:dyDescent="0.2">
      <c r="A17" s="574" t="s">
        <v>172</v>
      </c>
      <c r="B17" s="119">
        <f>'GNA CCAA'!B17</f>
        <v>17.644950000000001</v>
      </c>
      <c r="C17" s="119">
        <f>'GNA CCAA'!C17</f>
        <v>1.0266900000000001</v>
      </c>
      <c r="D17" s="119">
        <f>'GO CCAA'!B17</f>
        <v>114.07257999999996</v>
      </c>
      <c r="E17" s="537">
        <f t="shared" si="1"/>
        <v>132.74421999999996</v>
      </c>
      <c r="F17" s="119"/>
      <c r="G17" s="119">
        <f>'GNA CCAA'!F17</f>
        <v>226.17185000000003</v>
      </c>
      <c r="H17" s="119">
        <f>'GNA CCAA'!G17</f>
        <v>13.729520000000019</v>
      </c>
      <c r="I17" s="119">
        <f>'GO CCAA'!G17</f>
        <v>1365.5811899999999</v>
      </c>
      <c r="J17" s="537">
        <f t="shared" si="0"/>
        <v>1605.4825599999999</v>
      </c>
      <c r="K17" s="82"/>
    </row>
    <row r="18" spans="1:16" s="114" customFormat="1" x14ac:dyDescent="0.2">
      <c r="A18" s="574" t="s">
        <v>173</v>
      </c>
      <c r="B18" s="119">
        <f>'GNA CCAA'!B18</f>
        <v>2.0028200000000003</v>
      </c>
      <c r="C18" s="119">
        <f>'GNA CCAA'!C18</f>
        <v>0.13836999999999999</v>
      </c>
      <c r="D18" s="119">
        <f>'GO CCAA'!B18</f>
        <v>13.329640000000001</v>
      </c>
      <c r="E18" s="537">
        <f t="shared" si="1"/>
        <v>15.470830000000001</v>
      </c>
      <c r="F18" s="119"/>
      <c r="G18" s="119">
        <f>'GNA CCAA'!F18</f>
        <v>26.415749999999996</v>
      </c>
      <c r="H18" s="119">
        <f>'GNA CCAA'!G18</f>
        <v>1.6296099999999993</v>
      </c>
      <c r="I18" s="119">
        <f>'GO CCAA'!G18</f>
        <v>174.60222999999999</v>
      </c>
      <c r="J18" s="537">
        <f t="shared" si="0"/>
        <v>202.64758999999998</v>
      </c>
      <c r="K18" s="82"/>
    </row>
    <row r="19" spans="1:16" s="114" customFormat="1" x14ac:dyDescent="0.2">
      <c r="A19" s="574" t="s">
        <v>174</v>
      </c>
      <c r="B19" s="119">
        <f>'GNA CCAA'!B19</f>
        <v>43.947849999999995</v>
      </c>
      <c r="C19" s="119">
        <f>'GNA CCAA'!C19</f>
        <v>2.6386000000000007</v>
      </c>
      <c r="D19" s="119">
        <f>'GO CCAA'!B19</f>
        <v>188.47456</v>
      </c>
      <c r="E19" s="537">
        <f t="shared" si="1"/>
        <v>235.06101000000001</v>
      </c>
      <c r="F19" s="119"/>
      <c r="G19" s="119">
        <f>'GNA CCAA'!F19</f>
        <v>517.48225000000014</v>
      </c>
      <c r="H19" s="119">
        <f>'GNA CCAA'!G19</f>
        <v>30.111669999999997</v>
      </c>
      <c r="I19" s="119">
        <f>'GO CCAA'!G19</f>
        <v>2205.4156300000004</v>
      </c>
      <c r="J19" s="537">
        <f t="shared" si="0"/>
        <v>2753.0095500000007</v>
      </c>
      <c r="K19" s="82"/>
    </row>
    <row r="20" spans="1:16" s="114" customFormat="1" x14ac:dyDescent="0.2">
      <c r="A20" s="574" t="s">
        <v>175</v>
      </c>
      <c r="B20" s="119">
        <f>'GNA CCAA'!B20</f>
        <v>0.54934000000000005</v>
      </c>
      <c r="C20" s="831">
        <f>'GNA CCAA'!C20</f>
        <v>0</v>
      </c>
      <c r="D20" s="119">
        <f>'GO CCAA'!B20</f>
        <v>1.5605899999999999</v>
      </c>
      <c r="E20" s="537">
        <f t="shared" si="1"/>
        <v>2.1099299999999999</v>
      </c>
      <c r="F20" s="119"/>
      <c r="G20" s="119">
        <f>'GNA CCAA'!F20</f>
        <v>6.4932599999999985</v>
      </c>
      <c r="H20" s="831">
        <f>'GNA CCAA'!G20</f>
        <v>0</v>
      </c>
      <c r="I20" s="119">
        <f>'GO CCAA'!G20</f>
        <v>16.689220000000002</v>
      </c>
      <c r="J20" s="537">
        <f t="shared" si="0"/>
        <v>23.182480000000002</v>
      </c>
      <c r="K20" s="82"/>
    </row>
    <row r="21" spans="1:16" s="114" customFormat="1" x14ac:dyDescent="0.2">
      <c r="A21" s="574" t="s">
        <v>176</v>
      </c>
      <c r="B21" s="119">
        <f>'GNA CCAA'!B21</f>
        <v>9.0960200000000011</v>
      </c>
      <c r="C21" s="119">
        <f>'GNA CCAA'!C21</f>
        <v>0.51648999999999989</v>
      </c>
      <c r="D21" s="119">
        <f>'GO CCAA'!B21</f>
        <v>73.205629999999985</v>
      </c>
      <c r="E21" s="537">
        <f t="shared" si="1"/>
        <v>82.818139999999985</v>
      </c>
      <c r="F21" s="119"/>
      <c r="G21" s="119">
        <f>'GNA CCAA'!F21</f>
        <v>112.11116999999996</v>
      </c>
      <c r="H21" s="119">
        <f>'GNA CCAA'!G21</f>
        <v>6.2595100000000041</v>
      </c>
      <c r="I21" s="119">
        <f>'GO CCAA'!G21</f>
        <v>865.73687999999993</v>
      </c>
      <c r="J21" s="537">
        <f t="shared" si="0"/>
        <v>984.10755999999992</v>
      </c>
      <c r="K21" s="82"/>
    </row>
    <row r="22" spans="1:16" s="114" customFormat="1" x14ac:dyDescent="0.2">
      <c r="A22" s="574" t="s">
        <v>177</v>
      </c>
      <c r="B22" s="119">
        <f>'GNA CCAA'!B22</f>
        <v>4.9325400000000004</v>
      </c>
      <c r="C22" s="119">
        <f>'GNA CCAA'!C22</f>
        <v>0.22822000000000003</v>
      </c>
      <c r="D22" s="119">
        <f>'GO CCAA'!B22</f>
        <v>52.584949999999992</v>
      </c>
      <c r="E22" s="537">
        <f t="shared" si="1"/>
        <v>57.745709999999995</v>
      </c>
      <c r="F22" s="119"/>
      <c r="G22" s="119">
        <f>'GNA CCAA'!F22</f>
        <v>60.583299999999994</v>
      </c>
      <c r="H22" s="119">
        <f>'GNA CCAA'!G22</f>
        <v>2.6943899999999998</v>
      </c>
      <c r="I22" s="119">
        <f>'GO CCAA'!G22</f>
        <v>618.92887000000007</v>
      </c>
      <c r="J22" s="537">
        <f t="shared" si="0"/>
        <v>682.20656000000008</v>
      </c>
      <c r="K22" s="82"/>
    </row>
    <row r="23" spans="1:16" x14ac:dyDescent="0.2">
      <c r="A23" s="575" t="s">
        <v>178</v>
      </c>
      <c r="B23" s="119">
        <f>'GNA CCAA'!B23</f>
        <v>14.013550000000002</v>
      </c>
      <c r="C23" s="119">
        <f>'GNA CCAA'!C23</f>
        <v>0.94183000000000006</v>
      </c>
      <c r="D23" s="119">
        <f>'GO CCAA'!B23</f>
        <v>148.38309000000004</v>
      </c>
      <c r="E23" s="537">
        <f t="shared" si="1"/>
        <v>163.33847000000003</v>
      </c>
      <c r="F23" s="119"/>
      <c r="G23" s="119">
        <f>'GNA CCAA'!F23</f>
        <v>165.76936999999975</v>
      </c>
      <c r="H23" s="119">
        <f>'GNA CCAA'!G23</f>
        <v>11.673839999999981</v>
      </c>
      <c r="I23" s="119">
        <f>'GO CCAA'!G23</f>
        <v>1606.5409499999989</v>
      </c>
      <c r="J23" s="537">
        <f t="shared" si="0"/>
        <v>1783.9841599999986</v>
      </c>
      <c r="K23" s="480"/>
      <c r="P23" s="114"/>
    </row>
    <row r="24" spans="1:16" x14ac:dyDescent="0.2">
      <c r="A24" s="576" t="s">
        <v>500</v>
      </c>
      <c r="B24" s="123">
        <f>'GNA CCAA'!B24</f>
        <v>353.14635000000021</v>
      </c>
      <c r="C24" s="123">
        <f>'GNA CCAA'!C24</f>
        <v>29.879349999999977</v>
      </c>
      <c r="D24" s="123">
        <f>'GO CCAA'!B24</f>
        <v>1884.9833799999992</v>
      </c>
      <c r="E24" s="123">
        <f t="shared" si="1"/>
        <v>2268.0090799999994</v>
      </c>
      <c r="F24" s="123"/>
      <c r="G24" s="123">
        <f>'GNA CCAA'!F24</f>
        <v>4328.4934199999952</v>
      </c>
      <c r="H24" s="577">
        <f>'GNA CCAA'!G24</f>
        <v>350.54206000000033</v>
      </c>
      <c r="I24" s="123">
        <f>'GO CCAA'!G24</f>
        <v>22029.449160000036</v>
      </c>
      <c r="J24" s="123">
        <f t="shared" si="0"/>
        <v>26708.484640000032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9"/>
      <c r="F28" s="87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47" priority="5" operator="between">
      <formula>0</formula>
      <formula>0.5</formula>
    </cfRule>
    <cfRule type="cellIs" dxfId="146" priority="6" operator="between">
      <formula>0</formula>
      <formula>0.49</formula>
    </cfRule>
  </conditionalFormatting>
  <conditionalFormatting sqref="E6:E23">
    <cfRule type="cellIs" dxfId="145" priority="3" operator="between">
      <formula>0</formula>
      <formula>0.5</formula>
    </cfRule>
    <cfRule type="cellIs" dxfId="144" priority="4" operator="between">
      <formula>0</formula>
      <formula>0.49</formula>
    </cfRule>
  </conditionalFormatting>
  <conditionalFormatting sqref="J6:J23">
    <cfRule type="cellIs" dxfId="143" priority="1" operator="between">
      <formula>0</formula>
      <formula>0.5</formula>
    </cfRule>
    <cfRule type="cellIs" dxfId="14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11" sqref="H11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449.87833000000006</v>
      </c>
      <c r="C5" s="101">
        <v>1.7713225545547717</v>
      </c>
      <c r="D5" s="100">
        <v>1610.7974600000002</v>
      </c>
      <c r="E5" s="101">
        <v>5.0995555282678673</v>
      </c>
      <c r="F5" s="100">
        <v>5564.3595500000001</v>
      </c>
      <c r="G5" s="101">
        <v>4.8186015617783431</v>
      </c>
      <c r="H5" s="101">
        <v>99.991765588414282</v>
      </c>
    </row>
    <row r="6" spans="1:65" s="99" customFormat="1" x14ac:dyDescent="0.2">
      <c r="A6" s="99" t="s">
        <v>149</v>
      </c>
      <c r="B6" s="119">
        <v>3.3399999999999999E-2</v>
      </c>
      <c r="C6" s="541">
        <v>158.31399845320959</v>
      </c>
      <c r="D6" s="119">
        <v>0.10949</v>
      </c>
      <c r="E6" s="541">
        <v>19.387198778759132</v>
      </c>
      <c r="F6" s="119">
        <v>0.45822999999999992</v>
      </c>
      <c r="G6" s="541">
        <v>67.555214275266891</v>
      </c>
      <c r="H6" s="268">
        <v>8.2344115857105379E-3</v>
      </c>
    </row>
    <row r="7" spans="1:65" s="99" customFormat="1" x14ac:dyDescent="0.2">
      <c r="A7" s="68" t="s">
        <v>119</v>
      </c>
      <c r="B7" s="69">
        <v>449.91173000000009</v>
      </c>
      <c r="C7" s="103">
        <v>1.7759013255089371</v>
      </c>
      <c r="D7" s="69">
        <v>1610.9069500000003</v>
      </c>
      <c r="E7" s="103">
        <v>5.1004104202578802</v>
      </c>
      <c r="F7" s="69">
        <v>5564.8177800000003</v>
      </c>
      <c r="G7" s="103">
        <v>4.8218333838396754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558</v>
      </c>
    </row>
    <row r="10" spans="1:65" x14ac:dyDescent="0.2">
      <c r="A10" s="166" t="s">
        <v>645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41" priority="7" operator="between">
      <formula>0</formula>
      <formula>0.5</formula>
    </cfRule>
    <cfRule type="cellIs" dxfId="140" priority="8" operator="between">
      <formula>0</formula>
      <formula>0.49</formula>
    </cfRule>
  </conditionalFormatting>
  <conditionalFormatting sqref="D6">
    <cfRule type="cellIs" dxfId="139" priority="5" operator="between">
      <formula>0</formula>
      <formula>0.5</formula>
    </cfRule>
    <cfRule type="cellIs" dxfId="138" priority="6" operator="between">
      <formula>0</formula>
      <formula>0.49</formula>
    </cfRule>
  </conditionalFormatting>
  <conditionalFormatting sqref="F6">
    <cfRule type="cellIs" dxfId="137" priority="3" operator="between">
      <formula>0</formula>
      <formula>0.5</formula>
    </cfRule>
    <cfRule type="cellIs" dxfId="136" priority="4" operator="between">
      <formula>0</formula>
      <formula>0.49</formula>
    </cfRule>
  </conditionalFormatting>
  <conditionalFormatting sqref="H6">
    <cfRule type="cellIs" dxfId="135" priority="1" operator="between">
      <formula>0</formula>
      <formula>0.5</formula>
    </cfRule>
    <cfRule type="cellIs" dxfId="13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H13" sqref="H13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162.74389000000008</v>
      </c>
      <c r="C5" s="180">
        <v>12.757107983031895</v>
      </c>
      <c r="D5" s="129">
        <v>723.6193300000001</v>
      </c>
      <c r="E5" s="180">
        <v>3.4361748666186327</v>
      </c>
      <c r="F5" s="129">
        <v>2125.3182099999999</v>
      </c>
      <c r="G5" s="180">
        <v>5.4387541731546696E-2</v>
      </c>
      <c r="H5" s="180">
        <v>25.384314366669297</v>
      </c>
    </row>
    <row r="6" spans="1:65" s="179" customFormat="1" x14ac:dyDescent="0.2">
      <c r="A6" s="179" t="s">
        <v>205</v>
      </c>
      <c r="B6" s="129">
        <v>534.39164000000005</v>
      </c>
      <c r="C6" s="180">
        <v>-1.0750719961306174</v>
      </c>
      <c r="D6" s="129">
        <v>2139.8703600000003</v>
      </c>
      <c r="E6" s="180">
        <v>5.8506344104349042</v>
      </c>
      <c r="F6" s="129">
        <v>6247.2467500000012</v>
      </c>
      <c r="G6" s="180">
        <v>-4.6712782582570505</v>
      </c>
      <c r="H6" s="180">
        <v>74.615685633330699</v>
      </c>
    </row>
    <row r="7" spans="1:65" s="99" customFormat="1" x14ac:dyDescent="0.2">
      <c r="A7" s="68" t="s">
        <v>510</v>
      </c>
      <c r="B7" s="69">
        <v>697.13553000000013</v>
      </c>
      <c r="C7" s="103">
        <v>1.8414050329821068</v>
      </c>
      <c r="D7" s="69">
        <v>2863.4896900000003</v>
      </c>
      <c r="E7" s="103">
        <v>5.2299066022142728</v>
      </c>
      <c r="F7" s="69">
        <v>8372.5649600000015</v>
      </c>
      <c r="G7" s="103">
        <v>-3.5144885720364205</v>
      </c>
      <c r="H7" s="103">
        <v>100</v>
      </c>
    </row>
    <row r="8" spans="1:65" s="99" customFormat="1" x14ac:dyDescent="0.2">
      <c r="A8" s="181" t="s">
        <v>497</v>
      </c>
      <c r="B8" s="182">
        <v>517.86579000000006</v>
      </c>
      <c r="C8" s="787">
        <v>-2.2128361240393186</v>
      </c>
      <c r="D8" s="182">
        <v>2073.7147500000001</v>
      </c>
      <c r="E8" s="787">
        <v>4.7192087532051481</v>
      </c>
      <c r="F8" s="182">
        <v>6074.0851000000011</v>
      </c>
      <c r="G8" s="787">
        <v>-5.6325616880537472</v>
      </c>
      <c r="H8" s="787">
        <v>72.547482510067013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558</v>
      </c>
    </row>
    <row r="11" spans="1:65" x14ac:dyDescent="0.2">
      <c r="A11" s="94" t="s">
        <v>511</v>
      </c>
    </row>
    <row r="12" spans="1:65" x14ac:dyDescent="0.2">
      <c r="A12" s="166" t="s">
        <v>645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C27" sqref="C27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92" t="s">
        <v>159</v>
      </c>
    </row>
    <row r="3" spans="1:3" s="114" customFormat="1" ht="13.7" customHeight="1" x14ac:dyDescent="0.2">
      <c r="A3" s="111"/>
      <c r="B3" s="443">
        <f>INDICE!A3</f>
        <v>42461</v>
      </c>
      <c r="C3" s="113"/>
    </row>
    <row r="4" spans="1:3" s="114" customFormat="1" x14ac:dyDescent="0.2">
      <c r="A4" s="573" t="s">
        <v>161</v>
      </c>
      <c r="B4" s="117">
        <v>12.31832</v>
      </c>
      <c r="C4" s="117">
        <v>160.28296999999998</v>
      </c>
    </row>
    <row r="5" spans="1:3" s="114" customFormat="1" x14ac:dyDescent="0.2">
      <c r="A5" s="574" t="s">
        <v>162</v>
      </c>
      <c r="B5" s="119">
        <v>0.30937999999999999</v>
      </c>
      <c r="C5" s="119">
        <v>4.0640499999999999</v>
      </c>
    </row>
    <row r="6" spans="1:3" s="114" customFormat="1" x14ac:dyDescent="0.2">
      <c r="A6" s="574" t="s">
        <v>163</v>
      </c>
      <c r="B6" s="119">
        <v>3.5540100000000003</v>
      </c>
      <c r="C6" s="119">
        <v>50.817179999999993</v>
      </c>
    </row>
    <row r="7" spans="1:3" s="114" customFormat="1" x14ac:dyDescent="0.2">
      <c r="A7" s="574" t="s">
        <v>164</v>
      </c>
      <c r="B7" s="119">
        <v>7.3745899999999995</v>
      </c>
      <c r="C7" s="119">
        <v>123.11068</v>
      </c>
    </row>
    <row r="8" spans="1:3" s="114" customFormat="1" x14ac:dyDescent="0.2">
      <c r="A8" s="574" t="s">
        <v>165</v>
      </c>
      <c r="B8" s="119">
        <v>87.01728</v>
      </c>
      <c r="C8" s="119">
        <v>1120.6756699999996</v>
      </c>
    </row>
    <row r="9" spans="1:3" s="114" customFormat="1" x14ac:dyDescent="0.2">
      <c r="A9" s="574" t="s">
        <v>166</v>
      </c>
      <c r="B9" s="119">
        <v>0.32642000000000004</v>
      </c>
      <c r="C9" s="119">
        <v>6.5209699999999993</v>
      </c>
    </row>
    <row r="10" spans="1:3" s="114" customFormat="1" x14ac:dyDescent="0.2">
      <c r="A10" s="574" t="s">
        <v>167</v>
      </c>
      <c r="B10" s="119">
        <v>2.1959299999999997</v>
      </c>
      <c r="C10" s="119">
        <v>30.314890000000009</v>
      </c>
    </row>
    <row r="11" spans="1:3" s="114" customFormat="1" x14ac:dyDescent="0.2">
      <c r="A11" s="574" t="s">
        <v>610</v>
      </c>
      <c r="B11" s="119">
        <v>9.9108499999999999</v>
      </c>
      <c r="C11" s="119">
        <v>105.57691</v>
      </c>
    </row>
    <row r="12" spans="1:3" s="114" customFormat="1" x14ac:dyDescent="0.2">
      <c r="A12" s="574" t="s">
        <v>168</v>
      </c>
      <c r="B12" s="119">
        <v>4.1147800000000005</v>
      </c>
      <c r="C12" s="119">
        <v>48.59617999999999</v>
      </c>
    </row>
    <row r="13" spans="1:3" s="114" customFormat="1" x14ac:dyDescent="0.2">
      <c r="A13" s="574" t="s">
        <v>169</v>
      </c>
      <c r="B13" s="119">
        <v>2.5041199999999999</v>
      </c>
      <c r="C13" s="119">
        <v>43.848529999999997</v>
      </c>
    </row>
    <row r="14" spans="1:3" s="114" customFormat="1" x14ac:dyDescent="0.2">
      <c r="A14" s="574" t="s">
        <v>170</v>
      </c>
      <c r="B14" s="119">
        <v>0.90552999999999995</v>
      </c>
      <c r="C14" s="119">
        <v>10.782259999999999</v>
      </c>
    </row>
    <row r="15" spans="1:3" s="114" customFormat="1" x14ac:dyDescent="0.2">
      <c r="A15" s="574" t="s">
        <v>171</v>
      </c>
      <c r="B15" s="119">
        <v>0.30351999999999996</v>
      </c>
      <c r="C15" s="119">
        <v>3.6719400000000011</v>
      </c>
    </row>
    <row r="16" spans="1:3" s="114" customFormat="1" x14ac:dyDescent="0.2">
      <c r="A16" s="574" t="s">
        <v>172</v>
      </c>
      <c r="B16" s="119">
        <v>28.068010000000001</v>
      </c>
      <c r="C16" s="119">
        <v>353.53950000000003</v>
      </c>
    </row>
    <row r="17" spans="1:9" s="114" customFormat="1" x14ac:dyDescent="0.2">
      <c r="A17" s="574" t="s">
        <v>173</v>
      </c>
      <c r="B17" s="119">
        <v>0.30848000000000003</v>
      </c>
      <c r="C17" s="119">
        <v>3.1088199999999997</v>
      </c>
    </row>
    <row r="18" spans="1:9" s="114" customFormat="1" x14ac:dyDescent="0.2">
      <c r="A18" s="574" t="s">
        <v>174</v>
      </c>
      <c r="B18" s="119">
        <v>0.2145</v>
      </c>
      <c r="C18" s="119">
        <v>1.9446399999999999</v>
      </c>
    </row>
    <row r="19" spans="1:9" s="114" customFormat="1" x14ac:dyDescent="0.2">
      <c r="A19" s="574" t="s">
        <v>175</v>
      </c>
      <c r="B19" s="119">
        <v>2.3039099999999997</v>
      </c>
      <c r="C19" s="119">
        <v>45.260419999999996</v>
      </c>
    </row>
    <row r="20" spans="1:9" s="114" customFormat="1" x14ac:dyDescent="0.2">
      <c r="A20" s="574" t="s">
        <v>176</v>
      </c>
      <c r="B20" s="119">
        <v>0.46933999999999998</v>
      </c>
      <c r="C20" s="119">
        <v>5.5633799999999995</v>
      </c>
    </row>
    <row r="21" spans="1:9" s="114" customFormat="1" x14ac:dyDescent="0.2">
      <c r="A21" s="574" t="s">
        <v>177</v>
      </c>
      <c r="B21" s="119">
        <v>0.27054</v>
      </c>
      <c r="C21" s="119">
        <v>2.9853800000000001</v>
      </c>
    </row>
    <row r="22" spans="1:9" x14ac:dyDescent="0.2">
      <c r="A22" s="575" t="s">
        <v>178</v>
      </c>
      <c r="B22" s="119">
        <v>0.27438000000000001</v>
      </c>
      <c r="C22" s="119">
        <v>4.6538399999999998</v>
      </c>
      <c r="I22" s="114"/>
    </row>
    <row r="23" spans="1:9" x14ac:dyDescent="0.2">
      <c r="A23" s="576" t="s">
        <v>500</v>
      </c>
      <c r="B23" s="123">
        <v>162.74388999999999</v>
      </c>
      <c r="C23" s="123">
        <v>2125.3182100000022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133" priority="3" operator="between">
      <formula>0</formula>
      <formula>0.5</formula>
    </cfRule>
    <cfRule type="cellIs" dxfId="132" priority="4" operator="between">
      <formula>0</formula>
      <formula>0.49</formula>
    </cfRule>
  </conditionalFormatting>
  <conditionalFormatting sqref="C5:C22">
    <cfRule type="cellIs" dxfId="131" priority="1" operator="between">
      <formula>0</formula>
      <formula>0.5</formula>
    </cfRule>
    <cfRule type="cellIs" dxfId="13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H13" sqref="H13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3">
        <v>34.458031362007198</v>
      </c>
      <c r="C5" s="184">
        <v>14.524277216480582</v>
      </c>
      <c r="D5" s="100">
        <v>129.38764828315425</v>
      </c>
      <c r="E5" s="101">
        <v>4.1004968867206602</v>
      </c>
      <c r="F5" s="100">
        <v>385.65083617397869</v>
      </c>
      <c r="G5" s="101">
        <v>4.2413738957838518</v>
      </c>
      <c r="H5" s="594">
        <v>7.4314811935346849</v>
      </c>
      <c r="I5" s="99"/>
    </row>
    <row r="6" spans="1:65" s="136" customFormat="1" x14ac:dyDescent="0.2">
      <c r="A6" s="99" t="s">
        <v>207</v>
      </c>
      <c r="B6" s="593">
        <v>52.561</v>
      </c>
      <c r="C6" s="101">
        <v>-44.628917566499865</v>
      </c>
      <c r="D6" s="100">
        <v>177.58699999999999</v>
      </c>
      <c r="E6" s="101">
        <v>-36.712365869217365</v>
      </c>
      <c r="F6" s="100">
        <v>802.58199999999999</v>
      </c>
      <c r="G6" s="101">
        <v>-17.445123331070377</v>
      </c>
      <c r="H6" s="594">
        <v>15.465733455790426</v>
      </c>
      <c r="I6" s="99"/>
    </row>
    <row r="7" spans="1:65" s="136" customFormat="1" x14ac:dyDescent="0.2">
      <c r="A7" s="99" t="s">
        <v>208</v>
      </c>
      <c r="B7" s="593">
        <v>171</v>
      </c>
      <c r="C7" s="101">
        <v>-0.58139534883720934</v>
      </c>
      <c r="D7" s="100">
        <v>662</v>
      </c>
      <c r="E7" s="101">
        <v>2.1604938271604937</v>
      </c>
      <c r="F7" s="100">
        <v>1877</v>
      </c>
      <c r="G7" s="101">
        <v>4.9189491335941868</v>
      </c>
      <c r="H7" s="594">
        <v>36.169739287099176</v>
      </c>
      <c r="I7" s="99"/>
    </row>
    <row r="8" spans="1:65" s="136" customFormat="1" x14ac:dyDescent="0.2">
      <c r="A8" s="179" t="s">
        <v>514</v>
      </c>
      <c r="B8" s="593">
        <v>186.98096863799282</v>
      </c>
      <c r="C8" s="101">
        <v>21.304493391453683</v>
      </c>
      <c r="D8" s="100">
        <v>811.01052853882891</v>
      </c>
      <c r="E8" s="101">
        <v>9.3476046217903708</v>
      </c>
      <c r="F8" s="100">
        <v>2124.1880360673595</v>
      </c>
      <c r="G8" s="836">
        <v>2.4918028890554029</v>
      </c>
      <c r="H8" s="594">
        <v>40.933046063575709</v>
      </c>
      <c r="I8" s="99"/>
      <c r="J8" s="100"/>
    </row>
    <row r="9" spans="1:65" s="99" customFormat="1" x14ac:dyDescent="0.2">
      <c r="A9" s="68" t="s">
        <v>209</v>
      </c>
      <c r="B9" s="69">
        <v>445</v>
      </c>
      <c r="C9" s="103">
        <v>-1.3642331150635816</v>
      </c>
      <c r="D9" s="69">
        <v>1779.9851768219833</v>
      </c>
      <c r="E9" s="103">
        <v>-0.81300742632001965</v>
      </c>
      <c r="F9" s="69">
        <v>5189.4208722413387</v>
      </c>
      <c r="G9" s="103">
        <v>-0.27409268040762202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558</v>
      </c>
    </row>
    <row r="12" spans="1:65" x14ac:dyDescent="0.2">
      <c r="A12" s="94" t="s">
        <v>513</v>
      </c>
    </row>
    <row r="13" spans="1:65" x14ac:dyDescent="0.2">
      <c r="A13" s="94" t="s">
        <v>638</v>
      </c>
    </row>
    <row r="14" spans="1:65" x14ac:dyDescent="0.2">
      <c r="A14" s="166" t="s">
        <v>645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10" workbookViewId="0">
      <selection activeCell="I48" sqref="I48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5"/>
      <c r="B2" s="595"/>
      <c r="C2" s="595"/>
      <c r="D2" s="595"/>
      <c r="E2" s="595"/>
      <c r="F2" s="1"/>
      <c r="G2" s="1"/>
      <c r="H2" s="596"/>
      <c r="I2" s="599" t="s">
        <v>159</v>
      </c>
    </row>
    <row r="3" spans="1:10" ht="14.45" customHeight="1" x14ac:dyDescent="0.2">
      <c r="A3" s="886" t="s">
        <v>525</v>
      </c>
      <c r="B3" s="886" t="s">
        <v>526</v>
      </c>
      <c r="C3" s="869">
        <f>INDICE!A3</f>
        <v>42461</v>
      </c>
      <c r="D3" s="870"/>
      <c r="E3" s="870" t="s">
        <v>120</v>
      </c>
      <c r="F3" s="870"/>
      <c r="G3" s="870" t="s">
        <v>121</v>
      </c>
      <c r="H3" s="870"/>
      <c r="I3" s="870"/>
    </row>
    <row r="4" spans="1:10" x14ac:dyDescent="0.2">
      <c r="A4" s="887"/>
      <c r="B4" s="887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600"/>
      <c r="B5" s="606" t="s">
        <v>211</v>
      </c>
      <c r="C5" s="603">
        <v>0</v>
      </c>
      <c r="D5" s="187" t="s">
        <v>150</v>
      </c>
      <c r="E5" s="186">
        <v>77</v>
      </c>
      <c r="F5" s="188">
        <v>-42.537313432835823</v>
      </c>
      <c r="G5" s="602">
        <v>512</v>
      </c>
      <c r="H5" s="848">
        <v>34.736842105263158</v>
      </c>
      <c r="I5" s="608">
        <v>0.7876559543405689</v>
      </c>
      <c r="J5" s="395"/>
    </row>
    <row r="6" spans="1:10" x14ac:dyDescent="0.2">
      <c r="A6" s="185"/>
      <c r="B6" s="185" t="s">
        <v>249</v>
      </c>
      <c r="C6" s="604">
        <v>84</v>
      </c>
      <c r="D6" s="187" t="s">
        <v>150</v>
      </c>
      <c r="E6" s="189">
        <v>84</v>
      </c>
      <c r="F6" s="187" t="s">
        <v>150</v>
      </c>
      <c r="G6" s="602">
        <v>84</v>
      </c>
      <c r="H6" s="849" t="s">
        <v>150</v>
      </c>
      <c r="I6" s="608">
        <v>0.1292248050089996</v>
      </c>
      <c r="J6" s="395"/>
    </row>
    <row r="7" spans="1:10" x14ac:dyDescent="0.2">
      <c r="A7" s="185"/>
      <c r="B7" s="607" t="s">
        <v>212</v>
      </c>
      <c r="C7" s="604">
        <v>803</v>
      </c>
      <c r="D7" s="187">
        <v>33.388704318936881</v>
      </c>
      <c r="E7" s="189">
        <v>2860</v>
      </c>
      <c r="F7" s="187">
        <v>-1.7182130584192441</v>
      </c>
      <c r="G7" s="602">
        <v>8833</v>
      </c>
      <c r="H7" s="197">
        <v>6.7303044949250852</v>
      </c>
      <c r="I7" s="608">
        <v>13.588603602910634</v>
      </c>
      <c r="J7" s="395"/>
    </row>
    <row r="8" spans="1:10" x14ac:dyDescent="0.2">
      <c r="A8" s="826" t="s">
        <v>346</v>
      </c>
      <c r="B8" s="827"/>
      <c r="C8" s="192">
        <v>887</v>
      </c>
      <c r="D8" s="193">
        <v>47.342192691029901</v>
      </c>
      <c r="E8" s="192">
        <v>3021</v>
      </c>
      <c r="F8" s="194">
        <v>-0.75558475689881732</v>
      </c>
      <c r="G8" s="195">
        <v>9429</v>
      </c>
      <c r="H8" s="194">
        <v>8.9302218114602603</v>
      </c>
      <c r="I8" s="196">
        <v>14.505484362260205</v>
      </c>
      <c r="J8" s="395"/>
    </row>
    <row r="9" spans="1:10" x14ac:dyDescent="0.2">
      <c r="A9" s="600"/>
      <c r="B9" s="185" t="s">
        <v>213</v>
      </c>
      <c r="C9" s="604">
        <v>0</v>
      </c>
      <c r="D9" s="187">
        <v>-100</v>
      </c>
      <c r="E9" s="189">
        <v>704</v>
      </c>
      <c r="F9" s="190">
        <v>37.769080234833659</v>
      </c>
      <c r="G9" s="602">
        <v>2100</v>
      </c>
      <c r="H9" s="190">
        <v>34.014039566049775</v>
      </c>
      <c r="I9" s="608">
        <v>3.2306201252249895</v>
      </c>
      <c r="J9" s="395"/>
    </row>
    <row r="10" spans="1:10" x14ac:dyDescent="0.2">
      <c r="A10" s="600"/>
      <c r="B10" s="185" t="s">
        <v>214</v>
      </c>
      <c r="C10" s="604">
        <v>295</v>
      </c>
      <c r="D10" s="187">
        <v>-1.3377926421404682</v>
      </c>
      <c r="E10" s="189">
        <v>1083</v>
      </c>
      <c r="F10" s="198">
        <v>3.8350910834132312</v>
      </c>
      <c r="G10" s="189">
        <v>3139</v>
      </c>
      <c r="H10" s="198">
        <v>-19.450859635617139</v>
      </c>
      <c r="I10" s="790">
        <v>4.8290078919434487</v>
      </c>
      <c r="J10" s="395"/>
    </row>
    <row r="11" spans="1:10" x14ac:dyDescent="0.2">
      <c r="A11" s="200"/>
      <c r="B11" s="185" t="s">
        <v>215</v>
      </c>
      <c r="C11" s="604">
        <v>0</v>
      </c>
      <c r="D11" s="187" t="s">
        <v>150</v>
      </c>
      <c r="E11" s="189">
        <v>0</v>
      </c>
      <c r="F11" s="199" t="s">
        <v>150</v>
      </c>
      <c r="G11" s="189">
        <v>0</v>
      </c>
      <c r="H11" s="199">
        <v>-100</v>
      </c>
      <c r="I11" s="604">
        <v>0</v>
      </c>
      <c r="J11" s="395"/>
    </row>
    <row r="12" spans="1:10" x14ac:dyDescent="0.2">
      <c r="A12" s="200"/>
      <c r="B12" s="607" t="s">
        <v>216</v>
      </c>
      <c r="C12" s="604">
        <v>213</v>
      </c>
      <c r="D12" s="187">
        <v>-55.345911949685537</v>
      </c>
      <c r="E12" s="189">
        <v>637</v>
      </c>
      <c r="F12" s="199">
        <v>-51.632498101746393</v>
      </c>
      <c r="G12" s="602">
        <v>2510</v>
      </c>
      <c r="H12" s="199">
        <v>-23.382173382173381</v>
      </c>
      <c r="I12" s="608">
        <v>3.8613602449117734</v>
      </c>
      <c r="J12" s="395"/>
    </row>
    <row r="13" spans="1:10" x14ac:dyDescent="0.2">
      <c r="A13" s="826" t="s">
        <v>515</v>
      </c>
      <c r="B13" s="827"/>
      <c r="C13" s="192">
        <v>508</v>
      </c>
      <c r="D13" s="193">
        <v>-41.54200230149597</v>
      </c>
      <c r="E13" s="192">
        <v>2424</v>
      </c>
      <c r="F13" s="194">
        <v>-15.569487983281086</v>
      </c>
      <c r="G13" s="195">
        <v>7749</v>
      </c>
      <c r="H13" s="194">
        <v>-12.381275440976934</v>
      </c>
      <c r="I13" s="196">
        <v>11.920988262080211</v>
      </c>
      <c r="J13" s="395"/>
    </row>
    <row r="14" spans="1:10" x14ac:dyDescent="0.2">
      <c r="A14" s="601"/>
      <c r="B14" s="605" t="s">
        <v>648</v>
      </c>
      <c r="C14" s="603">
        <v>91</v>
      </c>
      <c r="D14" s="187">
        <v>-46.153846153846153</v>
      </c>
      <c r="E14" s="186">
        <v>510</v>
      </c>
      <c r="F14" s="187">
        <v>0.19646365422396855</v>
      </c>
      <c r="G14" s="189">
        <v>1140</v>
      </c>
      <c r="H14" s="199">
        <v>-22.920892494929006</v>
      </c>
      <c r="I14" s="790">
        <v>1.7537652108364228</v>
      </c>
      <c r="J14" s="395"/>
    </row>
    <row r="15" spans="1:10" x14ac:dyDescent="0.2">
      <c r="A15" s="601"/>
      <c r="B15" s="605" t="s">
        <v>218</v>
      </c>
      <c r="C15" s="604">
        <v>0</v>
      </c>
      <c r="D15" s="187">
        <v>-100</v>
      </c>
      <c r="E15" s="189">
        <v>30</v>
      </c>
      <c r="F15" s="199">
        <v>-46.428571428571431</v>
      </c>
      <c r="G15" s="189">
        <v>135</v>
      </c>
      <c r="H15" s="199">
        <v>62.650602409638559</v>
      </c>
      <c r="I15" s="789">
        <v>0.20768272233589219</v>
      </c>
      <c r="J15" s="395"/>
    </row>
    <row r="16" spans="1:10" x14ac:dyDescent="0.2">
      <c r="A16" s="601"/>
      <c r="B16" s="605" t="s">
        <v>219</v>
      </c>
      <c r="C16" s="604">
        <v>522</v>
      </c>
      <c r="D16" s="187">
        <v>139.44954128440367</v>
      </c>
      <c r="E16" s="189">
        <v>1549</v>
      </c>
      <c r="F16" s="199">
        <v>38.799283154121866</v>
      </c>
      <c r="G16" s="189">
        <v>3353</v>
      </c>
      <c r="H16" s="199">
        <v>10.296052631578947</v>
      </c>
      <c r="I16" s="790">
        <v>5.1582234666092335</v>
      </c>
      <c r="J16" s="395"/>
    </row>
    <row r="17" spans="1:10" x14ac:dyDescent="0.2">
      <c r="A17" s="601"/>
      <c r="B17" s="605" t="s">
        <v>220</v>
      </c>
      <c r="C17" s="604">
        <v>0</v>
      </c>
      <c r="D17" s="187" t="s">
        <v>150</v>
      </c>
      <c r="E17" s="189">
        <v>421</v>
      </c>
      <c r="F17" s="199">
        <v>-5.6053811659192831</v>
      </c>
      <c r="G17" s="602">
        <v>1324</v>
      </c>
      <c r="H17" s="199">
        <v>2.7950310559006213</v>
      </c>
      <c r="I17" s="608">
        <v>2.036829069427565</v>
      </c>
      <c r="J17" s="395"/>
    </row>
    <row r="18" spans="1:10" x14ac:dyDescent="0.2">
      <c r="A18" s="601"/>
      <c r="B18" s="605" t="s">
        <v>221</v>
      </c>
      <c r="C18" s="604">
        <v>238</v>
      </c>
      <c r="D18" s="187">
        <v>271.875</v>
      </c>
      <c r="E18" s="189">
        <v>397</v>
      </c>
      <c r="F18" s="119">
        <v>175.69444444444443</v>
      </c>
      <c r="G18" s="602">
        <v>2048</v>
      </c>
      <c r="H18" s="199">
        <v>53.178758414360502</v>
      </c>
      <c r="I18" s="608">
        <v>3.1506238173622756</v>
      </c>
      <c r="J18" s="395"/>
    </row>
    <row r="19" spans="1:10" x14ac:dyDescent="0.2">
      <c r="A19" s="601"/>
      <c r="B19" s="605" t="s">
        <v>222</v>
      </c>
      <c r="C19" s="604">
        <v>299</v>
      </c>
      <c r="D19" s="187">
        <v>-1.3201320132013201</v>
      </c>
      <c r="E19" s="189">
        <v>1497</v>
      </c>
      <c r="F19" s="199">
        <v>21.411192214111921</v>
      </c>
      <c r="G19" s="602">
        <v>4262</v>
      </c>
      <c r="H19" s="199">
        <v>38.963156178676229</v>
      </c>
      <c r="I19" s="608">
        <v>6.5566204636709076</v>
      </c>
      <c r="J19" s="395"/>
    </row>
    <row r="20" spans="1:10" x14ac:dyDescent="0.2">
      <c r="A20" s="200"/>
      <c r="B20" s="607" t="s">
        <v>260</v>
      </c>
      <c r="C20" s="604">
        <v>21</v>
      </c>
      <c r="D20" s="187">
        <v>5</v>
      </c>
      <c r="E20" s="189">
        <v>148</v>
      </c>
      <c r="F20" s="199">
        <v>82.716049382716051</v>
      </c>
      <c r="G20" s="602">
        <v>353</v>
      </c>
      <c r="H20" s="199">
        <v>32.209737827715358</v>
      </c>
      <c r="I20" s="608">
        <v>0.54305185914496246</v>
      </c>
      <c r="J20" s="395"/>
    </row>
    <row r="21" spans="1:10" x14ac:dyDescent="0.2">
      <c r="A21" s="826" t="s">
        <v>516</v>
      </c>
      <c r="B21" s="827"/>
      <c r="C21" s="192">
        <v>1171</v>
      </c>
      <c r="D21" s="193">
        <v>46.375</v>
      </c>
      <c r="E21" s="192">
        <v>4552</v>
      </c>
      <c r="F21" s="194">
        <v>26.973500697350072</v>
      </c>
      <c r="G21" s="195">
        <v>12615</v>
      </c>
      <c r="H21" s="194">
        <v>19.448915822365308</v>
      </c>
      <c r="I21" s="196">
        <v>19.406796609387257</v>
      </c>
      <c r="J21" s="395"/>
    </row>
    <row r="22" spans="1:10" x14ac:dyDescent="0.2">
      <c r="A22" s="601"/>
      <c r="B22" s="605" t="s">
        <v>223</v>
      </c>
      <c r="C22" s="604">
        <v>417</v>
      </c>
      <c r="D22" s="187">
        <v>-23.765996343692869</v>
      </c>
      <c r="E22" s="189">
        <v>2041</v>
      </c>
      <c r="F22" s="187">
        <v>-15.973651708522024</v>
      </c>
      <c r="G22" s="189">
        <v>6424</v>
      </c>
      <c r="H22" s="187">
        <v>-12.918530567981565</v>
      </c>
      <c r="I22" s="609">
        <v>9.8826208021168256</v>
      </c>
      <c r="J22" s="395"/>
    </row>
    <row r="23" spans="1:10" x14ac:dyDescent="0.2">
      <c r="A23" s="601"/>
      <c r="B23" s="605" t="s">
        <v>224</v>
      </c>
      <c r="C23" s="604">
        <v>144</v>
      </c>
      <c r="D23" s="187">
        <v>-52.317880794701985</v>
      </c>
      <c r="E23" s="189">
        <v>1330</v>
      </c>
      <c r="F23" s="187">
        <v>58.900836320191161</v>
      </c>
      <c r="G23" s="602">
        <v>3978</v>
      </c>
      <c r="H23" s="199">
        <v>77.589285714285722</v>
      </c>
      <c r="I23" s="608">
        <v>6.1197175514976232</v>
      </c>
      <c r="J23" s="395"/>
    </row>
    <row r="24" spans="1:10" x14ac:dyDescent="0.2">
      <c r="A24" s="601"/>
      <c r="B24" s="605" t="s">
        <v>665</v>
      </c>
      <c r="C24" s="604">
        <v>421</v>
      </c>
      <c r="D24" s="187" t="s">
        <v>150</v>
      </c>
      <c r="E24" s="189">
        <v>557</v>
      </c>
      <c r="F24" s="199" t="s">
        <v>150</v>
      </c>
      <c r="G24" s="602">
        <v>557</v>
      </c>
      <c r="H24" s="199" t="s">
        <v>150</v>
      </c>
      <c r="I24" s="608">
        <v>0.85688352845253291</v>
      </c>
      <c r="J24" s="395"/>
    </row>
    <row r="25" spans="1:10" x14ac:dyDescent="0.2">
      <c r="A25" s="200"/>
      <c r="B25" s="607" t="s">
        <v>389</v>
      </c>
      <c r="C25" s="604">
        <v>0</v>
      </c>
      <c r="D25" s="187" t="s">
        <v>150</v>
      </c>
      <c r="E25" s="189">
        <v>87</v>
      </c>
      <c r="F25" s="199" t="s">
        <v>150</v>
      </c>
      <c r="G25" s="602">
        <v>87</v>
      </c>
      <c r="H25" s="199" t="s">
        <v>150</v>
      </c>
      <c r="I25" s="608">
        <v>0.13383997661646385</v>
      </c>
      <c r="J25" s="395"/>
    </row>
    <row r="26" spans="1:10" x14ac:dyDescent="0.2">
      <c r="A26" s="826" t="s">
        <v>393</v>
      </c>
      <c r="B26" s="827"/>
      <c r="C26" s="192">
        <v>982</v>
      </c>
      <c r="D26" s="193">
        <v>15.665488810365137</v>
      </c>
      <c r="E26" s="192">
        <v>4015</v>
      </c>
      <c r="F26" s="194">
        <v>22.933251684017147</v>
      </c>
      <c r="G26" s="195">
        <v>11046</v>
      </c>
      <c r="H26" s="194">
        <v>14.859103670583343</v>
      </c>
      <c r="I26" s="196">
        <v>16.993061858683443</v>
      </c>
      <c r="J26" s="395"/>
    </row>
    <row r="27" spans="1:10" x14ac:dyDescent="0.2">
      <c r="A27" s="601"/>
      <c r="B27" s="605" t="s">
        <v>226</v>
      </c>
      <c r="C27" s="604">
        <v>546</v>
      </c>
      <c r="D27" s="187">
        <v>7.269155206286837</v>
      </c>
      <c r="E27" s="189">
        <v>1101</v>
      </c>
      <c r="F27" s="187">
        <v>-51.196808510638306</v>
      </c>
      <c r="G27" s="189">
        <v>4798</v>
      </c>
      <c r="H27" s="187">
        <v>-24.118298276134748</v>
      </c>
      <c r="I27" s="609">
        <v>7.381197790871191</v>
      </c>
      <c r="J27" s="395"/>
    </row>
    <row r="28" spans="1:10" x14ac:dyDescent="0.2">
      <c r="A28" s="601"/>
      <c r="B28" s="605" t="s">
        <v>227</v>
      </c>
      <c r="C28" s="604">
        <v>30</v>
      </c>
      <c r="D28" s="187">
        <v>-90.825688073394488</v>
      </c>
      <c r="E28" s="189">
        <v>305</v>
      </c>
      <c r="F28" s="187">
        <v>-60.389610389610397</v>
      </c>
      <c r="G28" s="602">
        <v>2463</v>
      </c>
      <c r="H28" s="187">
        <v>14.186369958275383</v>
      </c>
      <c r="I28" s="609">
        <v>3.7890558897281665</v>
      </c>
      <c r="J28" s="395"/>
    </row>
    <row r="29" spans="1:10" x14ac:dyDescent="0.2">
      <c r="A29" s="601"/>
      <c r="B29" s="605" t="s">
        <v>228</v>
      </c>
      <c r="C29" s="604">
        <v>0</v>
      </c>
      <c r="D29" s="201" t="s">
        <v>150</v>
      </c>
      <c r="E29" s="189">
        <v>388</v>
      </c>
      <c r="F29" s="187">
        <v>331.11111111111109</v>
      </c>
      <c r="G29" s="189">
        <v>782</v>
      </c>
      <c r="H29" s="187">
        <v>27.569331158238175</v>
      </c>
      <c r="I29" s="790">
        <v>1.2030213990123533</v>
      </c>
      <c r="J29" s="395"/>
    </row>
    <row r="30" spans="1:10" x14ac:dyDescent="0.2">
      <c r="A30" s="601"/>
      <c r="B30" s="605" t="s">
        <v>229</v>
      </c>
      <c r="C30" s="603">
        <v>0</v>
      </c>
      <c r="D30" s="201" t="s">
        <v>150</v>
      </c>
      <c r="E30" s="186">
        <v>130</v>
      </c>
      <c r="F30" s="187">
        <v>4.838709677419355</v>
      </c>
      <c r="G30" s="189">
        <v>522</v>
      </c>
      <c r="H30" s="187">
        <v>110.48387096774192</v>
      </c>
      <c r="I30" s="608">
        <v>0.80303985969878322</v>
      </c>
      <c r="J30" s="395"/>
    </row>
    <row r="31" spans="1:10" x14ac:dyDescent="0.2">
      <c r="A31" s="601"/>
      <c r="B31" s="605" t="s">
        <v>230</v>
      </c>
      <c r="C31" s="604">
        <v>0</v>
      </c>
      <c r="D31" s="187" t="s">
        <v>150</v>
      </c>
      <c r="E31" s="189">
        <v>172</v>
      </c>
      <c r="F31" s="187" t="s">
        <v>150</v>
      </c>
      <c r="G31" s="602">
        <v>373</v>
      </c>
      <c r="H31" s="187">
        <v>133.125</v>
      </c>
      <c r="I31" s="609">
        <v>0.57381966986139099</v>
      </c>
      <c r="J31" s="395"/>
    </row>
    <row r="32" spans="1:10" x14ac:dyDescent="0.2">
      <c r="A32" s="601"/>
      <c r="B32" s="605" t="s">
        <v>231</v>
      </c>
      <c r="C32" s="604">
        <v>0</v>
      </c>
      <c r="D32" s="187">
        <v>-100</v>
      </c>
      <c r="E32" s="189">
        <v>260</v>
      </c>
      <c r="F32" s="187">
        <v>-32.114882506527415</v>
      </c>
      <c r="G32" s="189">
        <v>848</v>
      </c>
      <c r="H32" s="187">
        <v>-17.10654936461388</v>
      </c>
      <c r="I32" s="609">
        <v>1.3045551743765673</v>
      </c>
      <c r="J32" s="395"/>
    </row>
    <row r="33" spans="1:10" x14ac:dyDescent="0.2">
      <c r="A33" s="601"/>
      <c r="B33" s="605" t="s">
        <v>232</v>
      </c>
      <c r="C33" s="604">
        <v>276</v>
      </c>
      <c r="D33" s="187" t="s">
        <v>150</v>
      </c>
      <c r="E33" s="189">
        <v>276</v>
      </c>
      <c r="F33" s="268">
        <v>-49.542961608775137</v>
      </c>
      <c r="G33" s="602">
        <v>1233</v>
      </c>
      <c r="H33" s="199">
        <v>14.697674418604651</v>
      </c>
      <c r="I33" s="608">
        <v>1.8968355306678155</v>
      </c>
      <c r="J33" s="395"/>
    </row>
    <row r="34" spans="1:10" x14ac:dyDescent="0.2">
      <c r="A34" s="601"/>
      <c r="B34" s="605" t="s">
        <v>233</v>
      </c>
      <c r="C34" s="604">
        <v>247</v>
      </c>
      <c r="D34" s="187">
        <v>41.954022988505749</v>
      </c>
      <c r="E34" s="189">
        <v>1065</v>
      </c>
      <c r="F34" s="199">
        <v>83.620689655172413</v>
      </c>
      <c r="G34" s="602">
        <v>2088</v>
      </c>
      <c r="H34" s="199">
        <v>19.246145059965734</v>
      </c>
      <c r="I34" s="608">
        <v>3.2121594387951329</v>
      </c>
      <c r="J34" s="395"/>
    </row>
    <row r="35" spans="1:10" x14ac:dyDescent="0.2">
      <c r="A35" s="601"/>
      <c r="B35" s="605" t="s">
        <v>234</v>
      </c>
      <c r="C35" s="604">
        <v>636</v>
      </c>
      <c r="D35" s="187">
        <v>-29.955947136563875</v>
      </c>
      <c r="E35" s="189">
        <v>3354</v>
      </c>
      <c r="F35" s="187">
        <v>-4.1714285714285717</v>
      </c>
      <c r="G35" s="602">
        <v>10675</v>
      </c>
      <c r="H35" s="199">
        <v>5.1827766282392354</v>
      </c>
      <c r="I35" s="795">
        <v>16.422318969893698</v>
      </c>
      <c r="J35" s="395"/>
    </row>
    <row r="36" spans="1:10" x14ac:dyDescent="0.2">
      <c r="A36" s="601"/>
      <c r="B36" s="605" t="s">
        <v>235</v>
      </c>
      <c r="C36" s="604">
        <v>0</v>
      </c>
      <c r="D36" s="187" t="s">
        <v>150</v>
      </c>
      <c r="E36" s="189">
        <v>0</v>
      </c>
      <c r="F36" s="199" t="s">
        <v>150</v>
      </c>
      <c r="G36" s="602">
        <v>21</v>
      </c>
      <c r="H36" s="199">
        <v>-80.555555555555557</v>
      </c>
      <c r="I36" s="608">
        <v>3.2306201252249901E-2</v>
      </c>
      <c r="J36" s="395"/>
    </row>
    <row r="37" spans="1:10" x14ac:dyDescent="0.2">
      <c r="A37" s="601"/>
      <c r="B37" s="605" t="s">
        <v>236</v>
      </c>
      <c r="C37" s="604">
        <v>0</v>
      </c>
      <c r="D37" s="187">
        <v>-100</v>
      </c>
      <c r="E37" s="189">
        <v>361</v>
      </c>
      <c r="F37" s="199">
        <v>993.93939393939399</v>
      </c>
      <c r="G37" s="602">
        <v>361</v>
      </c>
      <c r="H37" s="199">
        <v>993.93939393939399</v>
      </c>
      <c r="I37" s="608">
        <v>0.55535898343153389</v>
      </c>
      <c r="J37" s="395"/>
    </row>
    <row r="38" spans="1:10" x14ac:dyDescent="0.2">
      <c r="A38" s="826" t="s">
        <v>517</v>
      </c>
      <c r="B38" s="827"/>
      <c r="C38" s="192">
        <v>1735</v>
      </c>
      <c r="D38" s="193">
        <v>-21.315192743764172</v>
      </c>
      <c r="E38" s="192">
        <v>7412</v>
      </c>
      <c r="F38" s="194">
        <v>-10.515513702764698</v>
      </c>
      <c r="G38" s="195">
        <v>24164</v>
      </c>
      <c r="H38" s="194">
        <v>2.2165820642978002</v>
      </c>
      <c r="I38" s="196">
        <v>37.173668907588883</v>
      </c>
      <c r="J38" s="395"/>
    </row>
    <row r="39" spans="1:10" x14ac:dyDescent="0.2">
      <c r="A39" s="205" t="s">
        <v>237</v>
      </c>
      <c r="B39" s="205"/>
      <c r="C39" s="205">
        <v>5283</v>
      </c>
      <c r="D39" s="206">
        <v>-0.78873239436619713</v>
      </c>
      <c r="E39" s="205">
        <v>21424</v>
      </c>
      <c r="F39" s="207">
        <v>1.7815573186374649</v>
      </c>
      <c r="G39" s="205">
        <v>65003</v>
      </c>
      <c r="H39" s="207">
        <v>6.0096545875599334</v>
      </c>
      <c r="I39" s="208">
        <v>100</v>
      </c>
      <c r="J39" s="395"/>
    </row>
    <row r="40" spans="1:10" x14ac:dyDescent="0.2">
      <c r="A40" s="209" t="s">
        <v>630</v>
      </c>
      <c r="B40" s="791"/>
      <c r="C40" s="210">
        <v>2654</v>
      </c>
      <c r="D40" s="211">
        <v>-18.187422934648581</v>
      </c>
      <c r="E40" s="210">
        <v>10477</v>
      </c>
      <c r="F40" s="211">
        <v>-10.368722730772522</v>
      </c>
      <c r="G40" s="210">
        <v>33580</v>
      </c>
      <c r="H40" s="211">
        <v>0.60820325373760376</v>
      </c>
      <c r="I40" s="212">
        <v>51.659154192883406</v>
      </c>
      <c r="J40" s="395"/>
    </row>
    <row r="41" spans="1:10" x14ac:dyDescent="0.2">
      <c r="A41" s="209" t="s">
        <v>631</v>
      </c>
      <c r="B41" s="791"/>
      <c r="C41" s="210">
        <v>2629</v>
      </c>
      <c r="D41" s="211">
        <v>26.333493512734265</v>
      </c>
      <c r="E41" s="210">
        <v>10947</v>
      </c>
      <c r="F41" s="211">
        <v>16.955128205128204</v>
      </c>
      <c r="G41" s="210">
        <v>31423</v>
      </c>
      <c r="H41" s="211">
        <v>12.461973444042805</v>
      </c>
      <c r="I41" s="212">
        <v>48.340845807116594</v>
      </c>
    </row>
    <row r="42" spans="1:10" x14ac:dyDescent="0.2">
      <c r="A42" s="213" t="s">
        <v>632</v>
      </c>
      <c r="B42" s="792"/>
      <c r="C42" s="214">
        <v>1125</v>
      </c>
      <c r="D42" s="215">
        <v>62.572254335260112</v>
      </c>
      <c r="E42" s="214">
        <v>3869</v>
      </c>
      <c r="F42" s="215">
        <v>4.8509485094850948</v>
      </c>
      <c r="G42" s="214">
        <v>12936</v>
      </c>
      <c r="H42" s="215">
        <v>13.833157338965151</v>
      </c>
      <c r="I42" s="216">
        <v>19.900619971385936</v>
      </c>
    </row>
    <row r="43" spans="1:10" x14ac:dyDescent="0.2">
      <c r="A43" s="213" t="s">
        <v>633</v>
      </c>
      <c r="B43" s="792"/>
      <c r="C43" s="214">
        <v>4158</v>
      </c>
      <c r="D43" s="215">
        <v>-10.25253615368012</v>
      </c>
      <c r="E43" s="214">
        <v>17555</v>
      </c>
      <c r="F43" s="215">
        <v>1.1290972982314649</v>
      </c>
      <c r="G43" s="214">
        <v>52067</v>
      </c>
      <c r="H43" s="215">
        <v>4.2298915001801651</v>
      </c>
      <c r="I43" s="216">
        <v>80.099380028614064</v>
      </c>
    </row>
    <row r="44" spans="1:10" x14ac:dyDescent="0.2">
      <c r="A44" s="806" t="s">
        <v>634</v>
      </c>
      <c r="B44" s="807"/>
      <c r="C44" s="832">
        <v>238</v>
      </c>
      <c r="D44" s="832">
        <v>164.44444444444443</v>
      </c>
      <c r="E44" s="832">
        <v>427</v>
      </c>
      <c r="F44" s="774">
        <v>113.5</v>
      </c>
      <c r="G44" s="810">
        <v>2183</v>
      </c>
      <c r="H44" s="809">
        <v>53.732394366197177</v>
      </c>
      <c r="I44" s="811">
        <v>3.3583065396981677</v>
      </c>
    </row>
    <row r="45" spans="1:10" x14ac:dyDescent="0.2">
      <c r="A45" s="94" t="s">
        <v>558</v>
      </c>
      <c r="B45" s="99"/>
      <c r="C45" s="99"/>
      <c r="D45" s="99"/>
      <c r="E45" s="99"/>
      <c r="F45" s="99"/>
      <c r="G45" s="99"/>
      <c r="I45" s="93" t="s">
        <v>238</v>
      </c>
    </row>
    <row r="46" spans="1:10" x14ac:dyDescent="0.2">
      <c r="A46" s="222" t="s">
        <v>644</v>
      </c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129" priority="14" operator="between">
      <formula>0</formula>
      <formula>0.5</formula>
    </cfRule>
    <cfRule type="cellIs" dxfId="128" priority="15" operator="between">
      <formula>0</formula>
      <formula>0.49</formula>
    </cfRule>
  </conditionalFormatting>
  <conditionalFormatting sqref="F18">
    <cfRule type="cellIs" dxfId="127" priority="13" stopIfTrue="1" operator="equal">
      <formula>0</formula>
    </cfRule>
  </conditionalFormatting>
  <conditionalFormatting sqref="F33">
    <cfRule type="cellIs" dxfId="126" priority="8" operator="between">
      <formula>0</formula>
      <formula>0.5</formula>
    </cfRule>
    <cfRule type="cellIs" dxfId="125" priority="9" operator="between">
      <formula>0</formula>
      <formula>0.49</formula>
    </cfRule>
  </conditionalFormatting>
  <conditionalFormatting sqref="F33">
    <cfRule type="cellIs" dxfId="124" priority="7" stopIfTrue="1" operator="equal">
      <formula>0</formula>
    </cfRule>
  </conditionalFormatting>
  <conditionalFormatting sqref="I35">
    <cfRule type="cellIs" dxfId="123" priority="2" operator="between">
      <formula>0</formula>
      <formula>0.5</formula>
    </cfRule>
    <cfRule type="cellIs" dxfId="122" priority="3" operator="between">
      <formula>0</formula>
      <formula>0.49</formula>
    </cfRule>
  </conditionalFormatting>
  <conditionalFormatting sqref="I36">
    <cfRule type="cellIs" dxfId="121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9" sqref="G9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4" t="s">
        <v>523</v>
      </c>
      <c r="H4" s="1"/>
    </row>
    <row r="5" spans="1:8" x14ac:dyDescent="0.2">
      <c r="A5" s="224" t="s">
        <v>8</v>
      </c>
      <c r="B5" s="610">
        <v>33.364940798339042</v>
      </c>
      <c r="C5" s="796">
        <v>-34.775838178233073</v>
      </c>
      <c r="D5" s="610">
        <v>29.158265424053518</v>
      </c>
      <c r="E5" s="796">
        <v>-37.7553877447506</v>
      </c>
      <c r="F5" s="610">
        <v>38.755688042963975</v>
      </c>
      <c r="G5" s="796">
        <v>-38.323515846105316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617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2" workbookViewId="0">
      <selection activeCell="H32" sqref="H32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527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x14ac:dyDescent="0.2">
      <c r="A4" s="232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468</v>
      </c>
      <c r="B6" s="752">
        <v>24</v>
      </c>
      <c r="C6" s="612">
        <v>-47.826086956521742</v>
      </c>
      <c r="D6" s="374">
        <v>277</v>
      </c>
      <c r="E6" s="612">
        <v>9.9206349206349209</v>
      </c>
      <c r="F6" s="374">
        <v>805</v>
      </c>
      <c r="G6" s="612">
        <v>11.805555555555555</v>
      </c>
      <c r="H6" s="612">
        <v>4.9121308274347086</v>
      </c>
    </row>
    <row r="7" spans="1:8" x14ac:dyDescent="0.2">
      <c r="A7" s="236" t="s">
        <v>49</v>
      </c>
      <c r="B7" s="752">
        <v>4</v>
      </c>
      <c r="C7" s="615">
        <v>-87.096774193548384</v>
      </c>
      <c r="D7" s="374">
        <v>36</v>
      </c>
      <c r="E7" s="612">
        <v>-28.000000000000004</v>
      </c>
      <c r="F7" s="374">
        <v>122</v>
      </c>
      <c r="G7" s="612">
        <v>-12.23021582733813</v>
      </c>
      <c r="H7" s="612">
        <v>0.74444715645594328</v>
      </c>
    </row>
    <row r="8" spans="1:8" x14ac:dyDescent="0.2">
      <c r="A8" s="236" t="s">
        <v>50</v>
      </c>
      <c r="B8" s="752">
        <v>174</v>
      </c>
      <c r="C8" s="612">
        <v>-1.6949152542372881</v>
      </c>
      <c r="D8" s="374">
        <v>606</v>
      </c>
      <c r="E8" s="612">
        <v>-0.98039215686274506</v>
      </c>
      <c r="F8" s="374">
        <v>2100</v>
      </c>
      <c r="G8" s="612">
        <v>3.4482758620689653</v>
      </c>
      <c r="H8" s="612">
        <v>12.814254332438368</v>
      </c>
    </row>
    <row r="9" spans="1:8" x14ac:dyDescent="0.2">
      <c r="A9" s="236" t="s">
        <v>129</v>
      </c>
      <c r="B9" s="752">
        <v>426</v>
      </c>
      <c r="C9" s="612">
        <v>-20.817843866171003</v>
      </c>
      <c r="D9" s="374">
        <v>2023</v>
      </c>
      <c r="E9" s="612">
        <v>5.2002080083203328</v>
      </c>
      <c r="F9" s="374">
        <v>5256</v>
      </c>
      <c r="G9" s="612">
        <v>4.4307570037750841</v>
      </c>
      <c r="H9" s="612">
        <v>32.072247986331462</v>
      </c>
    </row>
    <row r="10" spans="1:8" x14ac:dyDescent="0.2">
      <c r="A10" s="236" t="s">
        <v>130</v>
      </c>
      <c r="B10" s="752">
        <v>512</v>
      </c>
      <c r="C10" s="612">
        <v>141.50943396226415</v>
      </c>
      <c r="D10" s="374">
        <v>1774</v>
      </c>
      <c r="E10" s="612">
        <v>37.094281298299848</v>
      </c>
      <c r="F10" s="374">
        <v>4515</v>
      </c>
      <c r="G10" s="612">
        <v>-7.3656134591711124</v>
      </c>
      <c r="H10" s="612">
        <v>27.550646814742496</v>
      </c>
    </row>
    <row r="11" spans="1:8" x14ac:dyDescent="0.2">
      <c r="A11" s="236" t="s">
        <v>243</v>
      </c>
      <c r="B11" s="752">
        <v>364</v>
      </c>
      <c r="C11" s="612">
        <v>130.37974683544306</v>
      </c>
      <c r="D11" s="374">
        <v>1320</v>
      </c>
      <c r="E11" s="612">
        <v>11.298482293423271</v>
      </c>
      <c r="F11" s="374">
        <v>3590</v>
      </c>
      <c r="G11" s="612">
        <v>2.8064146620847654</v>
      </c>
      <c r="H11" s="612">
        <v>21.906272882597023</v>
      </c>
    </row>
    <row r="12" spans="1:8" x14ac:dyDescent="0.2">
      <c r="A12" s="239" t="s">
        <v>244</v>
      </c>
      <c r="B12" s="753">
        <v>1504</v>
      </c>
      <c r="C12" s="241">
        <v>29.43201376936317</v>
      </c>
      <c r="D12" s="240">
        <v>6036</v>
      </c>
      <c r="E12" s="241">
        <v>13.522663155914991</v>
      </c>
      <c r="F12" s="240">
        <v>16388</v>
      </c>
      <c r="G12" s="241">
        <v>0.61394891944990171</v>
      </c>
      <c r="H12" s="241">
        <v>100</v>
      </c>
    </row>
    <row r="13" spans="1:8" x14ac:dyDescent="0.2">
      <c r="A13" s="191" t="s">
        <v>245</v>
      </c>
      <c r="B13" s="754"/>
      <c r="C13" s="243"/>
      <c r="D13" s="242"/>
      <c r="E13" s="243"/>
      <c r="F13" s="242"/>
      <c r="G13" s="243"/>
      <c r="H13" s="243"/>
    </row>
    <row r="14" spans="1:8" x14ac:dyDescent="0.2">
      <c r="A14" s="236" t="s">
        <v>468</v>
      </c>
      <c r="B14" s="752">
        <v>31</v>
      </c>
      <c r="C14" s="776">
        <v>-18.421052631578945</v>
      </c>
      <c r="D14" s="374">
        <v>119</v>
      </c>
      <c r="E14" s="612">
        <v>-7.7519379844961236</v>
      </c>
      <c r="F14" s="374">
        <v>385</v>
      </c>
      <c r="G14" s="612">
        <v>-8.9834515366430256</v>
      </c>
      <c r="H14" s="612">
        <v>1.766136061287215</v>
      </c>
    </row>
    <row r="15" spans="1:8" x14ac:dyDescent="0.2">
      <c r="A15" s="236" t="s">
        <v>49</v>
      </c>
      <c r="B15" s="752">
        <v>430</v>
      </c>
      <c r="C15" s="612">
        <v>37.38019169329074</v>
      </c>
      <c r="D15" s="374">
        <v>1621</v>
      </c>
      <c r="E15" s="612">
        <v>18.407596785975162</v>
      </c>
      <c r="F15" s="374">
        <v>5091</v>
      </c>
      <c r="G15" s="612">
        <v>34.968186638388119</v>
      </c>
      <c r="H15" s="612">
        <v>23.354282306527821</v>
      </c>
    </row>
    <row r="16" spans="1:8" x14ac:dyDescent="0.2">
      <c r="A16" s="236" t="s">
        <v>50</v>
      </c>
      <c r="B16" s="752">
        <v>17</v>
      </c>
      <c r="C16" s="776">
        <v>-79.012345679012341</v>
      </c>
      <c r="D16" s="374">
        <v>247</v>
      </c>
      <c r="E16" s="612">
        <v>34.239130434782609</v>
      </c>
      <c r="F16" s="374">
        <v>579</v>
      </c>
      <c r="G16" s="612">
        <v>61.281337047353759</v>
      </c>
      <c r="H16" s="612">
        <v>2.6560851415202533</v>
      </c>
    </row>
    <row r="17" spans="1:8" x14ac:dyDescent="0.2">
      <c r="A17" s="236" t="s">
        <v>129</v>
      </c>
      <c r="B17" s="752">
        <v>402</v>
      </c>
      <c r="C17" s="612">
        <v>0</v>
      </c>
      <c r="D17" s="374">
        <v>1609</v>
      </c>
      <c r="E17" s="612">
        <v>1.3862633900441084</v>
      </c>
      <c r="F17" s="374">
        <v>6285</v>
      </c>
      <c r="G17" s="612">
        <v>-2.7390900649953576</v>
      </c>
      <c r="H17" s="612">
        <v>28.83159777971467</v>
      </c>
    </row>
    <row r="18" spans="1:8" x14ac:dyDescent="0.2">
      <c r="A18" s="236" t="s">
        <v>130</v>
      </c>
      <c r="B18" s="752">
        <v>137</v>
      </c>
      <c r="C18" s="612">
        <v>-32.512315270935957</v>
      </c>
      <c r="D18" s="374">
        <v>586</v>
      </c>
      <c r="E18" s="612">
        <v>0.34246575342465752</v>
      </c>
      <c r="F18" s="374">
        <v>2169</v>
      </c>
      <c r="G18" s="612">
        <v>-11.505507955936352</v>
      </c>
      <c r="H18" s="612">
        <v>9.9499977063168021</v>
      </c>
    </row>
    <row r="19" spans="1:8" x14ac:dyDescent="0.2">
      <c r="A19" s="236" t="s">
        <v>243</v>
      </c>
      <c r="B19" s="752">
        <v>641</v>
      </c>
      <c r="C19" s="612">
        <v>1.9077901430842605</v>
      </c>
      <c r="D19" s="374">
        <v>2319</v>
      </c>
      <c r="E19" s="612">
        <v>-4.0546131568059574</v>
      </c>
      <c r="F19" s="374">
        <v>7290</v>
      </c>
      <c r="G19" s="612">
        <v>13.693075483468498</v>
      </c>
      <c r="H19" s="612">
        <v>33.441901004633237</v>
      </c>
    </row>
    <row r="20" spans="1:8" x14ac:dyDescent="0.2">
      <c r="A20" s="244" t="s">
        <v>246</v>
      </c>
      <c r="B20" s="755">
        <v>1658</v>
      </c>
      <c r="C20" s="246">
        <v>-0.48019207683073228</v>
      </c>
      <c r="D20" s="245">
        <v>6501</v>
      </c>
      <c r="E20" s="246">
        <v>3.6842105263157889</v>
      </c>
      <c r="F20" s="245">
        <v>21799</v>
      </c>
      <c r="G20" s="246">
        <v>9.6584335228130183</v>
      </c>
      <c r="H20" s="246">
        <v>100</v>
      </c>
    </row>
    <row r="21" spans="1:8" x14ac:dyDescent="0.2">
      <c r="A21" s="191" t="s">
        <v>528</v>
      </c>
      <c r="B21" s="756"/>
      <c r="C21" s="614"/>
      <c r="D21" s="613"/>
      <c r="E21" s="614"/>
      <c r="F21" s="613"/>
      <c r="G21" s="614"/>
      <c r="H21" s="614"/>
    </row>
    <row r="22" spans="1:8" x14ac:dyDescent="0.2">
      <c r="A22" s="236" t="s">
        <v>468</v>
      </c>
      <c r="B22" s="752">
        <v>7</v>
      </c>
      <c r="C22" s="612">
        <v>-187.5</v>
      </c>
      <c r="D22" s="374">
        <v>-158</v>
      </c>
      <c r="E22" s="612">
        <v>28.455284552845526</v>
      </c>
      <c r="F22" s="374">
        <v>-420</v>
      </c>
      <c r="G22" s="612">
        <v>41.414141414141412</v>
      </c>
      <c r="H22" s="615" t="s">
        <v>529</v>
      </c>
    </row>
    <row r="23" spans="1:8" x14ac:dyDescent="0.2">
      <c r="A23" s="236" t="s">
        <v>49</v>
      </c>
      <c r="B23" s="752">
        <v>426</v>
      </c>
      <c r="C23" s="612">
        <v>51.063829787234042</v>
      </c>
      <c r="D23" s="374">
        <v>1585</v>
      </c>
      <c r="E23" s="612">
        <v>20.166793025018954</v>
      </c>
      <c r="F23" s="374">
        <v>4969</v>
      </c>
      <c r="G23" s="612">
        <v>36.774015964767408</v>
      </c>
      <c r="H23" s="615" t="s">
        <v>529</v>
      </c>
    </row>
    <row r="24" spans="1:8" x14ac:dyDescent="0.2">
      <c r="A24" s="236" t="s">
        <v>50</v>
      </c>
      <c r="B24" s="752">
        <v>-157</v>
      </c>
      <c r="C24" s="612">
        <v>63.541666666666664</v>
      </c>
      <c r="D24" s="374">
        <v>-359</v>
      </c>
      <c r="E24" s="612">
        <v>-16.121495327102803</v>
      </c>
      <c r="F24" s="374">
        <v>-1521</v>
      </c>
      <c r="G24" s="612">
        <v>-8.9766606822262123</v>
      </c>
      <c r="H24" s="615" t="s">
        <v>529</v>
      </c>
    </row>
    <row r="25" spans="1:8" x14ac:dyDescent="0.2">
      <c r="A25" s="236" t="s">
        <v>129</v>
      </c>
      <c r="B25" s="752">
        <v>-24</v>
      </c>
      <c r="C25" s="612">
        <v>-82.35294117647058</v>
      </c>
      <c r="D25" s="374">
        <v>-414</v>
      </c>
      <c r="E25" s="612">
        <v>23.214285714285715</v>
      </c>
      <c r="F25" s="374">
        <v>1029</v>
      </c>
      <c r="G25" s="612">
        <v>-27.991602519244225</v>
      </c>
      <c r="H25" s="615" t="s">
        <v>529</v>
      </c>
    </row>
    <row r="26" spans="1:8" x14ac:dyDescent="0.2">
      <c r="A26" s="236" t="s">
        <v>130</v>
      </c>
      <c r="B26" s="752">
        <v>-375</v>
      </c>
      <c r="C26" s="612">
        <v>4066.6666666666665</v>
      </c>
      <c r="D26" s="374">
        <v>-1188</v>
      </c>
      <c r="E26" s="612">
        <v>67.323943661971825</v>
      </c>
      <c r="F26" s="374">
        <v>-2346</v>
      </c>
      <c r="G26" s="612">
        <v>-3.1778786628146927</v>
      </c>
      <c r="H26" s="615" t="s">
        <v>529</v>
      </c>
    </row>
    <row r="27" spans="1:8" x14ac:dyDescent="0.2">
      <c r="A27" s="236" t="s">
        <v>243</v>
      </c>
      <c r="B27" s="752">
        <v>277</v>
      </c>
      <c r="C27" s="612">
        <v>-41.188959660297243</v>
      </c>
      <c r="D27" s="374">
        <v>999</v>
      </c>
      <c r="E27" s="612">
        <v>-18.846466287571083</v>
      </c>
      <c r="F27" s="374">
        <v>3700</v>
      </c>
      <c r="G27" s="612">
        <v>26.712328767123289</v>
      </c>
      <c r="H27" s="615" t="s">
        <v>529</v>
      </c>
    </row>
    <row r="28" spans="1:8" x14ac:dyDescent="0.2">
      <c r="A28" s="244" t="s">
        <v>247</v>
      </c>
      <c r="B28" s="755">
        <v>154</v>
      </c>
      <c r="C28" s="246">
        <v>-69.444444444444443</v>
      </c>
      <c r="D28" s="245">
        <v>465</v>
      </c>
      <c r="E28" s="246">
        <v>-51.206715634837352</v>
      </c>
      <c r="F28" s="245">
        <v>5411</v>
      </c>
      <c r="G28" s="246">
        <v>50.682261208576996</v>
      </c>
      <c r="H28" s="611" t="s">
        <v>529</v>
      </c>
    </row>
    <row r="29" spans="1:8" x14ac:dyDescent="0.2">
      <c r="A29" s="94" t="s">
        <v>638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645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530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120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16" workbookViewId="0">
      <selection activeCell="H54" sqref="H54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531</v>
      </c>
      <c r="B1" s="225"/>
      <c r="C1" s="1"/>
      <c r="D1" s="1"/>
      <c r="E1" s="1"/>
      <c r="F1" s="1"/>
      <c r="G1" s="1"/>
      <c r="H1" s="1"/>
    </row>
    <row r="2" spans="1:8" x14ac:dyDescent="0.2">
      <c r="A2" s="595"/>
      <c r="B2" s="595"/>
      <c r="C2" s="595"/>
      <c r="D2" s="595"/>
      <c r="E2" s="595"/>
      <c r="F2" s="1"/>
      <c r="G2" s="1"/>
      <c r="H2" s="597" t="s">
        <v>159</v>
      </c>
    </row>
    <row r="3" spans="1:8" ht="14.45" customHeight="1" x14ac:dyDescent="0.2">
      <c r="A3" s="888" t="s">
        <v>525</v>
      </c>
      <c r="B3" s="886" t="s">
        <v>526</v>
      </c>
      <c r="C3" s="872">
        <f>INDICE!A3</f>
        <v>42461</v>
      </c>
      <c r="D3" s="871">
        <v>41671</v>
      </c>
      <c r="E3" s="871">
        <v>41671</v>
      </c>
      <c r="F3" s="870" t="s">
        <v>121</v>
      </c>
      <c r="G3" s="870"/>
      <c r="H3" s="870"/>
    </row>
    <row r="4" spans="1:8" x14ac:dyDescent="0.2">
      <c r="A4" s="889"/>
      <c r="B4" s="887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6"/>
      <c r="B5" s="186" t="s">
        <v>211</v>
      </c>
      <c r="C5" s="186">
        <v>0</v>
      </c>
      <c r="D5" s="186">
        <v>10</v>
      </c>
      <c r="E5" s="249">
        <v>10</v>
      </c>
      <c r="F5" s="188">
        <v>15</v>
      </c>
      <c r="G5" s="186">
        <v>163</v>
      </c>
      <c r="H5" s="249">
        <v>148</v>
      </c>
    </row>
    <row r="6" spans="1:8" x14ac:dyDescent="0.2">
      <c r="A6" s="616"/>
      <c r="B6" s="186" t="s">
        <v>249</v>
      </c>
      <c r="C6" s="186">
        <v>246</v>
      </c>
      <c r="D6" s="186">
        <v>177</v>
      </c>
      <c r="E6" s="250">
        <v>-69</v>
      </c>
      <c r="F6" s="188">
        <v>3101</v>
      </c>
      <c r="G6" s="186">
        <v>2474</v>
      </c>
      <c r="H6" s="250">
        <v>-627</v>
      </c>
    </row>
    <row r="7" spans="1:8" x14ac:dyDescent="0.2">
      <c r="A7" s="616"/>
      <c r="B7" s="189" t="s">
        <v>212</v>
      </c>
      <c r="C7" s="189">
        <v>0</v>
      </c>
      <c r="D7" s="189">
        <v>0</v>
      </c>
      <c r="E7" s="251">
        <v>0</v>
      </c>
      <c r="F7" s="189">
        <v>0</v>
      </c>
      <c r="G7" s="189">
        <v>82</v>
      </c>
      <c r="H7" s="250">
        <v>82</v>
      </c>
    </row>
    <row r="8" spans="1:8" x14ac:dyDescent="0.2">
      <c r="A8" s="191" t="s">
        <v>346</v>
      </c>
      <c r="B8" s="192"/>
      <c r="C8" s="192">
        <v>246</v>
      </c>
      <c r="D8" s="192">
        <v>187</v>
      </c>
      <c r="E8" s="252">
        <v>-59</v>
      </c>
      <c r="F8" s="192">
        <v>3116</v>
      </c>
      <c r="G8" s="192">
        <v>2719</v>
      </c>
      <c r="H8" s="252">
        <v>-397</v>
      </c>
    </row>
    <row r="9" spans="1:8" x14ac:dyDescent="0.2">
      <c r="A9" s="616"/>
      <c r="B9" s="189" t="s">
        <v>250</v>
      </c>
      <c r="C9" s="189">
        <v>0</v>
      </c>
      <c r="D9" s="186">
        <v>0</v>
      </c>
      <c r="E9" s="253">
        <v>0</v>
      </c>
      <c r="F9" s="189">
        <v>15</v>
      </c>
      <c r="G9" s="186">
        <v>1</v>
      </c>
      <c r="H9" s="253">
        <v>-14</v>
      </c>
    </row>
    <row r="10" spans="1:8" x14ac:dyDescent="0.2">
      <c r="A10" s="616"/>
      <c r="B10" s="186" t="s">
        <v>213</v>
      </c>
      <c r="C10" s="186">
        <v>0</v>
      </c>
      <c r="D10" s="186">
        <v>8</v>
      </c>
      <c r="E10" s="250">
        <v>8</v>
      </c>
      <c r="F10" s="186">
        <v>3</v>
      </c>
      <c r="G10" s="186">
        <v>65</v>
      </c>
      <c r="H10" s="250">
        <v>62</v>
      </c>
    </row>
    <row r="11" spans="1:8" x14ac:dyDescent="0.2">
      <c r="A11" s="616"/>
      <c r="B11" s="189" t="s">
        <v>251</v>
      </c>
      <c r="C11" s="189">
        <v>0</v>
      </c>
      <c r="D11" s="189">
        <v>35</v>
      </c>
      <c r="E11" s="250">
        <v>35</v>
      </c>
      <c r="F11" s="189">
        <v>35</v>
      </c>
      <c r="G11" s="189">
        <v>925</v>
      </c>
      <c r="H11" s="250">
        <v>890</v>
      </c>
    </row>
    <row r="12" spans="1:8" x14ac:dyDescent="0.2">
      <c r="A12" s="191" t="s">
        <v>532</v>
      </c>
      <c r="B12" s="192"/>
      <c r="C12" s="192">
        <v>0</v>
      </c>
      <c r="D12" s="192">
        <v>43</v>
      </c>
      <c r="E12" s="252">
        <v>43</v>
      </c>
      <c r="F12" s="192">
        <v>53</v>
      </c>
      <c r="G12" s="192">
        <v>991</v>
      </c>
      <c r="H12" s="252">
        <v>938</v>
      </c>
    </row>
    <row r="13" spans="1:8" x14ac:dyDescent="0.2">
      <c r="A13" s="616"/>
      <c r="B13" s="189" t="s">
        <v>308</v>
      </c>
      <c r="C13" s="189">
        <v>0</v>
      </c>
      <c r="D13" s="186">
        <v>17</v>
      </c>
      <c r="E13" s="253">
        <v>17</v>
      </c>
      <c r="F13" s="189">
        <v>35</v>
      </c>
      <c r="G13" s="186">
        <v>232</v>
      </c>
      <c r="H13" s="253">
        <v>197</v>
      </c>
    </row>
    <row r="14" spans="1:8" x14ac:dyDescent="0.2">
      <c r="A14" s="616"/>
      <c r="B14" s="189" t="s">
        <v>252</v>
      </c>
      <c r="C14" s="189">
        <v>15</v>
      </c>
      <c r="D14" s="189">
        <v>74</v>
      </c>
      <c r="E14" s="250">
        <v>59</v>
      </c>
      <c r="F14" s="189">
        <v>352</v>
      </c>
      <c r="G14" s="189">
        <v>1155</v>
      </c>
      <c r="H14" s="250">
        <v>803</v>
      </c>
    </row>
    <row r="15" spans="1:8" x14ac:dyDescent="0.2">
      <c r="A15" s="616"/>
      <c r="B15" s="189" t="s">
        <v>253</v>
      </c>
      <c r="C15" s="189">
        <v>35</v>
      </c>
      <c r="D15" s="186">
        <v>217</v>
      </c>
      <c r="E15" s="250">
        <v>182</v>
      </c>
      <c r="F15" s="189">
        <v>526</v>
      </c>
      <c r="G15" s="186">
        <v>2426</v>
      </c>
      <c r="H15" s="250">
        <v>1900</v>
      </c>
    </row>
    <row r="16" spans="1:8" x14ac:dyDescent="0.2">
      <c r="A16" s="616"/>
      <c r="B16" s="189" t="s">
        <v>254</v>
      </c>
      <c r="C16" s="189">
        <v>35</v>
      </c>
      <c r="D16" s="186">
        <v>32</v>
      </c>
      <c r="E16" s="250">
        <v>-3</v>
      </c>
      <c r="F16" s="189">
        <v>249</v>
      </c>
      <c r="G16" s="186">
        <v>536</v>
      </c>
      <c r="H16" s="250">
        <v>287</v>
      </c>
    </row>
    <row r="17" spans="1:8" x14ac:dyDescent="0.2">
      <c r="A17" s="616"/>
      <c r="B17" s="189" t="s">
        <v>255</v>
      </c>
      <c r="C17" s="189">
        <v>134</v>
      </c>
      <c r="D17" s="186">
        <v>68</v>
      </c>
      <c r="E17" s="250">
        <v>-66</v>
      </c>
      <c r="F17" s="189">
        <v>718</v>
      </c>
      <c r="G17" s="186">
        <v>1162</v>
      </c>
      <c r="H17" s="250">
        <v>444</v>
      </c>
    </row>
    <row r="18" spans="1:8" x14ac:dyDescent="0.2">
      <c r="A18" s="616"/>
      <c r="B18" s="189" t="s">
        <v>218</v>
      </c>
      <c r="C18" s="189">
        <v>405</v>
      </c>
      <c r="D18" s="186">
        <v>143</v>
      </c>
      <c r="E18" s="250">
        <v>-262</v>
      </c>
      <c r="F18" s="189">
        <v>2133</v>
      </c>
      <c r="G18" s="186">
        <v>1777</v>
      </c>
      <c r="H18" s="250">
        <v>-356</v>
      </c>
    </row>
    <row r="19" spans="1:8" x14ac:dyDescent="0.2">
      <c r="A19" s="616"/>
      <c r="B19" s="189" t="s">
        <v>256</v>
      </c>
      <c r="C19" s="189">
        <v>146</v>
      </c>
      <c r="D19" s="186">
        <v>126</v>
      </c>
      <c r="E19" s="250">
        <v>-20</v>
      </c>
      <c r="F19" s="189">
        <v>1711</v>
      </c>
      <c r="G19" s="186">
        <v>1674</v>
      </c>
      <c r="H19" s="250">
        <v>-37</v>
      </c>
    </row>
    <row r="20" spans="1:8" x14ac:dyDescent="0.2">
      <c r="A20" s="616"/>
      <c r="B20" s="189" t="s">
        <v>221</v>
      </c>
      <c r="C20" s="189">
        <v>33</v>
      </c>
      <c r="D20" s="186">
        <v>63</v>
      </c>
      <c r="E20" s="250">
        <v>30</v>
      </c>
      <c r="F20" s="189">
        <v>332</v>
      </c>
      <c r="G20" s="186">
        <v>1031</v>
      </c>
      <c r="H20" s="250">
        <v>699</v>
      </c>
    </row>
    <row r="21" spans="1:8" x14ac:dyDescent="0.2">
      <c r="A21" s="616"/>
      <c r="B21" s="189" t="s">
        <v>222</v>
      </c>
      <c r="C21" s="189">
        <v>49</v>
      </c>
      <c r="D21" s="186">
        <v>3</v>
      </c>
      <c r="E21" s="250">
        <v>-46</v>
      </c>
      <c r="F21" s="189">
        <v>665</v>
      </c>
      <c r="G21" s="186">
        <v>5</v>
      </c>
      <c r="H21" s="250">
        <v>-660</v>
      </c>
    </row>
    <row r="22" spans="1:8" x14ac:dyDescent="0.2">
      <c r="A22" s="616"/>
      <c r="B22" s="189" t="s">
        <v>257</v>
      </c>
      <c r="C22" s="189">
        <v>45</v>
      </c>
      <c r="D22" s="186">
        <v>2</v>
      </c>
      <c r="E22" s="250">
        <v>-43</v>
      </c>
      <c r="F22" s="189">
        <v>759</v>
      </c>
      <c r="G22" s="186">
        <v>100</v>
      </c>
      <c r="H22" s="250">
        <v>-659</v>
      </c>
    </row>
    <row r="23" spans="1:8" x14ac:dyDescent="0.2">
      <c r="A23" s="616"/>
      <c r="B23" s="189" t="s">
        <v>258</v>
      </c>
      <c r="C23" s="189">
        <v>0</v>
      </c>
      <c r="D23" s="186">
        <v>36</v>
      </c>
      <c r="E23" s="250">
        <v>36</v>
      </c>
      <c r="F23" s="189">
        <v>131</v>
      </c>
      <c r="G23" s="186">
        <v>412</v>
      </c>
      <c r="H23" s="250">
        <v>281</v>
      </c>
    </row>
    <row r="24" spans="1:8" x14ac:dyDescent="0.2">
      <c r="A24" s="616"/>
      <c r="B24" s="189" t="s">
        <v>259</v>
      </c>
      <c r="C24" s="189">
        <v>0</v>
      </c>
      <c r="D24" s="186">
        <v>0</v>
      </c>
      <c r="E24" s="250">
        <v>0</v>
      </c>
      <c r="F24" s="189">
        <v>23</v>
      </c>
      <c r="G24" s="186">
        <v>8</v>
      </c>
      <c r="H24" s="250">
        <v>-15</v>
      </c>
    </row>
    <row r="25" spans="1:8" x14ac:dyDescent="0.2">
      <c r="A25" s="616"/>
      <c r="B25" s="189" t="s">
        <v>260</v>
      </c>
      <c r="C25" s="189">
        <v>57</v>
      </c>
      <c r="D25" s="186">
        <v>152</v>
      </c>
      <c r="E25" s="250">
        <v>95</v>
      </c>
      <c r="F25" s="189">
        <v>1103</v>
      </c>
      <c r="G25" s="186">
        <v>2207</v>
      </c>
      <c r="H25" s="250">
        <v>1104</v>
      </c>
    </row>
    <row r="26" spans="1:8" x14ac:dyDescent="0.2">
      <c r="A26" s="191" t="s">
        <v>516</v>
      </c>
      <c r="B26" s="192"/>
      <c r="C26" s="192">
        <v>954</v>
      </c>
      <c r="D26" s="192">
        <v>933</v>
      </c>
      <c r="E26" s="252">
        <v>-21</v>
      </c>
      <c r="F26" s="192">
        <v>8737</v>
      </c>
      <c r="G26" s="192">
        <v>12725</v>
      </c>
      <c r="H26" s="252">
        <v>3988</v>
      </c>
    </row>
    <row r="27" spans="1:8" x14ac:dyDescent="0.2">
      <c r="A27" s="616"/>
      <c r="B27" s="189" t="s">
        <v>223</v>
      </c>
      <c r="C27" s="189">
        <v>127</v>
      </c>
      <c r="D27" s="186">
        <v>0</v>
      </c>
      <c r="E27" s="250">
        <v>-127</v>
      </c>
      <c r="F27" s="189">
        <v>1492</v>
      </c>
      <c r="G27" s="186">
        <v>83</v>
      </c>
      <c r="H27" s="250">
        <v>-1409</v>
      </c>
    </row>
    <row r="28" spans="1:8" x14ac:dyDescent="0.2">
      <c r="A28" s="617"/>
      <c r="B28" s="189" t="s">
        <v>261</v>
      </c>
      <c r="C28" s="189">
        <v>0</v>
      </c>
      <c r="D28" s="186">
        <v>0</v>
      </c>
      <c r="E28" s="250">
        <v>0</v>
      </c>
      <c r="F28" s="189">
        <v>289</v>
      </c>
      <c r="G28" s="186">
        <v>0</v>
      </c>
      <c r="H28" s="250">
        <v>-289</v>
      </c>
    </row>
    <row r="29" spans="1:8" x14ac:dyDescent="0.2">
      <c r="A29" s="617"/>
      <c r="B29" s="189" t="s">
        <v>262</v>
      </c>
      <c r="C29" s="189">
        <v>0</v>
      </c>
      <c r="D29" s="186">
        <v>4</v>
      </c>
      <c r="E29" s="250">
        <v>4</v>
      </c>
      <c r="F29" s="189">
        <v>155</v>
      </c>
      <c r="G29" s="186">
        <v>15</v>
      </c>
      <c r="H29" s="250">
        <v>-140</v>
      </c>
    </row>
    <row r="30" spans="1:8" x14ac:dyDescent="0.2">
      <c r="A30" s="617"/>
      <c r="B30" s="189" t="s">
        <v>624</v>
      </c>
      <c r="C30" s="189">
        <v>0</v>
      </c>
      <c r="D30" s="189">
        <v>82</v>
      </c>
      <c r="E30" s="253">
        <v>82</v>
      </c>
      <c r="F30" s="186">
        <v>184</v>
      </c>
      <c r="G30" s="186">
        <v>1139</v>
      </c>
      <c r="H30" s="253">
        <v>955</v>
      </c>
    </row>
    <row r="31" spans="1:8" x14ac:dyDescent="0.2">
      <c r="A31" s="191" t="s">
        <v>393</v>
      </c>
      <c r="B31" s="192"/>
      <c r="C31" s="192">
        <v>127</v>
      </c>
      <c r="D31" s="192">
        <v>86</v>
      </c>
      <c r="E31" s="252">
        <v>-41</v>
      </c>
      <c r="F31" s="192">
        <v>2120</v>
      </c>
      <c r="G31" s="192">
        <v>1237</v>
      </c>
      <c r="H31" s="252">
        <v>-883</v>
      </c>
    </row>
    <row r="32" spans="1:8" x14ac:dyDescent="0.2">
      <c r="A32" s="617"/>
      <c r="B32" s="189" t="s">
        <v>227</v>
      </c>
      <c r="C32" s="189">
        <v>86</v>
      </c>
      <c r="D32" s="186">
        <v>98</v>
      </c>
      <c r="E32" s="250">
        <v>12</v>
      </c>
      <c r="F32" s="189">
        <v>872</v>
      </c>
      <c r="G32" s="186">
        <v>389</v>
      </c>
      <c r="H32" s="250">
        <v>-483</v>
      </c>
    </row>
    <row r="33" spans="1:8" x14ac:dyDescent="0.2">
      <c r="A33" s="617"/>
      <c r="B33" s="189" t="s">
        <v>233</v>
      </c>
      <c r="C33" s="189">
        <v>54</v>
      </c>
      <c r="D33" s="189">
        <v>15</v>
      </c>
      <c r="E33" s="253">
        <v>-39</v>
      </c>
      <c r="F33" s="626">
        <v>215</v>
      </c>
      <c r="G33" s="189">
        <v>196</v>
      </c>
      <c r="H33" s="250">
        <v>-19</v>
      </c>
    </row>
    <row r="34" spans="1:8" x14ac:dyDescent="0.2">
      <c r="A34" s="617"/>
      <c r="B34" s="189" t="s">
        <v>263</v>
      </c>
      <c r="C34" s="189">
        <v>0</v>
      </c>
      <c r="D34" s="189">
        <v>124</v>
      </c>
      <c r="E34" s="250">
        <v>124</v>
      </c>
      <c r="F34" s="189">
        <v>0</v>
      </c>
      <c r="G34" s="189">
        <v>2497</v>
      </c>
      <c r="H34" s="250">
        <v>2497</v>
      </c>
    </row>
    <row r="35" spans="1:8" x14ac:dyDescent="0.2">
      <c r="A35" s="617"/>
      <c r="B35" s="189" t="s">
        <v>235</v>
      </c>
      <c r="C35" s="189">
        <v>0</v>
      </c>
      <c r="D35" s="189">
        <v>61</v>
      </c>
      <c r="E35" s="253">
        <v>61</v>
      </c>
      <c r="F35" s="626">
        <v>0</v>
      </c>
      <c r="G35" s="189">
        <v>526</v>
      </c>
      <c r="H35" s="250">
        <v>526</v>
      </c>
    </row>
    <row r="36" spans="1:8" x14ac:dyDescent="0.2">
      <c r="A36" s="617"/>
      <c r="B36" s="189" t="s">
        <v>236</v>
      </c>
      <c r="C36" s="189">
        <v>30</v>
      </c>
      <c r="D36" s="189">
        <v>93</v>
      </c>
      <c r="E36" s="253">
        <v>63</v>
      </c>
      <c r="F36" s="626">
        <v>380</v>
      </c>
      <c r="G36" s="189">
        <v>289</v>
      </c>
      <c r="H36" s="250">
        <v>-91</v>
      </c>
    </row>
    <row r="37" spans="1:8" x14ac:dyDescent="0.2">
      <c r="A37" s="829" t="s">
        <v>517</v>
      </c>
      <c r="B37" s="192"/>
      <c r="C37" s="192">
        <v>170</v>
      </c>
      <c r="D37" s="192">
        <v>391</v>
      </c>
      <c r="E37" s="252">
        <v>221</v>
      </c>
      <c r="F37" s="192">
        <v>1467</v>
      </c>
      <c r="G37" s="192">
        <v>3897</v>
      </c>
      <c r="H37" s="252">
        <v>2430</v>
      </c>
    </row>
    <row r="38" spans="1:8" x14ac:dyDescent="0.2">
      <c r="A38" s="617"/>
      <c r="B38" s="189" t="s">
        <v>264</v>
      </c>
      <c r="C38" s="189">
        <v>7</v>
      </c>
      <c r="D38" s="189">
        <v>16</v>
      </c>
      <c r="E38" s="249">
        <v>9</v>
      </c>
      <c r="F38" s="626">
        <v>300</v>
      </c>
      <c r="G38" s="189">
        <v>59</v>
      </c>
      <c r="H38" s="250">
        <v>-241</v>
      </c>
    </row>
    <row r="39" spans="1:8" x14ac:dyDescent="0.2">
      <c r="A39" s="617"/>
      <c r="B39" s="189" t="s">
        <v>265</v>
      </c>
      <c r="C39" s="189">
        <v>0</v>
      </c>
      <c r="D39" s="189">
        <v>0</v>
      </c>
      <c r="E39" s="253">
        <v>0</v>
      </c>
      <c r="F39" s="626">
        <v>28</v>
      </c>
      <c r="G39" s="189">
        <v>3</v>
      </c>
      <c r="H39" s="250">
        <v>-25</v>
      </c>
    </row>
    <row r="40" spans="1:8" x14ac:dyDescent="0.2">
      <c r="A40" s="617"/>
      <c r="B40" s="189" t="s">
        <v>659</v>
      </c>
      <c r="C40" s="189">
        <v>0</v>
      </c>
      <c r="D40" s="189">
        <v>0</v>
      </c>
      <c r="E40" s="253">
        <v>0</v>
      </c>
      <c r="F40" s="189">
        <v>0</v>
      </c>
      <c r="G40" s="189">
        <v>56</v>
      </c>
      <c r="H40" s="253">
        <v>56</v>
      </c>
    </row>
    <row r="41" spans="1:8" x14ac:dyDescent="0.2">
      <c r="A41" s="617"/>
      <c r="B41" s="189" t="s">
        <v>266</v>
      </c>
      <c r="C41" s="189">
        <v>0</v>
      </c>
      <c r="D41" s="189">
        <v>0</v>
      </c>
      <c r="E41" s="253">
        <v>0</v>
      </c>
      <c r="F41" s="626">
        <v>73</v>
      </c>
      <c r="G41" s="189">
        <v>48</v>
      </c>
      <c r="H41" s="253">
        <v>-25</v>
      </c>
    </row>
    <row r="42" spans="1:8" x14ac:dyDescent="0.2">
      <c r="A42" s="617"/>
      <c r="B42" s="189" t="s">
        <v>267</v>
      </c>
      <c r="C42" s="189">
        <v>0</v>
      </c>
      <c r="D42" s="189">
        <v>2</v>
      </c>
      <c r="E42" s="253">
        <v>2</v>
      </c>
      <c r="F42" s="626">
        <v>453</v>
      </c>
      <c r="G42" s="189">
        <v>35</v>
      </c>
      <c r="H42" s="253">
        <v>-418</v>
      </c>
    </row>
    <row r="43" spans="1:8" x14ac:dyDescent="0.2">
      <c r="A43" s="203" t="s">
        <v>533</v>
      </c>
      <c r="B43" s="203"/>
      <c r="C43" s="192">
        <v>7</v>
      </c>
      <c r="D43" s="192">
        <v>18</v>
      </c>
      <c r="E43" s="793">
        <v>11</v>
      </c>
      <c r="F43" s="203">
        <v>854</v>
      </c>
      <c r="G43" s="203">
        <v>201</v>
      </c>
      <c r="H43" s="254">
        <v>-653</v>
      </c>
    </row>
    <row r="44" spans="1:8" x14ac:dyDescent="0.2">
      <c r="A44" s="837" t="s">
        <v>601</v>
      </c>
      <c r="B44" s="837"/>
      <c r="C44" s="189">
        <v>0</v>
      </c>
      <c r="D44" s="189">
        <v>0</v>
      </c>
      <c r="E44" s="189">
        <v>0</v>
      </c>
      <c r="F44" s="838">
        <v>41</v>
      </c>
      <c r="G44" s="189">
        <v>29</v>
      </c>
      <c r="H44" s="839">
        <v>-12</v>
      </c>
    </row>
    <row r="45" spans="1:8" x14ac:dyDescent="0.2">
      <c r="A45" s="205" t="s">
        <v>119</v>
      </c>
      <c r="B45" s="205"/>
      <c r="C45" s="205">
        <v>1504</v>
      </c>
      <c r="D45" s="255">
        <v>1658</v>
      </c>
      <c r="E45" s="205">
        <v>154</v>
      </c>
      <c r="F45" s="205">
        <v>16388</v>
      </c>
      <c r="G45" s="255">
        <v>21799</v>
      </c>
      <c r="H45" s="205">
        <v>5411</v>
      </c>
    </row>
    <row r="46" spans="1:8" x14ac:dyDescent="0.2">
      <c r="A46" s="358" t="s">
        <v>518</v>
      </c>
      <c r="B46" s="210"/>
      <c r="C46" s="210">
        <v>267</v>
      </c>
      <c r="D46" s="828">
        <v>117</v>
      </c>
      <c r="E46" s="210">
        <v>-150</v>
      </c>
      <c r="F46" s="210">
        <v>2699</v>
      </c>
      <c r="G46" s="210">
        <v>727</v>
      </c>
      <c r="H46" s="210">
        <v>-1972</v>
      </c>
    </row>
    <row r="47" spans="1:8" x14ac:dyDescent="0.2">
      <c r="A47" s="358" t="s">
        <v>519</v>
      </c>
      <c r="B47" s="210"/>
      <c r="C47" s="210">
        <v>1237</v>
      </c>
      <c r="D47" s="210">
        <v>1541</v>
      </c>
      <c r="E47" s="210">
        <v>304</v>
      </c>
      <c r="F47" s="210">
        <v>13689</v>
      </c>
      <c r="G47" s="210">
        <v>21072</v>
      </c>
      <c r="H47" s="210">
        <v>7383</v>
      </c>
    </row>
    <row r="48" spans="1:8" x14ac:dyDescent="0.2">
      <c r="A48" s="812" t="s">
        <v>520</v>
      </c>
      <c r="B48" s="214"/>
      <c r="C48" s="214">
        <v>1094</v>
      </c>
      <c r="D48" s="214">
        <v>989</v>
      </c>
      <c r="E48" s="214">
        <v>-105</v>
      </c>
      <c r="F48" s="214">
        <v>9646</v>
      </c>
      <c r="G48" s="214">
        <v>11080</v>
      </c>
      <c r="H48" s="214">
        <v>1434</v>
      </c>
    </row>
    <row r="49" spans="1:8" x14ac:dyDescent="0.2">
      <c r="A49" s="812" t="s">
        <v>521</v>
      </c>
      <c r="B49" s="214"/>
      <c r="C49" s="214">
        <v>410</v>
      </c>
      <c r="D49" s="214">
        <v>669</v>
      </c>
      <c r="E49" s="214">
        <v>259</v>
      </c>
      <c r="F49" s="214">
        <v>6742</v>
      </c>
      <c r="G49" s="214">
        <v>10719</v>
      </c>
      <c r="H49" s="214">
        <v>3977</v>
      </c>
    </row>
    <row r="50" spans="1:8" x14ac:dyDescent="0.2">
      <c r="A50" s="813" t="s">
        <v>522</v>
      </c>
      <c r="B50" s="808"/>
      <c r="C50" s="808">
        <v>848</v>
      </c>
      <c r="D50" s="773">
        <v>763</v>
      </c>
      <c r="E50" s="810">
        <v>-85</v>
      </c>
      <c r="F50" s="810">
        <v>7124</v>
      </c>
      <c r="G50" s="810">
        <v>10781</v>
      </c>
      <c r="H50" s="810">
        <v>3657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H17" sqref="H17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6" t="s">
        <v>269</v>
      </c>
      <c r="B5" s="661">
        <v>0.54500000000000004</v>
      </c>
      <c r="C5" s="378">
        <v>31.961259079903147</v>
      </c>
      <c r="D5" s="535">
        <v>2.34</v>
      </c>
      <c r="E5" s="378">
        <v>82.242990654205599</v>
      </c>
      <c r="F5" s="535">
        <v>7.3949999999999996</v>
      </c>
      <c r="G5" s="378">
        <v>59.581355200690545</v>
      </c>
      <c r="H5" s="662">
        <v>3.9413005769595033</v>
      </c>
    </row>
    <row r="6" spans="1:8" x14ac:dyDescent="0.2">
      <c r="A6" s="236" t="s">
        <v>270</v>
      </c>
      <c r="B6" s="536">
        <v>2.1120000000000001</v>
      </c>
      <c r="C6" s="267">
        <v>-25.026624068157616</v>
      </c>
      <c r="D6" s="266">
        <v>9.2200000000000006</v>
      </c>
      <c r="E6" s="267">
        <v>-15.745225258155898</v>
      </c>
      <c r="F6" s="266">
        <v>27.632000000000001</v>
      </c>
      <c r="G6" s="267">
        <v>8.9933733038813504</v>
      </c>
      <c r="H6" s="663">
        <v>14.726980059843815</v>
      </c>
    </row>
    <row r="7" spans="1:8" x14ac:dyDescent="0.2">
      <c r="A7" s="236" t="s">
        <v>271</v>
      </c>
      <c r="B7" s="536">
        <v>3.1429999999999998</v>
      </c>
      <c r="C7" s="267">
        <v>-22.965686274509803</v>
      </c>
      <c r="D7" s="266">
        <v>11.695</v>
      </c>
      <c r="E7" s="267">
        <v>-6.1321133317280685</v>
      </c>
      <c r="F7" s="266">
        <v>38.078000000000003</v>
      </c>
      <c r="G7" s="267">
        <v>-13.392166674248282</v>
      </c>
      <c r="H7" s="663">
        <v>20.294366919467748</v>
      </c>
    </row>
    <row r="8" spans="1:8" x14ac:dyDescent="0.2">
      <c r="A8" s="236" t="s">
        <v>272</v>
      </c>
      <c r="B8" s="536">
        <v>5.3319999999999999</v>
      </c>
      <c r="C8" s="267">
        <v>-50.372300819061799</v>
      </c>
      <c r="D8" s="266">
        <v>23.445</v>
      </c>
      <c r="E8" s="267">
        <v>-52.249536650440945</v>
      </c>
      <c r="F8" s="266">
        <v>88.167000000000002</v>
      </c>
      <c r="G8" s="267">
        <v>-52.947988600826122</v>
      </c>
      <c r="H8" s="663">
        <v>46.990216087733408</v>
      </c>
    </row>
    <row r="9" spans="1:8" x14ac:dyDescent="0.2">
      <c r="A9" s="236" t="s">
        <v>273</v>
      </c>
      <c r="B9" s="537">
        <v>1.3480000000000001</v>
      </c>
      <c r="C9" s="268">
        <v>-7.6090812344803124E-2</v>
      </c>
      <c r="D9" s="266">
        <v>6.08</v>
      </c>
      <c r="E9" s="267">
        <v>-74.697240833992268</v>
      </c>
      <c r="F9" s="266">
        <v>23.893000000000001</v>
      </c>
      <c r="G9" s="840">
        <v>-3.5405732741219218E-3</v>
      </c>
      <c r="H9" s="663">
        <v>12.734211586922708</v>
      </c>
    </row>
    <row r="10" spans="1:8" x14ac:dyDescent="0.2">
      <c r="A10" s="236" t="s">
        <v>627</v>
      </c>
      <c r="B10" s="537">
        <v>0.187</v>
      </c>
      <c r="C10" s="268">
        <v>120.06941092647499</v>
      </c>
      <c r="D10" s="266">
        <v>0.76600000000000001</v>
      </c>
      <c r="E10" s="267">
        <v>120.06941092647499</v>
      </c>
      <c r="F10" s="266">
        <v>2.4634200000000002</v>
      </c>
      <c r="G10" s="267">
        <v>120.06941092647499</v>
      </c>
      <c r="H10" s="795">
        <v>1.3129247690728305</v>
      </c>
    </row>
    <row r="11" spans="1:8" x14ac:dyDescent="0.2">
      <c r="A11" s="244" t="s">
        <v>274</v>
      </c>
      <c r="B11" s="269">
        <v>12.667</v>
      </c>
      <c r="C11" s="270">
        <v>-46.846544416935927</v>
      </c>
      <c r="D11" s="269">
        <v>53.545999999999999</v>
      </c>
      <c r="E11" s="270">
        <v>-45.451436681165411</v>
      </c>
      <c r="F11" s="269">
        <v>187.62841999999998</v>
      </c>
      <c r="G11" s="270">
        <v>-34.499192590933681</v>
      </c>
      <c r="H11" s="270">
        <v>100</v>
      </c>
    </row>
    <row r="12" spans="1:8" x14ac:dyDescent="0.2">
      <c r="A12" s="271" t="s">
        <v>275</v>
      </c>
      <c r="B12" s="272">
        <f>B11/'Consumo PP'!B11*100</f>
        <v>0.27438174262888143</v>
      </c>
      <c r="C12" s="273"/>
      <c r="D12" s="272">
        <f>D11/'Consumo PP'!D11*100</f>
        <v>0.28934491812974272</v>
      </c>
      <c r="E12" s="273"/>
      <c r="F12" s="272">
        <f>F11/'Consumo PP'!F11*100</f>
        <v>0.33802428899345877</v>
      </c>
      <c r="G12" s="274"/>
      <c r="H12" s="274"/>
    </row>
    <row r="13" spans="1:8" x14ac:dyDescent="0.2">
      <c r="A13" s="275" t="s">
        <v>558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628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645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119" priority="4" operator="between">
      <formula>0.00001</formula>
      <formula>0.499</formula>
    </cfRule>
  </conditionalFormatting>
  <conditionalFormatting sqref="F10">
    <cfRule type="cellIs" dxfId="118" priority="2" operator="between">
      <formula>0.00001</formula>
      <formula>0.499</formula>
    </cfRule>
  </conditionalFormatting>
  <conditionalFormatting sqref="G9">
    <cfRule type="cellIs" dxfId="117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G9" sqref="G9"/>
    </sheetView>
  </sheetViews>
  <sheetFormatPr baseColWidth="10" defaultRowHeight="14.25" x14ac:dyDescent="0.2"/>
  <sheetData>
    <row r="1" spans="1:7" x14ac:dyDescent="0.2">
      <c r="A1" s="6" t="s">
        <v>276</v>
      </c>
      <c r="B1" s="666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72">
        <f>INDICE!A3</f>
        <v>42461</v>
      </c>
      <c r="C3" s="872"/>
      <c r="D3" s="890" t="s">
        <v>120</v>
      </c>
      <c r="E3" s="890"/>
      <c r="F3" s="890" t="s">
        <v>121</v>
      </c>
      <c r="G3" s="890"/>
    </row>
    <row r="4" spans="1:7" x14ac:dyDescent="0.2">
      <c r="A4" s="75"/>
      <c r="B4" s="261"/>
      <c r="C4" s="72" t="s">
        <v>523</v>
      </c>
      <c r="D4" s="261"/>
      <c r="E4" s="72" t="s">
        <v>523</v>
      </c>
      <c r="F4" s="261"/>
      <c r="G4" s="72" t="s">
        <v>523</v>
      </c>
    </row>
    <row r="5" spans="1:7" ht="15" x14ac:dyDescent="0.25">
      <c r="A5" s="658" t="s">
        <v>119</v>
      </c>
      <c r="B5" s="664">
        <v>5153</v>
      </c>
      <c r="C5" s="659">
        <v>-7.9328211541897442</v>
      </c>
      <c r="D5" s="660">
        <v>20941</v>
      </c>
      <c r="E5" s="659">
        <v>6.689922110192574E-2</v>
      </c>
      <c r="F5" s="665">
        <v>65677</v>
      </c>
      <c r="G5" s="659">
        <v>4.6878984952818152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558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H17" sqref="H17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9">
        <f>INDICE!A3</f>
        <v>42461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611</v>
      </c>
      <c r="B5" s="474">
        <v>135</v>
      </c>
      <c r="C5" s="84">
        <v>-8.7837837837837842</v>
      </c>
      <c r="D5" s="83">
        <v>535</v>
      </c>
      <c r="E5" s="84">
        <v>-13.008130081300814</v>
      </c>
      <c r="F5" s="83">
        <v>1619</v>
      </c>
      <c r="G5" s="84">
        <v>-0.82865347485617524</v>
      </c>
      <c r="H5" s="477">
        <v>2.4898881934084862</v>
      </c>
    </row>
    <row r="6" spans="1:8" s="80" customFormat="1" x14ac:dyDescent="0.2">
      <c r="A6" s="82" t="s">
        <v>49</v>
      </c>
      <c r="B6" s="475">
        <v>840</v>
      </c>
      <c r="C6" s="86">
        <v>12.299465240641712</v>
      </c>
      <c r="D6" s="85">
        <v>3253</v>
      </c>
      <c r="E6" s="86">
        <v>15.028288543140029</v>
      </c>
      <c r="F6" s="85">
        <v>9531</v>
      </c>
      <c r="G6" s="86">
        <v>21.424623858849319</v>
      </c>
      <c r="H6" s="478">
        <v>14.657890284976085</v>
      </c>
    </row>
    <row r="7" spans="1:8" s="80" customFormat="1" x14ac:dyDescent="0.2">
      <c r="A7" s="82" t="s">
        <v>50</v>
      </c>
      <c r="B7" s="475">
        <v>706</v>
      </c>
      <c r="C7" s="86">
        <v>-10.406091370558377</v>
      </c>
      <c r="D7" s="85">
        <v>2808.5439999999999</v>
      </c>
      <c r="E7" s="86">
        <v>-7.704765034505427</v>
      </c>
      <c r="F7" s="85">
        <v>9276.4160000000011</v>
      </c>
      <c r="G7" s="86">
        <v>0.60317989831251284</v>
      </c>
      <c r="H7" s="478">
        <v>14.266361133752673</v>
      </c>
    </row>
    <row r="8" spans="1:8" s="80" customFormat="1" x14ac:dyDescent="0.2">
      <c r="A8" s="82" t="s">
        <v>129</v>
      </c>
      <c r="B8" s="475">
        <v>2086</v>
      </c>
      <c r="C8" s="86">
        <v>-10.395189003436426</v>
      </c>
      <c r="D8" s="85">
        <v>8791</v>
      </c>
      <c r="E8" s="86">
        <v>-0.63298293206736744</v>
      </c>
      <c r="F8" s="85">
        <v>27430</v>
      </c>
      <c r="G8" s="86">
        <v>8.2547121621565647E-2</v>
      </c>
      <c r="H8" s="478">
        <v>42.185072974178368</v>
      </c>
    </row>
    <row r="9" spans="1:8" s="80" customFormat="1" x14ac:dyDescent="0.2">
      <c r="A9" s="82" t="s">
        <v>130</v>
      </c>
      <c r="B9" s="475">
        <v>321</v>
      </c>
      <c r="C9" s="86">
        <v>-13.243243243243244</v>
      </c>
      <c r="D9" s="85">
        <v>1299</v>
      </c>
      <c r="E9" s="86">
        <v>3.5885167464114831</v>
      </c>
      <c r="F9" s="85">
        <v>4027</v>
      </c>
      <c r="G9" s="87">
        <v>-3.4755512943432403</v>
      </c>
      <c r="H9" s="478">
        <v>6.1931931777986255</v>
      </c>
    </row>
    <row r="10" spans="1:8" s="80" customFormat="1" x14ac:dyDescent="0.2">
      <c r="A10" s="81" t="s">
        <v>131</v>
      </c>
      <c r="B10" s="476">
        <v>1021</v>
      </c>
      <c r="C10" s="89">
        <v>-9.5659875996457053</v>
      </c>
      <c r="D10" s="88">
        <v>4065.1540000000005</v>
      </c>
      <c r="E10" s="89">
        <v>-1.5383415518858947</v>
      </c>
      <c r="F10" s="88">
        <v>13136.106</v>
      </c>
      <c r="G10" s="89">
        <v>13.527815559580628</v>
      </c>
      <c r="H10" s="479">
        <v>20.202245359334388</v>
      </c>
    </row>
    <row r="11" spans="1:8" s="80" customFormat="1" x14ac:dyDescent="0.2">
      <c r="A11" s="90" t="s">
        <v>119</v>
      </c>
      <c r="B11" s="91">
        <v>5109</v>
      </c>
      <c r="C11" s="92">
        <v>-7.2945019052803488</v>
      </c>
      <c r="D11" s="91">
        <v>20751.698000000004</v>
      </c>
      <c r="E11" s="92">
        <v>0.17393116041111628</v>
      </c>
      <c r="F11" s="91">
        <v>65023</v>
      </c>
      <c r="G11" s="92">
        <v>5.128147918924113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559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645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4" sqref="E14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91">
        <f>INDICE!A3</f>
        <v>42461</v>
      </c>
      <c r="B3" s="891">
        <v>41671</v>
      </c>
      <c r="C3" s="892">
        <v>41671</v>
      </c>
      <c r="D3" s="891">
        <v>41671</v>
      </c>
      <c r="E3" s="891">
        <v>41671</v>
      </c>
      <c r="F3" s="226"/>
    </row>
    <row r="4" spans="1:7" ht="15" x14ac:dyDescent="0.25">
      <c r="A4" s="236" t="s">
        <v>30</v>
      </c>
      <c r="B4" s="237">
        <v>12.667</v>
      </c>
      <c r="C4" s="667"/>
      <c r="D4" s="366" t="s">
        <v>279</v>
      </c>
      <c r="E4" s="815">
        <v>5109</v>
      </c>
    </row>
    <row r="5" spans="1:7" x14ac:dyDescent="0.2">
      <c r="A5" s="236" t="s">
        <v>280</v>
      </c>
      <c r="B5" s="237">
        <v>5283</v>
      </c>
      <c r="C5" s="373"/>
      <c r="D5" s="236" t="s">
        <v>281</v>
      </c>
      <c r="E5" s="237">
        <v>-354</v>
      </c>
    </row>
    <row r="6" spans="1:7" x14ac:dyDescent="0.2">
      <c r="A6" s="236" t="s">
        <v>552</v>
      </c>
      <c r="B6" s="237">
        <v>10</v>
      </c>
      <c r="C6" s="373"/>
      <c r="D6" s="236" t="s">
        <v>282</v>
      </c>
      <c r="E6" s="237">
        <v>217</v>
      </c>
    </row>
    <row r="7" spans="1:7" x14ac:dyDescent="0.2">
      <c r="A7" s="236" t="s">
        <v>553</v>
      </c>
      <c r="B7" s="237">
        <v>14.332999999999629</v>
      </c>
      <c r="C7" s="373"/>
      <c r="D7" s="236" t="s">
        <v>554</v>
      </c>
      <c r="E7" s="237">
        <v>1504</v>
      </c>
    </row>
    <row r="8" spans="1:7" x14ac:dyDescent="0.2">
      <c r="A8" s="236" t="s">
        <v>555</v>
      </c>
      <c r="B8" s="237">
        <v>-167</v>
      </c>
      <c r="C8" s="373"/>
      <c r="D8" s="236" t="s">
        <v>556</v>
      </c>
      <c r="E8" s="237">
        <v>-1658</v>
      </c>
    </row>
    <row r="9" spans="1:7" ht="15" x14ac:dyDescent="0.25">
      <c r="A9" s="244" t="s">
        <v>59</v>
      </c>
      <c r="B9" s="680">
        <v>5153</v>
      </c>
      <c r="C9" s="373"/>
      <c r="D9" s="236" t="s">
        <v>284</v>
      </c>
      <c r="E9" s="237">
        <v>-201</v>
      </c>
    </row>
    <row r="10" spans="1:7" ht="15" x14ac:dyDescent="0.25">
      <c r="A10" s="236" t="s">
        <v>283</v>
      </c>
      <c r="B10" s="237">
        <v>-44</v>
      </c>
      <c r="C10" s="373"/>
      <c r="D10" s="244" t="s">
        <v>557</v>
      </c>
      <c r="E10" s="680">
        <v>4617</v>
      </c>
    </row>
    <row r="11" spans="1:7" ht="15" x14ac:dyDescent="0.25">
      <c r="A11" s="244" t="s">
        <v>279</v>
      </c>
      <c r="B11" s="680">
        <v>5109</v>
      </c>
      <c r="C11" s="668"/>
      <c r="D11" s="321"/>
      <c r="E11" s="657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D30" sqref="D30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8" t="s">
        <v>561</v>
      </c>
      <c r="B1" s="858"/>
      <c r="C1" s="858"/>
      <c r="D1" s="858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58"/>
      <c r="B2" s="858"/>
      <c r="C2" s="858"/>
      <c r="D2" s="858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560</v>
      </c>
      <c r="E4" s="65"/>
      <c r="F4" s="65"/>
    </row>
    <row r="5" spans="1:12" s="281" customFormat="1" ht="14.25" customHeight="1" x14ac:dyDescent="0.2">
      <c r="A5" s="860">
        <v>2010</v>
      </c>
      <c r="B5" s="285" t="s">
        <v>287</v>
      </c>
      <c r="C5" s="670">
        <v>11.06</v>
      </c>
      <c r="D5" s="286">
        <v>3.4611786716557624</v>
      </c>
      <c r="E5" s="65"/>
      <c r="F5" s="65"/>
    </row>
    <row r="6" spans="1:12" ht="14.25" customHeight="1" x14ac:dyDescent="0.2">
      <c r="A6" s="893"/>
      <c r="B6" s="282" t="s">
        <v>288</v>
      </c>
      <c r="C6" s="669">
        <v>11.68</v>
      </c>
      <c r="D6" s="283">
        <v>5.6057866184448395</v>
      </c>
      <c r="F6" s="58"/>
    </row>
    <row r="7" spans="1:12" ht="14.25" customHeight="1" x14ac:dyDescent="0.2">
      <c r="A7" s="893"/>
      <c r="B7" s="282" t="s">
        <v>289</v>
      </c>
      <c r="C7" s="669">
        <v>12.45</v>
      </c>
      <c r="D7" s="283">
        <v>6.5924657534246531</v>
      </c>
      <c r="E7" s="284"/>
      <c r="F7" s="58"/>
    </row>
    <row r="8" spans="1:12" ht="14.25" customHeight="1" x14ac:dyDescent="0.2">
      <c r="A8" s="861"/>
      <c r="B8" s="287" t="s">
        <v>290</v>
      </c>
      <c r="C8" s="671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93">
        <v>2011</v>
      </c>
      <c r="B9" s="282" t="s">
        <v>287</v>
      </c>
      <c r="C9" s="669">
        <v>13.19</v>
      </c>
      <c r="D9" s="283">
        <v>3.1274433150899172</v>
      </c>
      <c r="E9" s="65"/>
      <c r="F9" s="65"/>
    </row>
    <row r="10" spans="1:12" ht="14.25" customHeight="1" x14ac:dyDescent="0.2">
      <c r="A10" s="893"/>
      <c r="B10" s="282" t="s">
        <v>288</v>
      </c>
      <c r="C10" s="669">
        <v>14</v>
      </c>
      <c r="D10" s="283">
        <v>6.141015921152392</v>
      </c>
      <c r="F10" s="58"/>
    </row>
    <row r="11" spans="1:12" ht="14.25" customHeight="1" x14ac:dyDescent="0.2">
      <c r="A11" s="893"/>
      <c r="B11" s="282" t="s">
        <v>289</v>
      </c>
      <c r="C11" s="669">
        <v>14.8</v>
      </c>
      <c r="D11" s="283">
        <v>5.7142857142857197</v>
      </c>
      <c r="E11" s="284"/>
      <c r="F11" s="58"/>
    </row>
    <row r="12" spans="1:12" ht="14.25" customHeight="1" x14ac:dyDescent="0.2">
      <c r="A12" s="861"/>
      <c r="B12" s="287" t="s">
        <v>290</v>
      </c>
      <c r="C12" s="671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93">
        <v>2012</v>
      </c>
      <c r="B13" s="282" t="s">
        <v>291</v>
      </c>
      <c r="C13" s="669">
        <v>15.53</v>
      </c>
      <c r="D13" s="283">
        <v>2.9158383035122566</v>
      </c>
      <c r="E13" s="65"/>
      <c r="F13" s="65"/>
    </row>
    <row r="14" spans="1:12" ht="14.25" customHeight="1" x14ac:dyDescent="0.2">
      <c r="A14" s="893"/>
      <c r="B14" s="282" t="s">
        <v>289</v>
      </c>
      <c r="C14" s="669">
        <v>16.45</v>
      </c>
      <c r="D14" s="283">
        <v>5.9240180296200897</v>
      </c>
      <c r="F14" s="58"/>
    </row>
    <row r="15" spans="1:12" ht="14.25" customHeight="1" x14ac:dyDescent="0.2">
      <c r="A15" s="893"/>
      <c r="B15" s="282" t="s">
        <v>292</v>
      </c>
      <c r="C15" s="669">
        <v>16.87</v>
      </c>
      <c r="D15" s="283">
        <v>2.5531914893617129</v>
      </c>
      <c r="E15" s="284"/>
      <c r="F15" s="58"/>
    </row>
    <row r="16" spans="1:12" ht="14.25" customHeight="1" x14ac:dyDescent="0.2">
      <c r="A16" s="861"/>
      <c r="B16" s="287" t="s">
        <v>290</v>
      </c>
      <c r="C16" s="671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60">
        <v>2013</v>
      </c>
      <c r="B17" s="285" t="s">
        <v>287</v>
      </c>
      <c r="C17" s="670">
        <v>16.32</v>
      </c>
      <c r="D17" s="286">
        <v>1.3664596273291854</v>
      </c>
      <c r="E17" s="284"/>
      <c r="F17" s="58"/>
    </row>
    <row r="18" spans="1:6" ht="14.25" customHeight="1" x14ac:dyDescent="0.2">
      <c r="A18" s="893"/>
      <c r="B18" s="282" t="s">
        <v>293</v>
      </c>
      <c r="C18" s="669">
        <v>17.13</v>
      </c>
      <c r="D18" s="283">
        <v>4.9632352941176388</v>
      </c>
      <c r="E18" s="284"/>
      <c r="F18" s="58"/>
    </row>
    <row r="19" spans="1:6" ht="14.25" customHeight="1" x14ac:dyDescent="0.2">
      <c r="A19" s="861"/>
      <c r="B19" s="287" t="s">
        <v>294</v>
      </c>
      <c r="C19" s="671">
        <v>17.5</v>
      </c>
      <c r="D19" s="288">
        <v>2.1599532983070695</v>
      </c>
      <c r="F19" s="58"/>
    </row>
    <row r="20" spans="1:6" ht="14.25" customHeight="1" x14ac:dyDescent="0.2">
      <c r="A20" s="860">
        <v>2015</v>
      </c>
      <c r="B20" s="285" t="s">
        <v>635</v>
      </c>
      <c r="C20" s="670">
        <v>15.81</v>
      </c>
      <c r="D20" s="286">
        <v>-9.66</v>
      </c>
      <c r="F20" s="58"/>
    </row>
    <row r="21" spans="1:6" ht="14.25" customHeight="1" x14ac:dyDescent="0.2">
      <c r="A21" s="893"/>
      <c r="B21" s="282" t="s">
        <v>639</v>
      </c>
      <c r="C21" s="669">
        <v>14.12</v>
      </c>
      <c r="D21" s="283">
        <v>-10.69</v>
      </c>
      <c r="F21" s="58"/>
    </row>
    <row r="22" spans="1:6" ht="14.25" customHeight="1" x14ac:dyDescent="0.2">
      <c r="A22" s="893"/>
      <c r="B22" s="282" t="s">
        <v>643</v>
      </c>
      <c r="C22" s="669">
        <v>13.42</v>
      </c>
      <c r="D22" s="283">
        <v>-4.96</v>
      </c>
    </row>
    <row r="23" spans="1:6" ht="14.25" customHeight="1" x14ac:dyDescent="0.2">
      <c r="A23" s="893"/>
      <c r="B23" s="282" t="s">
        <v>658</v>
      </c>
      <c r="C23" s="669">
        <v>12.76</v>
      </c>
      <c r="D23" s="283">
        <v>-4.9180327868852469</v>
      </c>
    </row>
    <row r="24" spans="1:6" ht="14.25" customHeight="1" x14ac:dyDescent="0.2">
      <c r="A24" s="861"/>
      <c r="B24" s="287" t="s">
        <v>660</v>
      </c>
      <c r="C24" s="671">
        <v>12.68</v>
      </c>
      <c r="D24" s="288">
        <v>-0.62695924764890343</v>
      </c>
    </row>
    <row r="25" spans="1:6" ht="14.25" customHeight="1" x14ac:dyDescent="0.2">
      <c r="A25" s="860">
        <v>2016</v>
      </c>
      <c r="B25" s="285" t="s">
        <v>661</v>
      </c>
      <c r="C25" s="670">
        <v>13.1</v>
      </c>
      <c r="D25" s="286">
        <v>3.3123028391167186</v>
      </c>
    </row>
    <row r="26" spans="1:6" ht="14.25" customHeight="1" x14ac:dyDescent="0.2">
      <c r="A26" s="861"/>
      <c r="B26" s="287" t="s">
        <v>667</v>
      </c>
      <c r="C26" s="671">
        <v>12.46</v>
      </c>
      <c r="D26" s="288">
        <v>-4.8854961832060981</v>
      </c>
    </row>
    <row r="27" spans="1:6" ht="14.25" customHeight="1" x14ac:dyDescent="0.2">
      <c r="A27" s="275"/>
      <c r="D27" s="71" t="s">
        <v>296</v>
      </c>
    </row>
    <row r="28" spans="1:6" ht="14.25" customHeight="1" x14ac:dyDescent="0.2">
      <c r="A28" s="275" t="s">
        <v>295</v>
      </c>
    </row>
  </sheetData>
  <mergeCells count="7">
    <mergeCell ref="A25:A26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F10" sqref="F10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562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72" t="s">
        <v>298</v>
      </c>
      <c r="C3" s="872"/>
      <c r="D3" s="872"/>
      <c r="E3" s="260" t="s">
        <v>299</v>
      </c>
      <c r="F3" s="260"/>
    </row>
    <row r="4" spans="1:6" x14ac:dyDescent="0.2">
      <c r="A4" s="75"/>
      <c r="B4" s="291" t="s">
        <v>668</v>
      </c>
      <c r="C4" s="292" t="s">
        <v>664</v>
      </c>
      <c r="D4" s="291" t="s">
        <v>669</v>
      </c>
      <c r="E4" s="262" t="s">
        <v>300</v>
      </c>
      <c r="F4" s="261" t="s">
        <v>301</v>
      </c>
    </row>
    <row r="5" spans="1:6" x14ac:dyDescent="0.2">
      <c r="A5" s="672" t="s">
        <v>564</v>
      </c>
      <c r="B5" s="293">
        <v>114.51852840333333</v>
      </c>
      <c r="C5" s="293">
        <v>111.02005930645163</v>
      </c>
      <c r="D5" s="293">
        <v>128.46882674</v>
      </c>
      <c r="E5" s="293">
        <v>3.1512044928968996</v>
      </c>
      <c r="F5" s="293">
        <v>-10.858897594589072</v>
      </c>
    </row>
    <row r="6" spans="1:6" x14ac:dyDescent="0.2">
      <c r="A6" s="75" t="s">
        <v>563</v>
      </c>
      <c r="B6" s="272">
        <v>97.603933839999996</v>
      </c>
      <c r="C6" s="288">
        <v>97.10322935161291</v>
      </c>
      <c r="D6" s="272">
        <v>117.45194257666699</v>
      </c>
      <c r="E6" s="272">
        <v>0.515641438220375</v>
      </c>
      <c r="F6" s="272">
        <v>-16.898833941133983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4" workbookViewId="0">
      <selection activeCell="E38" sqref="E38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8" t="s">
        <v>302</v>
      </c>
      <c r="B1" s="858"/>
      <c r="C1" s="858"/>
      <c r="D1" s="58"/>
      <c r="E1" s="58"/>
    </row>
    <row r="2" spans="1:38" x14ac:dyDescent="0.2">
      <c r="A2" s="859"/>
      <c r="B2" s="858"/>
      <c r="C2" s="858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114.51852840333333</v>
      </c>
      <c r="C4" s="298">
        <v>19.875116499752068</v>
      </c>
      <c r="D4" s="298">
        <v>46.190832860661175</v>
      </c>
      <c r="E4" s="298">
        <v>48.4525790429201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129.5888888888889</v>
      </c>
      <c r="C5" s="294">
        <v>20.690662931839409</v>
      </c>
      <c r="D5" s="294">
        <v>65.798781512605046</v>
      </c>
      <c r="E5" s="294">
        <v>43.099444444444444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109.61481481481481</v>
      </c>
      <c r="C6" s="294">
        <v>18.269135802469137</v>
      </c>
      <c r="D6" s="294">
        <v>49.595419753086404</v>
      </c>
      <c r="E6" s="294">
        <v>41.750259259259259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125.3491111111111</v>
      </c>
      <c r="C7" s="294">
        <v>21.754804407713497</v>
      </c>
      <c r="D7" s="294">
        <v>62.191047444138349</v>
      </c>
      <c r="E7" s="294">
        <v>41.403259259259258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91.693651929872402</v>
      </c>
      <c r="C8" s="294">
        <v>15.282275321645402</v>
      </c>
      <c r="D8" s="294">
        <v>36.345532566005005</v>
      </c>
      <c r="E8" s="294">
        <v>40.065844042221997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102.18500863146626</v>
      </c>
      <c r="C9" s="294">
        <v>17.734588274882576</v>
      </c>
      <c r="D9" s="294">
        <v>47.669386392481734</v>
      </c>
      <c r="E9" s="294">
        <v>36.781033964101958</v>
      </c>
      <c r="F9" s="434"/>
      <c r="G9" s="434"/>
    </row>
    <row r="10" spans="1:38" x14ac:dyDescent="0.2">
      <c r="A10" s="299" t="s">
        <v>312</v>
      </c>
      <c r="B10" s="300">
        <v>112.97114814814816</v>
      </c>
      <c r="C10" s="294">
        <v>18.037410208527859</v>
      </c>
      <c r="D10" s="294">
        <v>48.94392312480548</v>
      </c>
      <c r="E10" s="294">
        <v>45.989814814814814</v>
      </c>
      <c r="F10" s="434"/>
      <c r="G10" s="434"/>
    </row>
    <row r="11" spans="1:38" x14ac:dyDescent="0.2">
      <c r="A11" s="299" t="s">
        <v>313</v>
      </c>
      <c r="B11" s="300">
        <v>117.98655359829999</v>
      </c>
      <c r="C11" s="294">
        <v>23.597310719659998</v>
      </c>
      <c r="D11" s="294">
        <v>51.323623777996261</v>
      </c>
      <c r="E11" s="294">
        <v>43.06561910064373</v>
      </c>
      <c r="F11" s="434"/>
      <c r="G11" s="434"/>
    </row>
    <row r="12" spans="1:38" x14ac:dyDescent="0.2">
      <c r="A12" s="299" t="s">
        <v>314</v>
      </c>
      <c r="B12" s="300">
        <v>142.64981128950257</v>
      </c>
      <c r="C12" s="294">
        <v>28.529962257900515</v>
      </c>
      <c r="D12" s="294">
        <v>62.471245739658023</v>
      </c>
      <c r="E12" s="294">
        <v>51.648603291944028</v>
      </c>
      <c r="F12" s="434"/>
      <c r="G12" s="434"/>
    </row>
    <row r="13" spans="1:38" x14ac:dyDescent="0.2">
      <c r="A13" s="299" t="s">
        <v>315</v>
      </c>
      <c r="B13" s="300">
        <v>119.17407407407407</v>
      </c>
      <c r="C13" s="294">
        <v>19.862345679012346</v>
      </c>
      <c r="D13" s="294">
        <v>57.082061728395047</v>
      </c>
      <c r="E13" s="294">
        <v>42.229666666666674</v>
      </c>
      <c r="F13" s="434"/>
      <c r="G13" s="434"/>
    </row>
    <row r="14" spans="1:38" x14ac:dyDescent="0.2">
      <c r="A14" s="299" t="s">
        <v>316</v>
      </c>
      <c r="B14" s="300">
        <v>118.06666666666668</v>
      </c>
      <c r="C14" s="294">
        <v>21.290710382513662</v>
      </c>
      <c r="D14" s="294">
        <v>56.178956284153017</v>
      </c>
      <c r="E14" s="294">
        <v>40.596999999999994</v>
      </c>
      <c r="F14" s="434"/>
      <c r="G14" s="434"/>
    </row>
    <row r="15" spans="1:38" x14ac:dyDescent="0.2">
      <c r="A15" s="299" t="s">
        <v>217</v>
      </c>
      <c r="B15" s="300">
        <v>106.07777777777778</v>
      </c>
      <c r="C15" s="294">
        <v>17.67962962962963</v>
      </c>
      <c r="D15" s="294">
        <v>42.276666666666671</v>
      </c>
      <c r="E15" s="294">
        <v>46.121481481481482</v>
      </c>
      <c r="F15" s="434"/>
      <c r="G15" s="434"/>
    </row>
    <row r="16" spans="1:38" x14ac:dyDescent="0.2">
      <c r="A16" s="299" t="s">
        <v>317</v>
      </c>
      <c r="B16" s="301">
        <v>135.25185185185185</v>
      </c>
      <c r="C16" s="283">
        <v>26.177777777777774</v>
      </c>
      <c r="D16" s="283">
        <v>65.382629629629633</v>
      </c>
      <c r="E16" s="283">
        <v>43.691444444444436</v>
      </c>
      <c r="F16" s="434"/>
      <c r="G16" s="434"/>
    </row>
    <row r="17" spans="1:13" x14ac:dyDescent="0.2">
      <c r="A17" s="299" t="s">
        <v>253</v>
      </c>
      <c r="B17" s="300">
        <v>129.9684074074074</v>
      </c>
      <c r="C17" s="294">
        <v>21.661401234567901</v>
      </c>
      <c r="D17" s="294">
        <v>65.031709876543204</v>
      </c>
      <c r="E17" s="294">
        <v>43.275296296296297</v>
      </c>
      <c r="F17" s="434"/>
      <c r="G17" s="434"/>
    </row>
    <row r="18" spans="1:13" x14ac:dyDescent="0.2">
      <c r="A18" s="299" t="s">
        <v>254</v>
      </c>
      <c r="B18" s="300">
        <v>136.86666666666667</v>
      </c>
      <c r="C18" s="294">
        <v>25.592953929539298</v>
      </c>
      <c r="D18" s="294">
        <v>68.084564588979219</v>
      </c>
      <c r="E18" s="294">
        <v>43.189148148148149</v>
      </c>
      <c r="F18" s="434"/>
      <c r="G18" s="434"/>
    </row>
    <row r="19" spans="1:13" x14ac:dyDescent="0.2">
      <c r="A19" s="58" t="s">
        <v>255</v>
      </c>
      <c r="B19" s="300">
        <v>146.71111111111111</v>
      </c>
      <c r="C19" s="294">
        <v>25.462258953168043</v>
      </c>
      <c r="D19" s="294">
        <v>78.411444750535665</v>
      </c>
      <c r="E19" s="294">
        <v>42.837407407407404</v>
      </c>
      <c r="F19" s="434"/>
      <c r="G19" s="434"/>
    </row>
    <row r="20" spans="1:13" x14ac:dyDescent="0.2">
      <c r="A20" s="58" t="s">
        <v>318</v>
      </c>
      <c r="B20" s="300">
        <v>106.03711506071281</v>
      </c>
      <c r="C20" s="294">
        <v>22.543323674324771</v>
      </c>
      <c r="D20" s="294">
        <v>39.267500543752107</v>
      </c>
      <c r="E20" s="294">
        <v>44.226290842635926</v>
      </c>
      <c r="F20" s="434"/>
      <c r="G20" s="434"/>
    </row>
    <row r="21" spans="1:13" x14ac:dyDescent="0.2">
      <c r="A21" s="58" t="s">
        <v>319</v>
      </c>
      <c r="B21" s="300">
        <v>127.56666666666668</v>
      </c>
      <c r="C21" s="294">
        <v>23.853929539295397</v>
      </c>
      <c r="D21" s="294">
        <v>60.560959349593503</v>
      </c>
      <c r="E21" s="294">
        <v>43.151777777777781</v>
      </c>
      <c r="F21" s="434"/>
      <c r="G21" s="434"/>
    </row>
    <row r="22" spans="1:13" x14ac:dyDescent="0.2">
      <c r="A22" s="58" t="s">
        <v>218</v>
      </c>
      <c r="B22" s="300">
        <v>142.17766666666665</v>
      </c>
      <c r="C22" s="294">
        <v>25.638595628415299</v>
      </c>
      <c r="D22" s="294">
        <v>73.15784881602913</v>
      </c>
      <c r="E22" s="294">
        <v>43.381222222222227</v>
      </c>
      <c r="F22" s="434"/>
      <c r="G22" s="434"/>
    </row>
    <row r="23" spans="1:13" x14ac:dyDescent="0.2">
      <c r="A23" s="302" t="s">
        <v>320</v>
      </c>
      <c r="B23" s="303">
        <v>105.93166666666666</v>
      </c>
      <c r="C23" s="304">
        <v>18.384834710743799</v>
      </c>
      <c r="D23" s="304">
        <v>44.683165289256181</v>
      </c>
      <c r="E23" s="304">
        <v>42.863666666666674</v>
      </c>
      <c r="F23" s="434"/>
      <c r="G23" s="434"/>
    </row>
    <row r="24" spans="1:13" x14ac:dyDescent="0.2">
      <c r="A24" s="302" t="s">
        <v>321</v>
      </c>
      <c r="B24" s="303">
        <v>104.61374074074074</v>
      </c>
      <c r="C24" s="304">
        <v>18.156103764921948</v>
      </c>
      <c r="D24" s="304">
        <v>43.393007346189165</v>
      </c>
      <c r="E24" s="304">
        <v>43.064629629629628</v>
      </c>
      <c r="F24" s="434"/>
      <c r="G24" s="434"/>
    </row>
    <row r="25" spans="1:13" x14ac:dyDescent="0.2">
      <c r="A25" s="282" t="s">
        <v>322</v>
      </c>
      <c r="B25" s="303">
        <v>108.47777777777779</v>
      </c>
      <c r="C25" s="304">
        <v>15.761728395061732</v>
      </c>
      <c r="D25" s="304">
        <v>46.740530864197545</v>
      </c>
      <c r="E25" s="304">
        <v>45.975518518518513</v>
      </c>
      <c r="F25" s="434"/>
      <c r="G25" s="434"/>
    </row>
    <row r="26" spans="1:13" x14ac:dyDescent="0.2">
      <c r="A26" s="282" t="s">
        <v>323</v>
      </c>
      <c r="B26" s="303">
        <v>128</v>
      </c>
      <c r="C26" s="304">
        <v>19.525423728813561</v>
      </c>
      <c r="D26" s="304">
        <v>54.93757627118643</v>
      </c>
      <c r="E26" s="304">
        <v>53.536999999999999</v>
      </c>
      <c r="F26" s="434"/>
      <c r="G26" s="434"/>
    </row>
    <row r="27" spans="1:13" x14ac:dyDescent="0.2">
      <c r="A27" s="282" t="s">
        <v>324</v>
      </c>
      <c r="B27" s="303">
        <v>97.649906372751445</v>
      </c>
      <c r="C27" s="304">
        <v>18.259738590026693</v>
      </c>
      <c r="D27" s="304">
        <v>39.324244085822137</v>
      </c>
      <c r="E27" s="304">
        <v>40.065923696902615</v>
      </c>
      <c r="F27" s="434"/>
      <c r="G27" s="434"/>
    </row>
    <row r="28" spans="1:13" x14ac:dyDescent="0.2">
      <c r="A28" s="58" t="s">
        <v>256</v>
      </c>
      <c r="B28" s="300">
        <v>140.92037037037036</v>
      </c>
      <c r="C28" s="294">
        <v>26.350963565191208</v>
      </c>
      <c r="D28" s="294">
        <v>68.34192532369768</v>
      </c>
      <c r="E28" s="294">
        <v>46.227481481481483</v>
      </c>
      <c r="F28" s="434"/>
      <c r="G28" s="434"/>
    </row>
    <row r="29" spans="1:13" x14ac:dyDescent="0.2">
      <c r="A29" s="282" t="s">
        <v>221</v>
      </c>
      <c r="B29" s="303">
        <v>133.35371458150115</v>
      </c>
      <c r="C29" s="304">
        <v>22.225619096916859</v>
      </c>
      <c r="D29" s="304">
        <v>73.335202368877106</v>
      </c>
      <c r="E29" s="304">
        <v>37.792893115707194</v>
      </c>
      <c r="F29" s="434"/>
      <c r="G29" s="434"/>
    </row>
    <row r="30" spans="1:13" x14ac:dyDescent="0.2">
      <c r="A30" s="58" t="s">
        <v>325</v>
      </c>
      <c r="B30" s="300">
        <v>107.66363597705347</v>
      </c>
      <c r="C30" s="294">
        <v>20.838123092332928</v>
      </c>
      <c r="D30" s="294">
        <v>42.944154704224118</v>
      </c>
      <c r="E30" s="294">
        <v>43.881358180496427</v>
      </c>
      <c r="F30" s="434"/>
      <c r="G30" s="434"/>
    </row>
    <row r="31" spans="1:13" x14ac:dyDescent="0.2">
      <c r="A31" s="305" t="s">
        <v>257</v>
      </c>
      <c r="B31" s="306">
        <v>140.98506445560389</v>
      </c>
      <c r="C31" s="272">
        <v>28.197012891120778</v>
      </c>
      <c r="D31" s="272">
        <v>69.170760089838367</v>
      </c>
      <c r="E31" s="272">
        <v>43.617291474644745</v>
      </c>
      <c r="F31" s="434"/>
      <c r="G31" s="434"/>
    </row>
    <row r="32" spans="1:13" x14ac:dyDescent="0.2">
      <c r="A32" s="307" t="s">
        <v>326</v>
      </c>
      <c r="B32" s="308">
        <v>128.24629267610752</v>
      </c>
      <c r="C32" s="308">
        <v>22.343661326162806</v>
      </c>
      <c r="D32" s="308">
        <v>63.509494779488207</v>
      </c>
      <c r="E32" s="308">
        <v>42.393136570456512</v>
      </c>
      <c r="F32" s="434"/>
      <c r="G32" s="434"/>
      <c r="M32" s="435"/>
    </row>
    <row r="33" spans="1:13" x14ac:dyDescent="0.2">
      <c r="A33" s="309" t="s">
        <v>327</v>
      </c>
      <c r="B33" s="310">
        <v>130.87938582907182</v>
      </c>
      <c r="C33" s="310">
        <v>22.379346264517228</v>
      </c>
      <c r="D33" s="310">
        <v>64.881521984772064</v>
      </c>
      <c r="E33" s="310">
        <v>43.618517579782534</v>
      </c>
      <c r="F33" s="434"/>
      <c r="G33" s="434"/>
      <c r="M33" s="435"/>
    </row>
    <row r="34" spans="1:13" x14ac:dyDescent="0.2">
      <c r="A34" s="309" t="s">
        <v>328</v>
      </c>
      <c r="B34" s="311">
        <v>16.360857425738487</v>
      </c>
      <c r="C34" s="311">
        <v>2.5042297647651601</v>
      </c>
      <c r="D34" s="311">
        <v>18.690689124110889</v>
      </c>
      <c r="E34" s="311">
        <v>-4.8340614631375658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topLeftCell="A2" workbookViewId="0">
      <selection activeCell="E37" sqref="E37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8" t="s">
        <v>329</v>
      </c>
      <c r="B1" s="858"/>
      <c r="C1" s="858"/>
      <c r="D1" s="58"/>
      <c r="E1" s="58"/>
    </row>
    <row r="2" spans="1:36" x14ac:dyDescent="0.2">
      <c r="A2" s="859"/>
      <c r="B2" s="858"/>
      <c r="C2" s="858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97.603933839999996</v>
      </c>
      <c r="C4" s="298">
        <v>16.939525707768592</v>
      </c>
      <c r="D4" s="298">
        <v>36.796120075977967</v>
      </c>
      <c r="E4" s="298">
        <v>43.868288056253434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104.36666666666667</v>
      </c>
      <c r="C5" s="294">
        <v>16.663585434173672</v>
      </c>
      <c r="D5" s="294">
        <v>47.562525676937454</v>
      </c>
      <c r="E5" s="294">
        <v>40.140555555555558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98.970370370370375</v>
      </c>
      <c r="C6" s="294">
        <v>16.495061728395065</v>
      </c>
      <c r="D6" s="294">
        <v>41.266308641975307</v>
      </c>
      <c r="E6" s="294">
        <v>41.209000000000003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104.78362962962963</v>
      </c>
      <c r="C7" s="294">
        <v>18.185588613406797</v>
      </c>
      <c r="D7" s="294">
        <v>47.12796694214876</v>
      </c>
      <c r="E7" s="294">
        <v>39.470074074074077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87.642075043649839</v>
      </c>
      <c r="C8" s="294">
        <v>14.607012507274975</v>
      </c>
      <c r="D8" s="294">
        <v>33.060854766891502</v>
      </c>
      <c r="E8" s="294">
        <v>39.974207769483364</v>
      </c>
      <c r="G8" s="434"/>
    </row>
    <row r="9" spans="1:36" x14ac:dyDescent="0.2">
      <c r="A9" s="299" t="s">
        <v>311</v>
      </c>
      <c r="B9" s="300">
        <v>96.031634604411892</v>
      </c>
      <c r="C9" s="294">
        <v>16.666647328038426</v>
      </c>
      <c r="D9" s="294">
        <v>40.656249104743409</v>
      </c>
      <c r="E9" s="294">
        <v>38.70873817163006</v>
      </c>
      <c r="G9" s="434"/>
    </row>
    <row r="10" spans="1:36" x14ac:dyDescent="0.2">
      <c r="A10" s="299" t="s">
        <v>312</v>
      </c>
      <c r="B10" s="300">
        <v>108.747</v>
      </c>
      <c r="C10" s="294">
        <v>17.362966386554625</v>
      </c>
      <c r="D10" s="294">
        <v>45.596366946778716</v>
      </c>
      <c r="E10" s="294">
        <v>45.787666666666659</v>
      </c>
      <c r="G10" s="434"/>
    </row>
    <row r="11" spans="1:36" x14ac:dyDescent="0.2">
      <c r="A11" s="299" t="s">
        <v>313</v>
      </c>
      <c r="B11" s="300">
        <v>103.1121745914237</v>
      </c>
      <c r="C11" s="294">
        <v>20.622434918284739</v>
      </c>
      <c r="D11" s="294">
        <v>40.4294779462479</v>
      </c>
      <c r="E11" s="294">
        <v>42.060261726891056</v>
      </c>
      <c r="G11" s="434"/>
    </row>
    <row r="12" spans="1:36" x14ac:dyDescent="0.2">
      <c r="A12" s="299" t="s">
        <v>314</v>
      </c>
      <c r="B12" s="300">
        <v>112.18624214109479</v>
      </c>
      <c r="C12" s="294">
        <v>22.437248428218957</v>
      </c>
      <c r="D12" s="294">
        <v>43.283841362236906</v>
      </c>
      <c r="E12" s="294">
        <v>46.465152350638931</v>
      </c>
      <c r="G12" s="434"/>
    </row>
    <row r="13" spans="1:36" x14ac:dyDescent="0.2">
      <c r="A13" s="299" t="s">
        <v>315</v>
      </c>
      <c r="B13" s="300">
        <v>99.774074074074079</v>
      </c>
      <c r="C13" s="294">
        <v>16.629012345679016</v>
      </c>
      <c r="D13" s="294">
        <v>40.497135802469138</v>
      </c>
      <c r="E13" s="294">
        <v>42.647925925925925</v>
      </c>
      <c r="G13" s="434"/>
    </row>
    <row r="14" spans="1:36" x14ac:dyDescent="0.2">
      <c r="A14" s="299" t="s">
        <v>316</v>
      </c>
      <c r="B14" s="300">
        <v>103.55555555555557</v>
      </c>
      <c r="C14" s="294">
        <v>18.673952641165762</v>
      </c>
      <c r="D14" s="294">
        <v>48.228047358834253</v>
      </c>
      <c r="E14" s="294">
        <v>36.653555555555549</v>
      </c>
      <c r="G14" s="434"/>
    </row>
    <row r="15" spans="1:36" x14ac:dyDescent="0.2">
      <c r="A15" s="299" t="s">
        <v>217</v>
      </c>
      <c r="B15" s="300">
        <v>99.822222222222223</v>
      </c>
      <c r="C15" s="294">
        <v>16.63703703703704</v>
      </c>
      <c r="D15" s="294">
        <v>39.291925925925923</v>
      </c>
      <c r="E15" s="294">
        <v>43.89325925925926</v>
      </c>
      <c r="G15" s="434"/>
    </row>
    <row r="16" spans="1:36" x14ac:dyDescent="0.2">
      <c r="A16" s="299" t="s">
        <v>317</v>
      </c>
      <c r="B16" s="301">
        <v>115.81851851851852</v>
      </c>
      <c r="C16" s="283">
        <v>22.416487455197132</v>
      </c>
      <c r="D16" s="283">
        <v>49.254512544802864</v>
      </c>
      <c r="E16" s="283">
        <v>44.147518518518517</v>
      </c>
      <c r="G16" s="434"/>
    </row>
    <row r="17" spans="1:11" x14ac:dyDescent="0.2">
      <c r="A17" s="299" t="s">
        <v>253</v>
      </c>
      <c r="B17" s="300">
        <v>105.95122222222224</v>
      </c>
      <c r="C17" s="294">
        <v>17.658537037037043</v>
      </c>
      <c r="D17" s="294">
        <v>51.408018518518524</v>
      </c>
      <c r="E17" s="294">
        <v>36.884666666666668</v>
      </c>
      <c r="G17" s="434"/>
    </row>
    <row r="18" spans="1:11" x14ac:dyDescent="0.2">
      <c r="A18" s="299" t="s">
        <v>254</v>
      </c>
      <c r="B18" s="300">
        <v>102.4148148148148</v>
      </c>
      <c r="C18" s="294">
        <v>19.150737729599516</v>
      </c>
      <c r="D18" s="294">
        <v>33.787299307437507</v>
      </c>
      <c r="E18" s="294">
        <v>49.476777777777777</v>
      </c>
      <c r="G18" s="434"/>
    </row>
    <row r="19" spans="1:11" x14ac:dyDescent="0.2">
      <c r="A19" s="58" t="s">
        <v>255</v>
      </c>
      <c r="B19" s="300">
        <v>109.14074074074074</v>
      </c>
      <c r="C19" s="294">
        <v>18.941781450872359</v>
      </c>
      <c r="D19" s="294">
        <v>49.718255586164673</v>
      </c>
      <c r="E19" s="294">
        <v>40.480703703703703</v>
      </c>
      <c r="G19" s="434"/>
    </row>
    <row r="20" spans="1:11" x14ac:dyDescent="0.2">
      <c r="A20" s="58" t="s">
        <v>318</v>
      </c>
      <c r="B20" s="300">
        <v>100.50917931947941</v>
      </c>
      <c r="C20" s="294">
        <v>21.368093241149168</v>
      </c>
      <c r="D20" s="294">
        <v>36.197257259475322</v>
      </c>
      <c r="E20" s="294">
        <v>42.943828818854925</v>
      </c>
      <c r="G20" s="434"/>
    </row>
    <row r="21" spans="1:11" x14ac:dyDescent="0.2">
      <c r="A21" s="58" t="s">
        <v>319</v>
      </c>
      <c r="B21" s="300">
        <v>110.67777777777778</v>
      </c>
      <c r="C21" s="294">
        <v>20.695844625112919</v>
      </c>
      <c r="D21" s="294">
        <v>49.267266485998199</v>
      </c>
      <c r="E21" s="294">
        <v>40.714666666666666</v>
      </c>
      <c r="G21" s="434"/>
    </row>
    <row r="22" spans="1:11" x14ac:dyDescent="0.2">
      <c r="A22" s="58" t="s">
        <v>218</v>
      </c>
      <c r="B22" s="300">
        <v>123.70444444444442</v>
      </c>
      <c r="C22" s="294">
        <v>22.307358834244077</v>
      </c>
      <c r="D22" s="294">
        <v>61.906344869459609</v>
      </c>
      <c r="E22" s="294">
        <v>39.49074074074074</v>
      </c>
      <c r="G22" s="434"/>
    </row>
    <row r="23" spans="1:11" x14ac:dyDescent="0.2">
      <c r="A23" s="302" t="s">
        <v>320</v>
      </c>
      <c r="B23" s="303">
        <v>90.921555555555557</v>
      </c>
      <c r="C23" s="304">
        <v>15.779774104683195</v>
      </c>
      <c r="D23" s="304">
        <v>34.872262932353834</v>
      </c>
      <c r="E23" s="304">
        <v>40.269518518518524</v>
      </c>
      <c r="G23" s="434"/>
    </row>
    <row r="24" spans="1:11" x14ac:dyDescent="0.2">
      <c r="A24" s="302" t="s">
        <v>321</v>
      </c>
      <c r="B24" s="303">
        <v>90.555777777777777</v>
      </c>
      <c r="C24" s="304">
        <v>15.716292011019283</v>
      </c>
      <c r="D24" s="304">
        <v>32.754041322314052</v>
      </c>
      <c r="E24" s="304">
        <v>42.085444444444441</v>
      </c>
      <c r="G24" s="434"/>
    </row>
    <row r="25" spans="1:11" x14ac:dyDescent="0.2">
      <c r="A25" s="282" t="s">
        <v>322</v>
      </c>
      <c r="B25" s="303">
        <v>86.92962962962963</v>
      </c>
      <c r="C25" s="304">
        <v>12.630800886356443</v>
      </c>
      <c r="D25" s="304">
        <v>34.209162076606518</v>
      </c>
      <c r="E25" s="304">
        <v>40.089666666666666</v>
      </c>
      <c r="G25" s="434"/>
    </row>
    <row r="26" spans="1:11" x14ac:dyDescent="0.2">
      <c r="A26" s="282" t="s">
        <v>323</v>
      </c>
      <c r="B26" s="303">
        <v>116</v>
      </c>
      <c r="C26" s="304">
        <v>17.694915254237287</v>
      </c>
      <c r="D26" s="304">
        <v>47.240084745762715</v>
      </c>
      <c r="E26" s="304">
        <v>51.064999999999998</v>
      </c>
      <c r="G26" s="434"/>
    </row>
    <row r="27" spans="1:11" x14ac:dyDescent="0.2">
      <c r="A27" s="282" t="s">
        <v>324</v>
      </c>
      <c r="B27" s="303">
        <v>90.202753133669916</v>
      </c>
      <c r="C27" s="304">
        <v>16.86718148027974</v>
      </c>
      <c r="D27" s="304">
        <v>34.007634012172169</v>
      </c>
      <c r="E27" s="304">
        <v>39.327937641218007</v>
      </c>
      <c r="G27" s="434"/>
    </row>
    <row r="28" spans="1:11" x14ac:dyDescent="0.2">
      <c r="A28" s="58" t="s">
        <v>256</v>
      </c>
      <c r="B28" s="300">
        <v>112.81296296296296</v>
      </c>
      <c r="C28" s="294">
        <v>21.0951068955134</v>
      </c>
      <c r="D28" s="294">
        <v>46.834448660042156</v>
      </c>
      <c r="E28" s="294">
        <v>44.883407407407404</v>
      </c>
      <c r="G28" s="434"/>
    </row>
    <row r="29" spans="1:11" x14ac:dyDescent="0.2">
      <c r="A29" s="282" t="s">
        <v>221</v>
      </c>
      <c r="B29" s="303">
        <v>134.14145477166551</v>
      </c>
      <c r="C29" s="304">
        <v>22.356909128610919</v>
      </c>
      <c r="D29" s="304">
        <v>73.329008568512492</v>
      </c>
      <c r="E29" s="304">
        <v>38.455537074542086</v>
      </c>
      <c r="G29" s="434"/>
    </row>
    <row r="30" spans="1:11" x14ac:dyDescent="0.2">
      <c r="A30" s="58" t="s">
        <v>325</v>
      </c>
      <c r="B30" s="300">
        <v>103.33704413336451</v>
      </c>
      <c r="C30" s="294">
        <v>20.000718219360873</v>
      </c>
      <c r="D30" s="294">
        <v>40.039124079940208</v>
      </c>
      <c r="E30" s="294">
        <v>43.297201834063429</v>
      </c>
      <c r="G30" s="434"/>
    </row>
    <row r="31" spans="1:11" x14ac:dyDescent="0.2">
      <c r="A31" s="305" t="s">
        <v>257</v>
      </c>
      <c r="B31" s="306">
        <v>131.28712919345912</v>
      </c>
      <c r="C31" s="272">
        <v>26.257425838691823</v>
      </c>
      <c r="D31" s="272">
        <v>61.589710073728888</v>
      </c>
      <c r="E31" s="272">
        <v>43.439993281038412</v>
      </c>
      <c r="G31" s="434"/>
    </row>
    <row r="32" spans="1:11" x14ac:dyDescent="0.2">
      <c r="A32" s="307" t="s">
        <v>326</v>
      </c>
      <c r="B32" s="308">
        <v>108.62040383947064</v>
      </c>
      <c r="C32" s="308">
        <v>18.803172749108736</v>
      </c>
      <c r="D32" s="308">
        <v>49.61338707979337</v>
      </c>
      <c r="E32" s="308">
        <v>40.203844010568531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106.44633467758834</v>
      </c>
      <c r="C33" s="310">
        <v>18.118702236812986</v>
      </c>
      <c r="D33" s="310">
        <v>48.113088377107438</v>
      </c>
      <c r="E33" s="310">
        <v>40.214544063667915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8.8424008375883432</v>
      </c>
      <c r="C34" s="311">
        <v>1.1791765290443941</v>
      </c>
      <c r="D34" s="311">
        <v>11.316968301129471</v>
      </c>
      <c r="E34" s="311">
        <v>-3.6537439925855182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4" workbookViewId="0">
      <selection activeCell="C39" sqref="C39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8" t="s">
        <v>35</v>
      </c>
      <c r="B1" s="858"/>
      <c r="C1" s="858"/>
    </row>
    <row r="2" spans="1:4" x14ac:dyDescent="0.2">
      <c r="A2" s="858"/>
      <c r="B2" s="858"/>
      <c r="C2" s="858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7">
        <v>51.67413333333333</v>
      </c>
      <c r="C5" s="758">
        <v>19.052099999999999</v>
      </c>
    </row>
    <row r="6" spans="1:4" x14ac:dyDescent="0.2">
      <c r="A6" s="299" t="s">
        <v>308</v>
      </c>
      <c r="B6" s="759">
        <v>48.039433333333328</v>
      </c>
      <c r="C6" s="760">
        <v>18.797666666666665</v>
      </c>
    </row>
    <row r="7" spans="1:4" x14ac:dyDescent="0.2">
      <c r="A7" s="299" t="s">
        <v>309</v>
      </c>
      <c r="B7" s="759">
        <v>57.40176666666666</v>
      </c>
      <c r="C7" s="760">
        <v>20.471799999999998</v>
      </c>
    </row>
    <row r="8" spans="1:4" x14ac:dyDescent="0.2">
      <c r="A8" s="299" t="s">
        <v>252</v>
      </c>
      <c r="B8" s="759">
        <v>43.498999999999995</v>
      </c>
      <c r="C8" s="760">
        <v>18.687466666666666</v>
      </c>
    </row>
    <row r="9" spans="1:4" x14ac:dyDescent="0.2">
      <c r="A9" s="299" t="s">
        <v>310</v>
      </c>
      <c r="B9" s="759">
        <v>80.853870538909916</v>
      </c>
      <c r="C9" s="760">
        <v>19.353529672427307</v>
      </c>
    </row>
    <row r="10" spans="1:4" x14ac:dyDescent="0.2">
      <c r="A10" s="299" t="s">
        <v>311</v>
      </c>
      <c r="B10" s="759">
        <v>50.74064313266156</v>
      </c>
      <c r="C10" s="760">
        <v>18.600683451284716</v>
      </c>
    </row>
    <row r="11" spans="1:4" x14ac:dyDescent="0.2">
      <c r="A11" s="299" t="s">
        <v>313</v>
      </c>
      <c r="B11" s="759">
        <v>64.893966666666671</v>
      </c>
      <c r="C11" s="760">
        <v>23.086599999999997</v>
      </c>
      <c r="D11" s="294"/>
    </row>
    <row r="12" spans="1:4" x14ac:dyDescent="0.2">
      <c r="A12" s="299" t="s">
        <v>312</v>
      </c>
      <c r="B12" s="759">
        <v>49.470469768044289</v>
      </c>
      <c r="C12" s="760">
        <v>20.02302086777005</v>
      </c>
    </row>
    <row r="13" spans="1:4" x14ac:dyDescent="0.2">
      <c r="A13" s="299" t="s">
        <v>314</v>
      </c>
      <c r="B13" s="759">
        <v>112.41959106580964</v>
      </c>
      <c r="C13" s="760">
        <v>31.490775012970619</v>
      </c>
    </row>
    <row r="14" spans="1:4" x14ac:dyDescent="0.2">
      <c r="A14" s="299" t="s">
        <v>315</v>
      </c>
      <c r="B14" s="761">
        <v>0</v>
      </c>
      <c r="C14" s="762">
        <v>0</v>
      </c>
    </row>
    <row r="15" spans="1:4" x14ac:dyDescent="0.2">
      <c r="A15" s="299" t="s">
        <v>316</v>
      </c>
      <c r="B15" s="759">
        <v>68.484666666666669</v>
      </c>
      <c r="C15" s="760">
        <v>18.848866666666666</v>
      </c>
    </row>
    <row r="16" spans="1:4" x14ac:dyDescent="0.2">
      <c r="A16" s="299" t="s">
        <v>217</v>
      </c>
      <c r="B16" s="759">
        <v>59.283333333333339</v>
      </c>
      <c r="C16" s="760">
        <v>21.982233333333333</v>
      </c>
    </row>
    <row r="17" spans="1:3" x14ac:dyDescent="0.2">
      <c r="A17" s="299" t="s">
        <v>317</v>
      </c>
      <c r="B17" s="759">
        <v>74.683333333333337</v>
      </c>
      <c r="C17" s="760">
        <v>21.585666666666668</v>
      </c>
    </row>
    <row r="18" spans="1:3" x14ac:dyDescent="0.2">
      <c r="A18" s="299" t="s">
        <v>253</v>
      </c>
      <c r="B18" s="759">
        <v>59.113866666666659</v>
      </c>
      <c r="C18" s="760">
        <v>22.211400000000001</v>
      </c>
    </row>
    <row r="19" spans="1:3" x14ac:dyDescent="0.2">
      <c r="A19" s="299" t="s">
        <v>254</v>
      </c>
      <c r="B19" s="761">
        <v>74.86666666666666</v>
      </c>
      <c r="C19" s="762">
        <v>21.043866666666666</v>
      </c>
    </row>
    <row r="20" spans="1:3" x14ac:dyDescent="0.2">
      <c r="A20" s="299" t="s">
        <v>255</v>
      </c>
      <c r="B20" s="759">
        <v>85.38333333333334</v>
      </c>
      <c r="C20" s="760">
        <v>11.704966666666667</v>
      </c>
    </row>
    <row r="21" spans="1:3" x14ac:dyDescent="0.2">
      <c r="A21" s="299" t="s">
        <v>318</v>
      </c>
      <c r="B21" s="759">
        <v>100.64453566367561</v>
      </c>
      <c r="C21" s="760">
        <v>24.392449049798866</v>
      </c>
    </row>
    <row r="22" spans="1:3" x14ac:dyDescent="0.2">
      <c r="A22" s="299" t="s">
        <v>319</v>
      </c>
      <c r="B22" s="759">
        <v>53.057833333333328</v>
      </c>
      <c r="C22" s="760">
        <v>19.315866666666668</v>
      </c>
    </row>
    <row r="23" spans="1:3" x14ac:dyDescent="0.2">
      <c r="A23" s="299" t="s">
        <v>218</v>
      </c>
      <c r="B23" s="759">
        <v>105.61179999999999</v>
      </c>
      <c r="C23" s="760">
        <v>25.574833333333338</v>
      </c>
    </row>
    <row r="24" spans="1:3" x14ac:dyDescent="0.2">
      <c r="A24" s="299" t="s">
        <v>320</v>
      </c>
      <c r="B24" s="759">
        <v>52.596399999999996</v>
      </c>
      <c r="C24" s="760">
        <v>21.9878</v>
      </c>
    </row>
    <row r="25" spans="1:3" x14ac:dyDescent="0.2">
      <c r="A25" s="299" t="s">
        <v>321</v>
      </c>
      <c r="B25" s="759">
        <v>43.073400000000007</v>
      </c>
      <c r="C25" s="760">
        <v>18.526566666666668</v>
      </c>
    </row>
    <row r="26" spans="1:3" x14ac:dyDescent="0.2">
      <c r="A26" s="299" t="s">
        <v>322</v>
      </c>
      <c r="B26" s="759">
        <v>41.237033333333336</v>
      </c>
      <c r="C26" s="760">
        <v>19.4511</v>
      </c>
    </row>
    <row r="27" spans="1:3" x14ac:dyDescent="0.2">
      <c r="A27" s="299" t="s">
        <v>323</v>
      </c>
      <c r="B27" s="759">
        <v>100</v>
      </c>
      <c r="C27" s="760">
        <v>34.870966666666668</v>
      </c>
    </row>
    <row r="28" spans="1:3" x14ac:dyDescent="0.2">
      <c r="A28" s="299" t="s">
        <v>324</v>
      </c>
      <c r="B28" s="759">
        <v>55.010106932141312</v>
      </c>
      <c r="C28" s="760">
        <v>21.789217908882723</v>
      </c>
    </row>
    <row r="29" spans="1:3" x14ac:dyDescent="0.2">
      <c r="A29" s="299" t="s">
        <v>256</v>
      </c>
      <c r="B29" s="759">
        <v>91.86</v>
      </c>
      <c r="C29" s="760">
        <v>22.654399999999999</v>
      </c>
    </row>
    <row r="30" spans="1:3" x14ac:dyDescent="0.2">
      <c r="A30" s="299" t="s">
        <v>221</v>
      </c>
      <c r="B30" s="759">
        <v>49.271740871640141</v>
      </c>
      <c r="C30" s="760">
        <v>18.220185426845454</v>
      </c>
    </row>
    <row r="31" spans="1:3" x14ac:dyDescent="0.2">
      <c r="A31" s="299" t="s">
        <v>325</v>
      </c>
      <c r="B31" s="759">
        <v>88.742718118564994</v>
      </c>
      <c r="C31" s="760">
        <v>17.437879738326494</v>
      </c>
    </row>
    <row r="32" spans="1:3" x14ac:dyDescent="0.2">
      <c r="A32" s="299" t="s">
        <v>257</v>
      </c>
      <c r="B32" s="759">
        <v>95.897055173922496</v>
      </c>
      <c r="C32" s="760">
        <v>17.910958449173133</v>
      </c>
    </row>
    <row r="33" spans="1:3" x14ac:dyDescent="0.2">
      <c r="A33" s="307" t="s">
        <v>326</v>
      </c>
      <c r="B33" s="763">
        <v>55.601922423057808</v>
      </c>
      <c r="C33" s="763">
        <v>20.017436806196436</v>
      </c>
    </row>
    <row r="34" spans="1:3" x14ac:dyDescent="0.2">
      <c r="A34" s="309" t="s">
        <v>327</v>
      </c>
      <c r="B34" s="764">
        <v>54.231954478300146</v>
      </c>
      <c r="C34" s="764">
        <v>19.921999006913659</v>
      </c>
    </row>
    <row r="35" spans="1:3" x14ac:dyDescent="0.2">
      <c r="A35" s="309" t="s">
        <v>328</v>
      </c>
      <c r="B35" s="818">
        <v>2.557821144966816</v>
      </c>
      <c r="C35" s="765">
        <v>0.86989900691365918</v>
      </c>
    </row>
    <row r="36" spans="1:3" x14ac:dyDescent="0.2">
      <c r="A36" s="94"/>
      <c r="B36" s="8"/>
      <c r="C36" s="71" t="s">
        <v>612</v>
      </c>
    </row>
    <row r="37" spans="1:3" x14ac:dyDescent="0.2">
      <c r="A37" s="94" t="s">
        <v>565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M11" sqref="M1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40">
        <v>2015</v>
      </c>
      <c r="C3" s="740" t="s">
        <v>604</v>
      </c>
      <c r="D3" s="740" t="s">
        <v>604</v>
      </c>
      <c r="E3" s="740" t="s">
        <v>604</v>
      </c>
      <c r="F3" s="740" t="s">
        <v>604</v>
      </c>
      <c r="G3" s="740" t="s">
        <v>604</v>
      </c>
      <c r="H3" s="740" t="s">
        <v>604</v>
      </c>
      <c r="I3" s="740" t="s">
        <v>604</v>
      </c>
      <c r="J3" s="740">
        <v>2016</v>
      </c>
      <c r="K3" s="740" t="s">
        <v>604</v>
      </c>
      <c r="L3" s="740" t="s">
        <v>604</v>
      </c>
      <c r="M3" s="740" t="s">
        <v>604</v>
      </c>
    </row>
    <row r="4" spans="1:13" x14ac:dyDescent="0.2">
      <c r="A4" s="312"/>
      <c r="B4" s="673">
        <v>42125</v>
      </c>
      <c r="C4" s="673">
        <v>42156</v>
      </c>
      <c r="D4" s="673">
        <v>42186</v>
      </c>
      <c r="E4" s="673">
        <v>42217</v>
      </c>
      <c r="F4" s="673">
        <v>42248</v>
      </c>
      <c r="G4" s="673">
        <v>42278</v>
      </c>
      <c r="H4" s="673">
        <v>42309</v>
      </c>
      <c r="I4" s="673">
        <v>42339</v>
      </c>
      <c r="J4" s="673">
        <v>42370</v>
      </c>
      <c r="K4" s="673">
        <v>42401</v>
      </c>
      <c r="L4" s="673">
        <v>42430</v>
      </c>
      <c r="M4" s="673">
        <v>42461</v>
      </c>
    </row>
    <row r="5" spans="1:13" x14ac:dyDescent="0.2">
      <c r="A5" s="313" t="s">
        <v>331</v>
      </c>
      <c r="B5" s="314">
        <v>63.966315789473668</v>
      </c>
      <c r="C5" s="315">
        <v>61.639545454545448</v>
      </c>
      <c r="D5" s="315">
        <v>56.350869565217387</v>
      </c>
      <c r="E5" s="315">
        <v>46.628999999999998</v>
      </c>
      <c r="F5" s="315">
        <v>47.480454545454542</v>
      </c>
      <c r="G5" s="315">
        <v>48.440681818181822</v>
      </c>
      <c r="H5" s="315">
        <v>44.260000000000005</v>
      </c>
      <c r="I5" s="315">
        <v>38.006666666666668</v>
      </c>
      <c r="J5" s="315">
        <v>30.835999999999995</v>
      </c>
      <c r="K5" s="315">
        <v>32.281904761904762</v>
      </c>
      <c r="L5" s="315">
        <v>38.352857142857133</v>
      </c>
      <c r="M5" s="315">
        <v>41.665238095238102</v>
      </c>
    </row>
    <row r="6" spans="1:13" x14ac:dyDescent="0.2">
      <c r="A6" s="316" t="s">
        <v>332</v>
      </c>
      <c r="B6" s="314">
        <v>59.265000000000001</v>
      </c>
      <c r="C6" s="315">
        <v>59.819545454545441</v>
      </c>
      <c r="D6" s="315">
        <v>50.900909090909089</v>
      </c>
      <c r="E6" s="315">
        <v>42.867619047619051</v>
      </c>
      <c r="F6" s="315">
        <v>45.479523809523805</v>
      </c>
      <c r="G6" s="315">
        <v>46.223636363636359</v>
      </c>
      <c r="H6" s="315">
        <v>42.443499999999993</v>
      </c>
      <c r="I6" s="315">
        <v>37.188636363636363</v>
      </c>
      <c r="J6" s="315">
        <v>31.683157894736844</v>
      </c>
      <c r="K6" s="315">
        <v>30.323</v>
      </c>
      <c r="L6" s="315">
        <v>37.802727272727275</v>
      </c>
      <c r="M6" s="315">
        <v>40.958095238095225</v>
      </c>
    </row>
    <row r="7" spans="1:13" x14ac:dyDescent="0.2">
      <c r="A7" s="317" t="s">
        <v>333</v>
      </c>
      <c r="B7" s="318">
        <v>1.1149550000000001</v>
      </c>
      <c r="C7" s="319">
        <v>1.1213227272727273</v>
      </c>
      <c r="D7" s="319">
        <v>1.0995782608695652</v>
      </c>
      <c r="E7" s="319">
        <v>1.113904761904762</v>
      </c>
      <c r="F7" s="319">
        <v>1.1221181818181818</v>
      </c>
      <c r="G7" s="319">
        <v>1.1235090909090908</v>
      </c>
      <c r="H7" s="319">
        <v>1.0735999999999999</v>
      </c>
      <c r="I7" s="319">
        <v>1.0877181818181816</v>
      </c>
      <c r="J7" s="319">
        <v>1.0859649999999998</v>
      </c>
      <c r="K7" s="319">
        <v>1.1092952380952379</v>
      </c>
      <c r="L7" s="319">
        <v>1.1099666666666668</v>
      </c>
      <c r="M7" s="319">
        <v>1.1339190476190477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27" sqref="M27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40">
        <v>2015</v>
      </c>
      <c r="C3" s="740" t="s">
        <v>604</v>
      </c>
      <c r="D3" s="740" t="s">
        <v>604</v>
      </c>
      <c r="E3" s="740" t="s">
        <v>604</v>
      </c>
      <c r="F3" s="740" t="s">
        <v>604</v>
      </c>
      <c r="G3" s="740" t="s">
        <v>604</v>
      </c>
      <c r="H3" s="740" t="s">
        <v>604</v>
      </c>
      <c r="I3" s="740" t="s">
        <v>604</v>
      </c>
      <c r="J3" s="740">
        <v>2016</v>
      </c>
      <c r="K3" s="740" t="s">
        <v>604</v>
      </c>
      <c r="L3" s="740" t="s">
        <v>604</v>
      </c>
      <c r="M3" s="740" t="s">
        <v>604</v>
      </c>
    </row>
    <row r="4" spans="1:13" x14ac:dyDescent="0.2">
      <c r="A4" s="321"/>
      <c r="B4" s="673">
        <v>42125</v>
      </c>
      <c r="C4" s="673">
        <v>42156</v>
      </c>
      <c r="D4" s="673">
        <v>42186</v>
      </c>
      <c r="E4" s="673">
        <v>42217</v>
      </c>
      <c r="F4" s="673">
        <v>42248</v>
      </c>
      <c r="G4" s="673">
        <v>42278</v>
      </c>
      <c r="H4" s="673">
        <v>42309</v>
      </c>
      <c r="I4" s="673">
        <v>42339</v>
      </c>
      <c r="J4" s="673">
        <v>42370</v>
      </c>
      <c r="K4" s="673">
        <v>42401</v>
      </c>
      <c r="L4" s="673">
        <v>42430</v>
      </c>
      <c r="M4" s="673">
        <v>42461</v>
      </c>
    </row>
    <row r="5" spans="1:13" x14ac:dyDescent="0.2">
      <c r="A5" s="820" t="s">
        <v>335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</row>
    <row r="6" spans="1:13" x14ac:dyDescent="0.2">
      <c r="A6" s="322" t="s">
        <v>336</v>
      </c>
      <c r="B6" s="238">
        <v>61.786666666666669</v>
      </c>
      <c r="C6" s="238">
        <v>61.071818181818188</v>
      </c>
      <c r="D6" s="238">
        <v>54.290434782608706</v>
      </c>
      <c r="E6" s="238">
        <v>45.379999999999995</v>
      </c>
      <c r="F6" s="238">
        <v>45.685454545454547</v>
      </c>
      <c r="G6" s="238">
        <v>45.870909090909095</v>
      </c>
      <c r="H6" s="238">
        <v>42.905238095238097</v>
      </c>
      <c r="I6" s="238">
        <v>34.506521739130442</v>
      </c>
      <c r="J6" s="238">
        <v>28.038571428571426</v>
      </c>
      <c r="K6" s="238">
        <v>28.888571428571431</v>
      </c>
      <c r="L6" s="238">
        <v>34.746521739130436</v>
      </c>
      <c r="M6" s="238">
        <v>38.209047619047617</v>
      </c>
    </row>
    <row r="7" spans="1:13" x14ac:dyDescent="0.2">
      <c r="A7" s="322" t="s">
        <v>337</v>
      </c>
      <c r="B7" s="238">
        <v>63.27</v>
      </c>
      <c r="C7" s="238">
        <v>61.695909090909097</v>
      </c>
      <c r="D7" s="238">
        <v>56.039565217391299</v>
      </c>
      <c r="E7" s="238">
        <v>47.965238095238092</v>
      </c>
      <c r="F7" s="238">
        <v>45.090454545454548</v>
      </c>
      <c r="G7" s="238">
        <v>45.959545454545449</v>
      </c>
      <c r="H7" s="238">
        <v>41.719047619047629</v>
      </c>
      <c r="I7" s="238">
        <v>34.265000000000001</v>
      </c>
      <c r="J7" s="238">
        <v>27.479999999999997</v>
      </c>
      <c r="K7" s="238">
        <v>29.901428571428568</v>
      </c>
      <c r="L7" s="238">
        <v>35.470909090909096</v>
      </c>
      <c r="M7" s="238">
        <v>39.421428571428571</v>
      </c>
    </row>
    <row r="8" spans="1:13" x14ac:dyDescent="0.2">
      <c r="A8" s="322" t="s">
        <v>338</v>
      </c>
      <c r="B8" s="238">
        <v>61.833333333333336</v>
      </c>
      <c r="C8" s="238">
        <v>61.121363636363633</v>
      </c>
      <c r="D8" s="238">
        <v>54.340869565217396</v>
      </c>
      <c r="E8" s="238">
        <v>45.382857142857141</v>
      </c>
      <c r="F8" s="238">
        <v>45.732727272727267</v>
      </c>
      <c r="G8" s="238">
        <v>45.87227272727273</v>
      </c>
      <c r="H8" s="238">
        <v>42.861904761904768</v>
      </c>
      <c r="I8" s="238">
        <v>34.497391304347822</v>
      </c>
      <c r="J8" s="238">
        <v>27.95809523809524</v>
      </c>
      <c r="K8" s="238">
        <v>28.980952380952381</v>
      </c>
      <c r="L8" s="238">
        <v>34.643478260869571</v>
      </c>
      <c r="M8" s="238">
        <v>38.147619047619045</v>
      </c>
    </row>
    <row r="9" spans="1:13" x14ac:dyDescent="0.2">
      <c r="A9" s="322" t="s">
        <v>339</v>
      </c>
      <c r="B9" s="238">
        <v>60.323809523809523</v>
      </c>
      <c r="C9" s="238">
        <v>59.573636363636368</v>
      </c>
      <c r="D9" s="238">
        <v>52.69521739130434</v>
      </c>
      <c r="E9" s="238">
        <v>43.82809523809523</v>
      </c>
      <c r="F9" s="238">
        <v>44.325909090909086</v>
      </c>
      <c r="G9" s="238">
        <v>44.281363636363643</v>
      </c>
      <c r="H9" s="238">
        <v>41.261904761904766</v>
      </c>
      <c r="I9" s="238">
        <v>32.849565217391316</v>
      </c>
      <c r="J9" s="238">
        <v>26.267619047619046</v>
      </c>
      <c r="K9" s="238">
        <v>27.280952380952385</v>
      </c>
      <c r="L9" s="238">
        <v>33.278260869565216</v>
      </c>
      <c r="M9" s="238">
        <v>36.61666666666666</v>
      </c>
    </row>
    <row r="10" spans="1:13" x14ac:dyDescent="0.2">
      <c r="A10" s="325" t="s">
        <v>341</v>
      </c>
      <c r="B10" s="323">
        <v>59.75210526315788</v>
      </c>
      <c r="C10" s="323">
        <v>57.209545454545449</v>
      </c>
      <c r="D10" s="323">
        <v>52.311304347826088</v>
      </c>
      <c r="E10" s="323">
        <v>41.635000000000005</v>
      </c>
      <c r="F10" s="323">
        <v>42.609545454545461</v>
      </c>
      <c r="G10" s="323">
        <v>43.879999999999995</v>
      </c>
      <c r="H10" s="323">
        <v>39.336666666666673</v>
      </c>
      <c r="I10" s="323">
        <v>32.949523809523811</v>
      </c>
      <c r="J10" s="323">
        <v>25.5975</v>
      </c>
      <c r="K10" s="323">
        <v>27.100476190476197</v>
      </c>
      <c r="L10" s="323">
        <v>33.198095238095235</v>
      </c>
      <c r="M10" s="323">
        <v>36.407142857142858</v>
      </c>
    </row>
    <row r="11" spans="1:13" x14ac:dyDescent="0.2">
      <c r="A11" s="820" t="s">
        <v>340</v>
      </c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</row>
    <row r="12" spans="1:13" x14ac:dyDescent="0.2">
      <c r="A12" s="322" t="s">
        <v>342</v>
      </c>
      <c r="B12" s="238">
        <v>63.886315789473677</v>
      </c>
      <c r="C12" s="238">
        <v>61.377727272727277</v>
      </c>
      <c r="D12" s="238">
        <v>56.461304347826101</v>
      </c>
      <c r="E12" s="238">
        <v>46.364999999999988</v>
      </c>
      <c r="F12" s="238">
        <v>48.282272727272726</v>
      </c>
      <c r="G12" s="238">
        <v>49.136818181818192</v>
      </c>
      <c r="H12" s="238">
        <v>44.50809523809523</v>
      </c>
      <c r="I12" s="238">
        <v>38.299523809523805</v>
      </c>
      <c r="J12" s="238">
        <v>31.532499999999999</v>
      </c>
      <c r="K12" s="238">
        <v>32.917142857142856</v>
      </c>
      <c r="L12" s="238">
        <v>38.940952380952382</v>
      </c>
      <c r="M12" s="238">
        <v>42.43571428571429</v>
      </c>
    </row>
    <row r="13" spans="1:13" x14ac:dyDescent="0.2">
      <c r="A13" s="322" t="s">
        <v>343</v>
      </c>
      <c r="B13" s="238">
        <v>62.794761904761899</v>
      </c>
      <c r="C13" s="238">
        <v>60.599545454545449</v>
      </c>
      <c r="D13" s="238">
        <v>55.305217391304346</v>
      </c>
      <c r="E13" s="238">
        <v>45.589523809523804</v>
      </c>
      <c r="F13" s="238">
        <v>46.617272727272727</v>
      </c>
      <c r="G13" s="238">
        <v>47.407727272727271</v>
      </c>
      <c r="H13" s="238">
        <v>43.2</v>
      </c>
      <c r="I13" s="238">
        <v>36.878695652173917</v>
      </c>
      <c r="J13" s="238">
        <v>30.047619047619047</v>
      </c>
      <c r="K13" s="238">
        <v>31.071904761904761</v>
      </c>
      <c r="L13" s="238">
        <v>37.414347826086953</v>
      </c>
      <c r="M13" s="238">
        <v>40.675714285714285</v>
      </c>
    </row>
    <row r="14" spans="1:13" x14ac:dyDescent="0.2">
      <c r="A14" s="322" t="s">
        <v>344</v>
      </c>
      <c r="B14" s="238">
        <v>64.736315789473693</v>
      </c>
      <c r="C14" s="238">
        <v>62.010909090909081</v>
      </c>
      <c r="D14" s="238">
        <v>57.352608695652187</v>
      </c>
      <c r="E14" s="238">
        <v>47.371499999999997</v>
      </c>
      <c r="F14" s="238">
        <v>48.622727272727268</v>
      </c>
      <c r="G14" s="238">
        <v>49.234090909090902</v>
      </c>
      <c r="H14" s="238">
        <v>44.529523809523802</v>
      </c>
      <c r="I14" s="238">
        <v>38.215714285714284</v>
      </c>
      <c r="J14" s="238">
        <v>31.209999999999997</v>
      </c>
      <c r="K14" s="238">
        <v>32.89</v>
      </c>
      <c r="L14" s="238">
        <v>38.917142857142849</v>
      </c>
      <c r="M14" s="238">
        <v>42.283333333333317</v>
      </c>
    </row>
    <row r="15" spans="1:13" x14ac:dyDescent="0.2">
      <c r="A15" s="820" t="s">
        <v>222</v>
      </c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</row>
    <row r="16" spans="1:13" x14ac:dyDescent="0.2">
      <c r="A16" s="322" t="s">
        <v>345</v>
      </c>
      <c r="B16" s="238">
        <v>63.373684210526314</v>
      </c>
      <c r="C16" s="238">
        <v>61.410454545454542</v>
      </c>
      <c r="D16" s="238">
        <v>55.896086956521728</v>
      </c>
      <c r="E16" s="238">
        <v>45.582499999999996</v>
      </c>
      <c r="F16" s="238">
        <v>47.011818181818178</v>
      </c>
      <c r="G16" s="238">
        <v>47.343636363636371</v>
      </c>
      <c r="H16" s="238">
        <v>42.396190476190469</v>
      </c>
      <c r="I16" s="238">
        <v>36.780476190476193</v>
      </c>
      <c r="J16" s="238">
        <v>29.112500000000001</v>
      </c>
      <c r="K16" s="238">
        <v>30.571904761904761</v>
      </c>
      <c r="L16" s="238">
        <v>36.617142857142859</v>
      </c>
      <c r="M16" s="238">
        <v>39.976190476190467</v>
      </c>
    </row>
    <row r="17" spans="1:13" x14ac:dyDescent="0.2">
      <c r="A17" s="820" t="s">
        <v>346</v>
      </c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</row>
    <row r="18" spans="1:13" x14ac:dyDescent="0.2">
      <c r="A18" s="322" t="s">
        <v>347</v>
      </c>
      <c r="B18" s="238">
        <v>59.265000000000001</v>
      </c>
      <c r="C18" s="238">
        <v>59.819545454545441</v>
      </c>
      <c r="D18" s="238">
        <v>50.900909090909089</v>
      </c>
      <c r="E18" s="238">
        <v>42.867619047619051</v>
      </c>
      <c r="F18" s="238">
        <v>45.479523809523805</v>
      </c>
      <c r="G18" s="238">
        <v>46.223636363636359</v>
      </c>
      <c r="H18" s="238">
        <v>42.443499999999993</v>
      </c>
      <c r="I18" s="238">
        <v>37.188636363636363</v>
      </c>
      <c r="J18" s="238">
        <v>31.683157894736844</v>
      </c>
      <c r="K18" s="238">
        <v>30.323</v>
      </c>
      <c r="L18" s="238">
        <v>37.802727272727275</v>
      </c>
      <c r="M18" s="238">
        <v>40.958095238095225</v>
      </c>
    </row>
    <row r="19" spans="1:13" x14ac:dyDescent="0.2">
      <c r="A19" s="325" t="s">
        <v>348</v>
      </c>
      <c r="B19" s="323">
        <v>51.764285714285712</v>
      </c>
      <c r="C19" s="323">
        <v>51.044545454545464</v>
      </c>
      <c r="D19" s="323">
        <v>45.123478260869568</v>
      </c>
      <c r="E19" s="323">
        <v>34.859047619047622</v>
      </c>
      <c r="F19" s="323">
        <v>34.787727272727267</v>
      </c>
      <c r="G19" s="323">
        <v>35.280909090909091</v>
      </c>
      <c r="H19" s="323">
        <v>31.323333333333331</v>
      </c>
      <c r="I19" s="323">
        <v>24.633043478260866</v>
      </c>
      <c r="J19" s="323">
        <v>19.709523809523809</v>
      </c>
      <c r="K19" s="323">
        <v>22.95428571428571</v>
      </c>
      <c r="L19" s="323">
        <v>28.658695652173911</v>
      </c>
      <c r="M19" s="323">
        <v>30.706666666666667</v>
      </c>
    </row>
    <row r="20" spans="1:13" x14ac:dyDescent="0.2">
      <c r="A20" s="820" t="s">
        <v>349</v>
      </c>
      <c r="B20" s="822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822"/>
    </row>
    <row r="21" spans="1:13" x14ac:dyDescent="0.2">
      <c r="A21" s="322" t="s">
        <v>350</v>
      </c>
      <c r="B21" s="238">
        <v>63.69263157894737</v>
      </c>
      <c r="C21" s="238">
        <v>61.043181818181822</v>
      </c>
      <c r="D21" s="238">
        <v>56.834347826086969</v>
      </c>
      <c r="E21" s="238">
        <v>46.807500000000012</v>
      </c>
      <c r="F21" s="238">
        <v>47.912727272727267</v>
      </c>
      <c r="G21" s="238">
        <v>48.87318181818182</v>
      </c>
      <c r="H21" s="238">
        <v>44.170476190476187</v>
      </c>
      <c r="I21" s="238">
        <v>38.417619047619056</v>
      </c>
      <c r="J21" s="238">
        <v>31.312000000000001</v>
      </c>
      <c r="K21" s="238">
        <v>32.605714285714285</v>
      </c>
      <c r="L21" s="238">
        <v>38.649047619047622</v>
      </c>
      <c r="M21" s="238">
        <v>42.088095238095235</v>
      </c>
    </row>
    <row r="22" spans="1:13" x14ac:dyDescent="0.2">
      <c r="A22" s="322" t="s">
        <v>351</v>
      </c>
      <c r="B22" s="247">
        <v>63.244736842105269</v>
      </c>
      <c r="C22" s="247">
        <v>60.485000000000014</v>
      </c>
      <c r="D22" s="247">
        <v>56.636956521739123</v>
      </c>
      <c r="E22" s="247">
        <v>46.010000000000005</v>
      </c>
      <c r="F22" s="247">
        <v>47.496818181818192</v>
      </c>
      <c r="G22" s="247">
        <v>48.384999999999998</v>
      </c>
      <c r="H22" s="247">
        <v>43.430952380952377</v>
      </c>
      <c r="I22" s="247">
        <v>38.072857142857139</v>
      </c>
      <c r="J22" s="247">
        <v>30.310499999999998</v>
      </c>
      <c r="K22" s="247">
        <v>31.858095238095231</v>
      </c>
      <c r="L22" s="247">
        <v>37.984761904761911</v>
      </c>
      <c r="M22" s="247">
        <v>41.064761904761909</v>
      </c>
    </row>
    <row r="23" spans="1:13" x14ac:dyDescent="0.2">
      <c r="A23" s="325" t="s">
        <v>352</v>
      </c>
      <c r="B23" s="323">
        <v>63.715263157894718</v>
      </c>
      <c r="C23" s="323">
        <v>60.534545454545452</v>
      </c>
      <c r="D23" s="323">
        <v>56.480000000000011</v>
      </c>
      <c r="E23" s="323">
        <v>46.330000000000005</v>
      </c>
      <c r="F23" s="323">
        <v>47.424999999999997</v>
      </c>
      <c r="G23" s="323">
        <v>48.363181818181822</v>
      </c>
      <c r="H23" s="323">
        <v>43.6752380952381</v>
      </c>
      <c r="I23" s="323">
        <v>38.076190476190483</v>
      </c>
      <c r="J23" s="323">
        <v>30.758500000000005</v>
      </c>
      <c r="K23" s="323">
        <v>31.929523809523808</v>
      </c>
      <c r="L23" s="323">
        <v>38.083809523809521</v>
      </c>
      <c r="M23" s="323">
        <v>41.252380952380953</v>
      </c>
    </row>
    <row r="24" spans="1:13" s="259" customFormat="1" ht="15" x14ac:dyDescent="0.25">
      <c r="A24" s="674" t="s">
        <v>353</v>
      </c>
      <c r="B24" s="675">
        <v>62.084285714285727</v>
      </c>
      <c r="C24" s="675">
        <v>60.135909090909102</v>
      </c>
      <c r="D24" s="675">
        <v>54.141739130434779</v>
      </c>
      <c r="E24" s="675">
        <v>45.460952380952385</v>
      </c>
      <c r="F24" s="675">
        <v>44.82</v>
      </c>
      <c r="G24" s="675">
        <v>45.022272727272728</v>
      </c>
      <c r="H24" s="675">
        <v>40.493333333333325</v>
      </c>
      <c r="I24" s="675">
        <v>33.637727272727268</v>
      </c>
      <c r="J24" s="675">
        <v>26.503499999999995</v>
      </c>
      <c r="K24" s="675">
        <v>28.719047619047625</v>
      </c>
      <c r="L24" s="675">
        <v>34.653043478260869</v>
      </c>
      <c r="M24" s="675">
        <v>37.86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N16" sqref="N16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40">
        <v>2015</v>
      </c>
      <c r="D3" s="740" t="s">
        <v>604</v>
      </c>
      <c r="E3" s="740" t="s">
        <v>604</v>
      </c>
      <c r="F3" s="740" t="s">
        <v>604</v>
      </c>
      <c r="G3" s="740" t="s">
        <v>604</v>
      </c>
      <c r="H3" s="740" t="s">
        <v>604</v>
      </c>
      <c r="I3" s="740" t="s">
        <v>604</v>
      </c>
      <c r="J3" s="740" t="s">
        <v>604</v>
      </c>
      <c r="K3" s="740">
        <v>2016</v>
      </c>
      <c r="L3" s="740" t="s">
        <v>604</v>
      </c>
      <c r="M3" s="740" t="s">
        <v>604</v>
      </c>
      <c r="N3" s="740" t="s">
        <v>604</v>
      </c>
    </row>
    <row r="4" spans="1:15" ht="13.7" customHeight="1" x14ac:dyDescent="0.2">
      <c r="B4" s="236"/>
      <c r="C4" s="673">
        <v>42125</v>
      </c>
      <c r="D4" s="673">
        <v>42156</v>
      </c>
      <c r="E4" s="673">
        <v>42186</v>
      </c>
      <c r="F4" s="673">
        <v>42217</v>
      </c>
      <c r="G4" s="673">
        <v>42248</v>
      </c>
      <c r="H4" s="673">
        <v>42278</v>
      </c>
      <c r="I4" s="673">
        <v>42309</v>
      </c>
      <c r="J4" s="673">
        <v>42339</v>
      </c>
      <c r="K4" s="673">
        <v>42370</v>
      </c>
      <c r="L4" s="673">
        <v>42401</v>
      </c>
      <c r="M4" s="673">
        <v>42430</v>
      </c>
      <c r="N4" s="673">
        <v>42461</v>
      </c>
    </row>
    <row r="5" spans="1:15" ht="13.7" customHeight="1" x14ac:dyDescent="0.2">
      <c r="A5" s="894" t="s">
        <v>566</v>
      </c>
      <c r="B5" s="327" t="s">
        <v>355</v>
      </c>
      <c r="C5" s="746">
        <v>659.03947368421052</v>
      </c>
      <c r="D5" s="747">
        <v>681.01136363636363</v>
      </c>
      <c r="E5" s="747">
        <v>661.72826086956525</v>
      </c>
      <c r="F5" s="747">
        <v>523.70238095238096</v>
      </c>
      <c r="G5" s="747">
        <v>503.76136363636363</v>
      </c>
      <c r="H5" s="747">
        <v>473.29545454545456</v>
      </c>
      <c r="I5" s="747">
        <v>469.8095238095238</v>
      </c>
      <c r="J5" s="747">
        <v>427.48809523809524</v>
      </c>
      <c r="K5" s="747">
        <v>391.45</v>
      </c>
      <c r="L5" s="747">
        <v>351.54761904761904</v>
      </c>
      <c r="M5" s="747">
        <v>420.59523809523807</v>
      </c>
      <c r="N5" s="747">
        <v>476.88095238095241</v>
      </c>
    </row>
    <row r="6" spans="1:15" ht="13.7" customHeight="1" x14ac:dyDescent="0.2">
      <c r="A6" s="895"/>
      <c r="B6" s="328" t="s">
        <v>356</v>
      </c>
      <c r="C6" s="748">
        <v>653.42105263157896</v>
      </c>
      <c r="D6" s="749">
        <v>681.4545454545455</v>
      </c>
      <c r="E6" s="749">
        <v>676.53260869565213</v>
      </c>
      <c r="F6" s="749">
        <v>572.79999999999995</v>
      </c>
      <c r="G6" s="749">
        <v>514.5</v>
      </c>
      <c r="H6" s="749">
        <v>465.45454545454544</v>
      </c>
      <c r="I6" s="749">
        <v>467.86904761904759</v>
      </c>
      <c r="J6" s="749">
        <v>417.67857142857144</v>
      </c>
      <c r="K6" s="749">
        <v>378.13749999999999</v>
      </c>
      <c r="L6" s="749">
        <v>341.60714285714283</v>
      </c>
      <c r="M6" s="749">
        <v>390.11904761904759</v>
      </c>
      <c r="N6" s="749">
        <v>470.07142857142856</v>
      </c>
    </row>
    <row r="7" spans="1:15" ht="13.7" customHeight="1" x14ac:dyDescent="0.2">
      <c r="A7" s="896" t="s">
        <v>618</v>
      </c>
      <c r="B7" s="327" t="s">
        <v>355</v>
      </c>
      <c r="C7" s="750">
        <v>596.77631578947364</v>
      </c>
      <c r="D7" s="751">
        <v>578.15909090909088</v>
      </c>
      <c r="E7" s="751">
        <v>507.98913043478262</v>
      </c>
      <c r="F7" s="751">
        <v>456.57499999999999</v>
      </c>
      <c r="G7" s="751">
        <v>463.44318181818181</v>
      </c>
      <c r="H7" s="751">
        <v>454.11363636363637</v>
      </c>
      <c r="I7" s="751">
        <v>432.71428571428572</v>
      </c>
      <c r="J7" s="751">
        <v>360.39285714285717</v>
      </c>
      <c r="K7" s="751">
        <v>290.22500000000002</v>
      </c>
      <c r="L7" s="751">
        <v>312.28571428571428</v>
      </c>
      <c r="M7" s="751">
        <v>361.86904761904759</v>
      </c>
      <c r="N7" s="751">
        <v>378.26190476190476</v>
      </c>
    </row>
    <row r="8" spans="1:15" ht="13.7" customHeight="1" x14ac:dyDescent="0.2">
      <c r="A8" s="897"/>
      <c r="B8" s="328" t="s">
        <v>356</v>
      </c>
      <c r="C8" s="748">
        <v>608.51315789473688</v>
      </c>
      <c r="D8" s="749">
        <v>593.9545454545455</v>
      </c>
      <c r="E8" s="749">
        <v>524.21739130434787</v>
      </c>
      <c r="F8" s="749">
        <v>465.78750000000002</v>
      </c>
      <c r="G8" s="749">
        <v>474.70454545454544</v>
      </c>
      <c r="H8" s="749">
        <v>462.28409090909093</v>
      </c>
      <c r="I8" s="749">
        <v>441.76190476190476</v>
      </c>
      <c r="J8" s="749">
        <v>368.08333333333331</v>
      </c>
      <c r="K8" s="749">
        <v>302.45</v>
      </c>
      <c r="L8" s="749">
        <v>322.41666666666669</v>
      </c>
      <c r="M8" s="749">
        <v>370.78571428571428</v>
      </c>
      <c r="N8" s="749">
        <v>392.51190476190476</v>
      </c>
    </row>
    <row r="9" spans="1:15" ht="13.7" customHeight="1" x14ac:dyDescent="0.2">
      <c r="A9" s="896" t="s">
        <v>567</v>
      </c>
      <c r="B9" s="327" t="s">
        <v>355</v>
      </c>
      <c r="C9" s="746">
        <v>598.84210526315792</v>
      </c>
      <c r="D9" s="747">
        <v>573.39772727272725</v>
      </c>
      <c r="E9" s="747">
        <v>512.195652173913</v>
      </c>
      <c r="F9" s="747">
        <v>463.65476190476193</v>
      </c>
      <c r="G9" s="747">
        <v>466.89772727272725</v>
      </c>
      <c r="H9" s="747">
        <v>448.40909090909093</v>
      </c>
      <c r="I9" s="747">
        <v>427.9404761904762</v>
      </c>
      <c r="J9" s="747">
        <v>341.47619047619048</v>
      </c>
      <c r="K9" s="747">
        <v>280.07499999999999</v>
      </c>
      <c r="L9" s="747">
        <v>298.63095238095241</v>
      </c>
      <c r="M9" s="747">
        <v>350.5595238095238</v>
      </c>
      <c r="N9" s="747">
        <v>363.3095238095238</v>
      </c>
    </row>
    <row r="10" spans="1:15" ht="13.7" customHeight="1" x14ac:dyDescent="0.2">
      <c r="A10" s="897"/>
      <c r="B10" s="328" t="s">
        <v>356</v>
      </c>
      <c r="C10" s="748">
        <v>608.50789473684199</v>
      </c>
      <c r="D10" s="749">
        <v>590.11545454545444</v>
      </c>
      <c r="E10" s="749">
        <v>526.88043478260875</v>
      </c>
      <c r="F10" s="749">
        <v>467.35</v>
      </c>
      <c r="G10" s="749">
        <v>475.34090909090907</v>
      </c>
      <c r="H10" s="749">
        <v>462.45454545454544</v>
      </c>
      <c r="I10" s="749">
        <v>440.64333333333332</v>
      </c>
      <c r="J10" s="749">
        <v>352.90476190476193</v>
      </c>
      <c r="K10" s="749">
        <v>292.75650000000002</v>
      </c>
      <c r="L10" s="749">
        <v>307.19095238095241</v>
      </c>
      <c r="M10" s="749">
        <v>357.64285714285717</v>
      </c>
      <c r="N10" s="749">
        <v>375.25</v>
      </c>
    </row>
    <row r="11" spans="1:15" ht="13.7" customHeight="1" x14ac:dyDescent="0.2">
      <c r="A11" s="894" t="s">
        <v>357</v>
      </c>
      <c r="B11" s="327" t="s">
        <v>355</v>
      </c>
      <c r="C11" s="746">
        <v>349.63157894736844</v>
      </c>
      <c r="D11" s="747">
        <v>334.47727272727275</v>
      </c>
      <c r="E11" s="747">
        <v>291.39695652173913</v>
      </c>
      <c r="F11" s="747">
        <v>234.0952380952381</v>
      </c>
      <c r="G11" s="747">
        <v>219.47772727272729</v>
      </c>
      <c r="H11" s="747">
        <v>233.22727272727272</v>
      </c>
      <c r="I11" s="747">
        <v>212.45238095238096</v>
      </c>
      <c r="J11" s="747">
        <v>169.26190476190476</v>
      </c>
      <c r="K11" s="747">
        <v>132.78749999999999</v>
      </c>
      <c r="L11" s="747">
        <v>144.3452380952381</v>
      </c>
      <c r="M11" s="747">
        <v>158.98285714285717</v>
      </c>
      <c r="N11" s="747">
        <v>178.16095238095238</v>
      </c>
    </row>
    <row r="12" spans="1:15" ht="13.7" customHeight="1" x14ac:dyDescent="0.2">
      <c r="A12" s="895"/>
      <c r="B12" s="328" t="s">
        <v>356</v>
      </c>
      <c r="C12" s="748">
        <v>343.11842105263156</v>
      </c>
      <c r="D12" s="749">
        <v>326.92045454545456</v>
      </c>
      <c r="E12" s="749">
        <v>283.3478260869565</v>
      </c>
      <c r="F12" s="749">
        <v>225.1875</v>
      </c>
      <c r="G12" s="749">
        <v>211.95454545454547</v>
      </c>
      <c r="H12" s="749">
        <v>225.35227272727272</v>
      </c>
      <c r="I12" s="749">
        <v>206.22619047619048</v>
      </c>
      <c r="J12" s="749">
        <v>158.35714285714286</v>
      </c>
      <c r="K12" s="749">
        <v>125.1</v>
      </c>
      <c r="L12" s="749">
        <v>138.27380952380952</v>
      </c>
      <c r="M12" s="749">
        <v>155.11904761904762</v>
      </c>
      <c r="N12" s="749">
        <v>174.07142857142858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H14" sqref="H14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2">
        <f>INDICE!A3</f>
        <v>42461</v>
      </c>
      <c r="C3" s="890">
        <v>41671</v>
      </c>
      <c r="D3" s="890" t="s">
        <v>120</v>
      </c>
      <c r="E3" s="890"/>
      <c r="F3" s="890" t="s">
        <v>121</v>
      </c>
      <c r="G3" s="890"/>
      <c r="H3" s="89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359</v>
      </c>
      <c r="B5" s="265">
        <v>21395.080999999998</v>
      </c>
      <c r="C5" s="264">
        <v>10.396014468711581</v>
      </c>
      <c r="D5" s="265">
        <v>96764.097999999998</v>
      </c>
      <c r="E5" s="264">
        <v>1.5271050729034155</v>
      </c>
      <c r="F5" s="265">
        <v>245138.24</v>
      </c>
      <c r="G5" s="264">
        <v>1.2824744739703391</v>
      </c>
      <c r="H5" s="264">
        <v>78.511600758399197</v>
      </c>
    </row>
    <row r="6" spans="1:8" x14ac:dyDescent="0.2">
      <c r="A6" s="65" t="s">
        <v>360</v>
      </c>
      <c r="B6" s="66">
        <v>3045.953</v>
      </c>
      <c r="C6" s="267">
        <v>-29.21200309649975</v>
      </c>
      <c r="D6" s="66">
        <v>14407.982</v>
      </c>
      <c r="E6" s="67">
        <v>-19.717537772589054</v>
      </c>
      <c r="F6" s="66">
        <v>57545.281999999999</v>
      </c>
      <c r="G6" s="67">
        <v>2.7459430683314574</v>
      </c>
      <c r="H6" s="67">
        <v>18.430303676462291</v>
      </c>
    </row>
    <row r="7" spans="1:8" x14ac:dyDescent="0.2">
      <c r="A7" s="65" t="s">
        <v>361</v>
      </c>
      <c r="B7" s="266">
        <v>788.03</v>
      </c>
      <c r="C7" s="267">
        <v>18.747353526647068</v>
      </c>
      <c r="D7" s="266">
        <v>3149.4830000000002</v>
      </c>
      <c r="E7" s="267">
        <v>3.4648000961887826</v>
      </c>
      <c r="F7" s="266">
        <v>9548.3490000000002</v>
      </c>
      <c r="G7" s="267">
        <v>-6.9001637280382901</v>
      </c>
      <c r="H7" s="267">
        <v>3.0580955651385122</v>
      </c>
    </row>
    <row r="8" spans="1:8" x14ac:dyDescent="0.2">
      <c r="A8" s="332" t="s">
        <v>196</v>
      </c>
      <c r="B8" s="333">
        <v>25229.063999999998</v>
      </c>
      <c r="C8" s="334">
        <v>3.6235497298951764</v>
      </c>
      <c r="D8" s="333">
        <v>114321.56299999999</v>
      </c>
      <c r="E8" s="334">
        <v>-1.7005249930177972</v>
      </c>
      <c r="F8" s="333">
        <v>312231.87099999998</v>
      </c>
      <c r="G8" s="334">
        <v>1.2761286621380965</v>
      </c>
      <c r="H8" s="335">
        <v>100</v>
      </c>
    </row>
    <row r="9" spans="1:8" x14ac:dyDescent="0.2">
      <c r="A9" s="336" t="s">
        <v>594</v>
      </c>
      <c r="B9" s="619">
        <v>7193.62</v>
      </c>
      <c r="C9" s="273">
        <v>-5.4935157034352304</v>
      </c>
      <c r="D9" s="619">
        <v>29487.43</v>
      </c>
      <c r="E9" s="273">
        <v>-6.6636651254964017</v>
      </c>
      <c r="F9" s="619">
        <v>91162.589000000007</v>
      </c>
      <c r="G9" s="274">
        <v>-6.9161852656753702</v>
      </c>
      <c r="H9" s="274">
        <v>29.197079948318283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3" t="s">
        <v>645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H14" sqref="H1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72">
        <f>INDICE!A3</f>
        <v>42461</v>
      </c>
      <c r="C3" s="872">
        <v>41671</v>
      </c>
      <c r="D3" s="890" t="s">
        <v>120</v>
      </c>
      <c r="E3" s="890"/>
      <c r="F3" s="890" t="s">
        <v>121</v>
      </c>
      <c r="G3" s="890"/>
      <c r="H3" s="26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571</v>
      </c>
      <c r="B5" s="265">
        <v>8139.3959999999997</v>
      </c>
      <c r="C5" s="264">
        <v>-13.201468688945258</v>
      </c>
      <c r="D5" s="265">
        <v>35320.686999999998</v>
      </c>
      <c r="E5" s="264">
        <v>-5.4104314732258345</v>
      </c>
      <c r="F5" s="265">
        <v>120164.42</v>
      </c>
      <c r="G5" s="264">
        <v>5.8125086460415591</v>
      </c>
      <c r="H5" s="264">
        <v>38.485635567933421</v>
      </c>
    </row>
    <row r="6" spans="1:8" x14ac:dyDescent="0.2">
      <c r="A6" s="65" t="s">
        <v>570</v>
      </c>
      <c r="B6" s="66">
        <v>10060.599</v>
      </c>
      <c r="C6" s="267">
        <v>4.2638688857312204</v>
      </c>
      <c r="D6" s="66">
        <v>40360.637000000002</v>
      </c>
      <c r="E6" s="67">
        <v>0.22540178179873846</v>
      </c>
      <c r="F6" s="66">
        <v>117454.69500000001</v>
      </c>
      <c r="G6" s="67">
        <v>-1.4117930016133238</v>
      </c>
      <c r="H6" s="67">
        <v>37.617778935834522</v>
      </c>
    </row>
    <row r="7" spans="1:8" x14ac:dyDescent="0.2">
      <c r="A7" s="65" t="s">
        <v>569</v>
      </c>
      <c r="B7" s="266">
        <v>6241.0389999999998</v>
      </c>
      <c r="C7" s="267">
        <v>34.022467788960917</v>
      </c>
      <c r="D7" s="266">
        <v>35490.756000000001</v>
      </c>
      <c r="E7" s="267">
        <v>-0.43099918435956658</v>
      </c>
      <c r="F7" s="266">
        <v>65064.406999999999</v>
      </c>
      <c r="G7" s="267">
        <v>-0.42388148630537736</v>
      </c>
      <c r="H7" s="267">
        <v>20.838489931093552</v>
      </c>
    </row>
    <row r="8" spans="1:8" x14ac:dyDescent="0.2">
      <c r="A8" s="676" t="s">
        <v>363</v>
      </c>
      <c r="B8" s="266">
        <v>788.03</v>
      </c>
      <c r="C8" s="267">
        <v>18.747353526647068</v>
      </c>
      <c r="D8" s="266">
        <v>3149.4830000000002</v>
      </c>
      <c r="E8" s="267">
        <v>3.4648000961887826</v>
      </c>
      <c r="F8" s="266">
        <v>9548.3490000000002</v>
      </c>
      <c r="G8" s="267">
        <v>-6.9001637280382901</v>
      </c>
      <c r="H8" s="267">
        <v>3.0580955651385122</v>
      </c>
    </row>
    <row r="9" spans="1:8" x14ac:dyDescent="0.2">
      <c r="A9" s="332" t="s">
        <v>196</v>
      </c>
      <c r="B9" s="333">
        <v>25229.063999999998</v>
      </c>
      <c r="C9" s="334">
        <v>3.6235497298951764</v>
      </c>
      <c r="D9" s="333">
        <v>114321.56299999999</v>
      </c>
      <c r="E9" s="334">
        <v>-1.7005249930177972</v>
      </c>
      <c r="F9" s="333">
        <v>312231.87099999998</v>
      </c>
      <c r="G9" s="334">
        <v>1.2761286621380965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558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3" t="s">
        <v>645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20" sqref="D20"/>
    </sheetView>
  </sheetViews>
  <sheetFormatPr baseColWidth="10" defaultRowHeight="14.25" x14ac:dyDescent="0.2"/>
  <sheetData>
    <row r="1" spans="1:4" x14ac:dyDescent="0.2">
      <c r="A1" s="225" t="s">
        <v>572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98">
        <v>2014</v>
      </c>
      <c r="C3" s="898">
        <v>2015</v>
      </c>
      <c r="D3" s="898">
        <v>2016</v>
      </c>
    </row>
    <row r="4" spans="1:4" x14ac:dyDescent="0.2">
      <c r="A4" s="236"/>
      <c r="B4" s="899"/>
      <c r="C4" s="899"/>
      <c r="D4" s="899"/>
    </row>
    <row r="5" spans="1:4" x14ac:dyDescent="0.2">
      <c r="A5" s="276" t="s">
        <v>364</v>
      </c>
      <c r="B5" s="324">
        <v>-8.2394935801996159</v>
      </c>
      <c r="C5" s="324">
        <v>-8.7749233620711884</v>
      </c>
      <c r="D5" s="324">
        <v>3.1210916774618229</v>
      </c>
    </row>
    <row r="6" spans="1:4" x14ac:dyDescent="0.2">
      <c r="A6" s="236" t="s">
        <v>135</v>
      </c>
      <c r="B6" s="238">
        <v>-7.4927863660560519</v>
      </c>
      <c r="C6" s="238">
        <v>-6.9036725031181412</v>
      </c>
      <c r="D6" s="238">
        <v>1.7853556900363832</v>
      </c>
    </row>
    <row r="7" spans="1:4" x14ac:dyDescent="0.2">
      <c r="A7" s="236" t="s">
        <v>136</v>
      </c>
      <c r="B7" s="238">
        <v>-8.24853792661645</v>
      </c>
      <c r="C7" s="238">
        <v>-5.1919070436708692</v>
      </c>
      <c r="D7" s="238">
        <v>1.5757010684611044</v>
      </c>
    </row>
    <row r="8" spans="1:4" x14ac:dyDescent="0.2">
      <c r="A8" s="236" t="s">
        <v>137</v>
      </c>
      <c r="B8" s="238">
        <v>-9.0292249120431372</v>
      </c>
      <c r="C8" s="238">
        <v>-3.4451886478367597</v>
      </c>
      <c r="D8" s="238">
        <v>1.2761286621380965</v>
      </c>
    </row>
    <row r="9" spans="1:4" x14ac:dyDescent="0.2">
      <c r="A9" s="236" t="s">
        <v>138</v>
      </c>
      <c r="B9" s="238">
        <v>-9.8559461176102161</v>
      </c>
      <c r="C9" s="238">
        <v>-2.1158763735219899</v>
      </c>
      <c r="D9" s="238" t="s">
        <v>604</v>
      </c>
    </row>
    <row r="10" spans="1:4" x14ac:dyDescent="0.2">
      <c r="A10" s="236" t="s">
        <v>139</v>
      </c>
      <c r="B10" s="238">
        <v>-9.1749187319212133</v>
      </c>
      <c r="C10" s="238">
        <v>-1.9958748100049415</v>
      </c>
      <c r="D10" s="238" t="s">
        <v>604</v>
      </c>
    </row>
    <row r="11" spans="1:4" x14ac:dyDescent="0.2">
      <c r="A11" s="236" t="s">
        <v>140</v>
      </c>
      <c r="B11" s="238">
        <v>-9.1752100761743929</v>
      </c>
      <c r="C11" s="238">
        <v>-0.43457635494783109</v>
      </c>
      <c r="D11" s="238" t="s">
        <v>604</v>
      </c>
    </row>
    <row r="12" spans="1:4" x14ac:dyDescent="0.2">
      <c r="A12" s="236" t="s">
        <v>141</v>
      </c>
      <c r="B12" s="238">
        <v>-8.3587022441385734</v>
      </c>
      <c r="C12" s="238">
        <v>-0.30823947165517296</v>
      </c>
      <c r="D12" s="238" t="s">
        <v>604</v>
      </c>
    </row>
    <row r="13" spans="1:4" x14ac:dyDescent="0.2">
      <c r="A13" s="236" t="s">
        <v>142</v>
      </c>
      <c r="B13" s="238">
        <v>-7.9748021885911946</v>
      </c>
      <c r="C13" s="238">
        <v>-0.79225428334257653</v>
      </c>
      <c r="D13" s="238" t="s">
        <v>604</v>
      </c>
    </row>
    <row r="14" spans="1:4" x14ac:dyDescent="0.2">
      <c r="A14" s="236" t="s">
        <v>143</v>
      </c>
      <c r="B14" s="238">
        <v>-7.9771540040418216</v>
      </c>
      <c r="C14" s="238">
        <v>0.39714744491077153</v>
      </c>
      <c r="D14" s="238" t="s">
        <v>604</v>
      </c>
    </row>
    <row r="15" spans="1:4" x14ac:dyDescent="0.2">
      <c r="A15" s="236" t="s">
        <v>144</v>
      </c>
      <c r="B15" s="238">
        <v>-8.3703327665545437</v>
      </c>
      <c r="C15" s="238">
        <v>2.2524081681731065</v>
      </c>
      <c r="D15" s="238" t="s">
        <v>604</v>
      </c>
    </row>
    <row r="16" spans="1:4" x14ac:dyDescent="0.2">
      <c r="A16" s="321" t="s">
        <v>145</v>
      </c>
      <c r="B16" s="323">
        <v>-10.089183274099991</v>
      </c>
      <c r="C16" s="323">
        <v>4.1396079582006022</v>
      </c>
      <c r="D16" s="323" t="s">
        <v>604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26" sqref="L26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00" t="s">
        <v>574</v>
      </c>
      <c r="B1" s="900"/>
      <c r="C1" s="900"/>
      <c r="D1" s="900"/>
      <c r="E1" s="900"/>
      <c r="F1" s="900"/>
      <c r="G1" s="227"/>
      <c r="H1" s="227"/>
      <c r="I1" s="227"/>
      <c r="J1" s="227"/>
      <c r="K1" s="227"/>
      <c r="L1" s="1"/>
    </row>
    <row r="2" spans="1:12" x14ac:dyDescent="0.2">
      <c r="A2" s="901"/>
      <c r="B2" s="901"/>
      <c r="C2" s="901"/>
      <c r="D2" s="901"/>
      <c r="E2" s="901"/>
      <c r="F2" s="901"/>
      <c r="G2" s="227"/>
      <c r="H2" s="227"/>
      <c r="I2" s="227"/>
      <c r="J2" s="227"/>
      <c r="K2" s="62"/>
      <c r="L2" s="62" t="s">
        <v>544</v>
      </c>
    </row>
    <row r="3" spans="1:12" x14ac:dyDescent="0.2">
      <c r="A3" s="337"/>
      <c r="B3" s="902">
        <f>INDICE!A3</f>
        <v>42461</v>
      </c>
      <c r="C3" s="903">
        <v>41671</v>
      </c>
      <c r="D3" s="903">
        <v>41671</v>
      </c>
      <c r="E3" s="903">
        <v>41671</v>
      </c>
      <c r="F3" s="904">
        <v>41671</v>
      </c>
      <c r="G3" s="905" t="s">
        <v>121</v>
      </c>
      <c r="H3" s="903"/>
      <c r="I3" s="903"/>
      <c r="J3" s="903"/>
      <c r="K3" s="903"/>
      <c r="L3" s="906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907"/>
    </row>
    <row r="5" spans="1:12" x14ac:dyDescent="0.2">
      <c r="A5" s="344" t="s">
        <v>161</v>
      </c>
      <c r="B5" s="445">
        <v>2359.6120000000001</v>
      </c>
      <c r="C5" s="445">
        <v>476.6</v>
      </c>
      <c r="D5" s="445">
        <v>193.946</v>
      </c>
      <c r="E5" s="445">
        <v>243.49299999999999</v>
      </c>
      <c r="F5" s="345">
        <v>3273.6509999999998</v>
      </c>
      <c r="G5" s="445">
        <v>33232.93</v>
      </c>
      <c r="H5" s="445">
        <v>6152.65</v>
      </c>
      <c r="I5" s="445">
        <v>2283.8539999999998</v>
      </c>
      <c r="J5" s="445">
        <v>3052.241</v>
      </c>
      <c r="K5" s="346">
        <v>44721.675000000003</v>
      </c>
      <c r="L5" s="677">
        <v>14.323224598581593</v>
      </c>
    </row>
    <row r="6" spans="1:12" x14ac:dyDescent="0.2">
      <c r="A6" s="347" t="s">
        <v>162</v>
      </c>
      <c r="B6" s="445">
        <v>270.92899999999997</v>
      </c>
      <c r="C6" s="445">
        <v>536.33900000000006</v>
      </c>
      <c r="D6" s="445">
        <v>233.87899999999999</v>
      </c>
      <c r="E6" s="445">
        <v>36.640999999999998</v>
      </c>
      <c r="F6" s="348">
        <v>1077.788</v>
      </c>
      <c r="G6" s="445">
        <v>4581.8230000000003</v>
      </c>
      <c r="H6" s="445">
        <v>6847.4889999999996</v>
      </c>
      <c r="I6" s="445">
        <v>2951.04</v>
      </c>
      <c r="J6" s="445">
        <v>483.63799999999998</v>
      </c>
      <c r="K6" s="277">
        <v>14863.99</v>
      </c>
      <c r="L6" s="678">
        <v>4.7605611194363986</v>
      </c>
    </row>
    <row r="7" spans="1:12" x14ac:dyDescent="0.2">
      <c r="A7" s="347" t="s">
        <v>163</v>
      </c>
      <c r="B7" s="445">
        <v>31.061</v>
      </c>
      <c r="C7" s="445">
        <v>317.334</v>
      </c>
      <c r="D7" s="445">
        <v>235.50200000000001</v>
      </c>
      <c r="E7" s="445">
        <v>98.481999999999999</v>
      </c>
      <c r="F7" s="348">
        <v>682.37899999999991</v>
      </c>
      <c r="G7" s="445">
        <v>801.75199999999995</v>
      </c>
      <c r="H7" s="445">
        <v>3610.2440000000001</v>
      </c>
      <c r="I7" s="445">
        <v>2035.854</v>
      </c>
      <c r="J7" s="445">
        <v>1181.1510000000001</v>
      </c>
      <c r="K7" s="277">
        <v>7629.0010000000002</v>
      </c>
      <c r="L7" s="678">
        <v>2.4433766129243497</v>
      </c>
    </row>
    <row r="8" spans="1:12" x14ac:dyDescent="0.2">
      <c r="A8" s="347" t="s">
        <v>164</v>
      </c>
      <c r="B8" s="445">
        <v>191.04499999999999</v>
      </c>
      <c r="C8" s="119">
        <v>0.49199999999999999</v>
      </c>
      <c r="D8" s="445">
        <v>70.950999999999993</v>
      </c>
      <c r="E8" s="445">
        <v>4.3230000000000004</v>
      </c>
      <c r="F8" s="348">
        <v>266.81099999999992</v>
      </c>
      <c r="G8" s="445">
        <v>4462.2</v>
      </c>
      <c r="H8" s="445">
        <v>6.7960000000000003</v>
      </c>
      <c r="I8" s="445">
        <v>776.91099999999994</v>
      </c>
      <c r="J8" s="445">
        <v>59.101999999999997</v>
      </c>
      <c r="K8" s="277">
        <v>5305.009</v>
      </c>
      <c r="L8" s="678">
        <v>1.6990605876120861</v>
      </c>
    </row>
    <row r="9" spans="1:12" x14ac:dyDescent="0.2">
      <c r="A9" s="347" t="s">
        <v>166</v>
      </c>
      <c r="B9" s="445">
        <v>143.57499999999999</v>
      </c>
      <c r="C9" s="445">
        <v>150.91399999999999</v>
      </c>
      <c r="D9" s="445">
        <v>121.261</v>
      </c>
      <c r="E9" s="445">
        <v>2.1480000000000001</v>
      </c>
      <c r="F9" s="348">
        <v>417.89800000000002</v>
      </c>
      <c r="G9" s="445">
        <v>1835.306</v>
      </c>
      <c r="H9" s="445">
        <v>1679.4580000000001</v>
      </c>
      <c r="I9" s="445">
        <v>987.48099999999999</v>
      </c>
      <c r="J9" s="445">
        <v>21.379000000000001</v>
      </c>
      <c r="K9" s="277">
        <v>4523.6239999999998</v>
      </c>
      <c r="L9" s="678">
        <v>1.4488026790484492</v>
      </c>
    </row>
    <row r="10" spans="1:12" x14ac:dyDescent="0.2">
      <c r="A10" s="347" t="s">
        <v>167</v>
      </c>
      <c r="B10" s="445">
        <v>230.083</v>
      </c>
      <c r="C10" s="445">
        <v>903.49599999999998</v>
      </c>
      <c r="D10" s="445">
        <v>597.572</v>
      </c>
      <c r="E10" s="445">
        <v>48.716999999999999</v>
      </c>
      <c r="F10" s="348">
        <v>1779.8679999999999</v>
      </c>
      <c r="G10" s="445">
        <v>2553.2579999999998</v>
      </c>
      <c r="H10" s="445">
        <v>8979.4509999999991</v>
      </c>
      <c r="I10" s="445">
        <v>6145.6809999999996</v>
      </c>
      <c r="J10" s="445">
        <v>546.80100000000004</v>
      </c>
      <c r="K10" s="277">
        <v>18225.190999999999</v>
      </c>
      <c r="L10" s="678">
        <v>5.8370690284978783</v>
      </c>
    </row>
    <row r="11" spans="1:12" x14ac:dyDescent="0.2">
      <c r="A11" s="347" t="s">
        <v>610</v>
      </c>
      <c r="B11" s="445">
        <v>850.22799999999995</v>
      </c>
      <c r="C11" s="445">
        <v>327.92099999999999</v>
      </c>
      <c r="D11" s="445">
        <v>243.74100000000001</v>
      </c>
      <c r="E11" s="445">
        <v>33.817</v>
      </c>
      <c r="F11" s="348">
        <v>1455.7069999999999</v>
      </c>
      <c r="G11" s="445">
        <v>10494.571</v>
      </c>
      <c r="H11" s="445">
        <v>3748.864</v>
      </c>
      <c r="I11" s="445">
        <v>2425.6410000000001</v>
      </c>
      <c r="J11" s="445">
        <v>375.03100000000001</v>
      </c>
      <c r="K11" s="277">
        <v>17044.107</v>
      </c>
      <c r="L11" s="678">
        <v>5.4587976108510405</v>
      </c>
    </row>
    <row r="12" spans="1:12" x14ac:dyDescent="0.2">
      <c r="A12" s="347" t="s">
        <v>168</v>
      </c>
      <c r="B12" s="445">
        <v>1013.806</v>
      </c>
      <c r="C12" s="445">
        <v>2777.7</v>
      </c>
      <c r="D12" s="445">
        <v>1394.9349999999999</v>
      </c>
      <c r="E12" s="445">
        <v>113.505</v>
      </c>
      <c r="F12" s="348">
        <v>5299.9459999999999</v>
      </c>
      <c r="G12" s="445">
        <v>15628.491</v>
      </c>
      <c r="H12" s="445">
        <v>33599.375</v>
      </c>
      <c r="I12" s="445">
        <v>15598.222</v>
      </c>
      <c r="J12" s="445">
        <v>1149.299</v>
      </c>
      <c r="K12" s="277">
        <v>65975.387000000002</v>
      </c>
      <c r="L12" s="678">
        <v>21.130252522503692</v>
      </c>
    </row>
    <row r="13" spans="1:12" x14ac:dyDescent="0.2">
      <c r="A13" s="347" t="s">
        <v>369</v>
      </c>
      <c r="B13" s="445">
        <v>931.63199999999995</v>
      </c>
      <c r="C13" s="445">
        <v>1806.7460000000001</v>
      </c>
      <c r="D13" s="445">
        <v>252.125</v>
      </c>
      <c r="E13" s="445">
        <v>52.384999999999998</v>
      </c>
      <c r="F13" s="348">
        <v>3042.8880000000004</v>
      </c>
      <c r="G13" s="445">
        <v>13830.879000000001</v>
      </c>
      <c r="H13" s="445">
        <v>19830.478999999999</v>
      </c>
      <c r="I13" s="445">
        <v>3190.067</v>
      </c>
      <c r="J13" s="445">
        <v>654.81100000000004</v>
      </c>
      <c r="K13" s="277">
        <v>37506.236000000004</v>
      </c>
      <c r="L13" s="678">
        <v>12.01230146400837</v>
      </c>
    </row>
    <row r="14" spans="1:12" x14ac:dyDescent="0.2">
      <c r="A14" s="347" t="s">
        <v>171</v>
      </c>
      <c r="B14" s="445" t="s">
        <v>150</v>
      </c>
      <c r="C14" s="445">
        <v>94.445999999999998</v>
      </c>
      <c r="D14" s="445">
        <v>46.098999999999997</v>
      </c>
      <c r="E14" s="445">
        <v>21.013999999999999</v>
      </c>
      <c r="F14" s="348">
        <v>161.559</v>
      </c>
      <c r="G14" s="445" t="s">
        <v>150</v>
      </c>
      <c r="H14" s="445">
        <v>1577.9069999999999</v>
      </c>
      <c r="I14" s="445">
        <v>568.38699999999994</v>
      </c>
      <c r="J14" s="445">
        <v>443.52100000000002</v>
      </c>
      <c r="K14" s="277">
        <v>2589.8150000000001</v>
      </c>
      <c r="L14" s="678">
        <v>0.82945242801785912</v>
      </c>
    </row>
    <row r="15" spans="1:12" x14ac:dyDescent="0.2">
      <c r="A15" s="347" t="s">
        <v>172</v>
      </c>
      <c r="B15" s="445">
        <v>386.262</v>
      </c>
      <c r="C15" s="445">
        <v>650.07299999999998</v>
      </c>
      <c r="D15" s="445">
        <v>169.386</v>
      </c>
      <c r="E15" s="445">
        <v>49.271000000000001</v>
      </c>
      <c r="F15" s="348">
        <v>1254.992</v>
      </c>
      <c r="G15" s="445">
        <v>4124.7588859999996</v>
      </c>
      <c r="H15" s="445">
        <v>7190.3379999999997</v>
      </c>
      <c r="I15" s="445">
        <v>1890.846</v>
      </c>
      <c r="J15" s="445">
        <v>579.89099999999996</v>
      </c>
      <c r="K15" s="277">
        <v>13785.833885999999</v>
      </c>
      <c r="L15" s="678">
        <v>4.4152549077805086</v>
      </c>
    </row>
    <row r="16" spans="1:12" x14ac:dyDescent="0.2">
      <c r="A16" s="347" t="s">
        <v>173</v>
      </c>
      <c r="B16" s="445">
        <v>6.0999999999999999E-2</v>
      </c>
      <c r="C16" s="445">
        <v>49.651000000000003</v>
      </c>
      <c r="D16" s="445">
        <v>97.417000000000002</v>
      </c>
      <c r="E16" s="445">
        <v>3.2040000000000002</v>
      </c>
      <c r="F16" s="348">
        <v>150.33300000000003</v>
      </c>
      <c r="G16" s="445">
        <v>1314.913</v>
      </c>
      <c r="H16" s="445">
        <v>614.88599999999997</v>
      </c>
      <c r="I16" s="445">
        <v>1034.0329999999999</v>
      </c>
      <c r="J16" s="445">
        <v>43.795000000000002</v>
      </c>
      <c r="K16" s="277">
        <v>3007.627</v>
      </c>
      <c r="L16" s="678">
        <v>0.96326707418177338</v>
      </c>
    </row>
    <row r="17" spans="1:12" x14ac:dyDescent="0.2">
      <c r="A17" s="347" t="s">
        <v>174</v>
      </c>
      <c r="B17" s="445">
        <v>127.82899999999999</v>
      </c>
      <c r="C17" s="445">
        <v>257.46899999999999</v>
      </c>
      <c r="D17" s="445">
        <v>1686.365</v>
      </c>
      <c r="E17" s="445">
        <v>13.544</v>
      </c>
      <c r="F17" s="348">
        <v>2085.2069999999999</v>
      </c>
      <c r="G17" s="445">
        <v>1688.624</v>
      </c>
      <c r="H17" s="445">
        <v>2937.2109999999998</v>
      </c>
      <c r="I17" s="445">
        <v>17323.221000000001</v>
      </c>
      <c r="J17" s="445">
        <v>143.63</v>
      </c>
      <c r="K17" s="277">
        <v>22092.686000000002</v>
      </c>
      <c r="L17" s="678">
        <v>7.0757301367611829</v>
      </c>
    </row>
    <row r="18" spans="1:12" x14ac:dyDescent="0.2">
      <c r="A18" s="347" t="s">
        <v>176</v>
      </c>
      <c r="B18" s="445">
        <v>1148.81</v>
      </c>
      <c r="C18" s="445">
        <v>94.978999999999999</v>
      </c>
      <c r="D18" s="445">
        <v>60.15</v>
      </c>
      <c r="E18" s="445">
        <v>53.253</v>
      </c>
      <c r="F18" s="348">
        <v>1357.192</v>
      </c>
      <c r="G18" s="445">
        <v>17128.319</v>
      </c>
      <c r="H18" s="445">
        <v>1079.579</v>
      </c>
      <c r="I18" s="445">
        <v>607.03899999999999</v>
      </c>
      <c r="J18" s="445">
        <v>634.62599999999998</v>
      </c>
      <c r="K18" s="277">
        <v>19449.563000000002</v>
      </c>
      <c r="L18" s="678">
        <v>6.2292045007988284</v>
      </c>
    </row>
    <row r="19" spans="1:12" x14ac:dyDescent="0.2">
      <c r="A19" s="347" t="s">
        <v>177</v>
      </c>
      <c r="B19" s="445">
        <v>86.55</v>
      </c>
      <c r="C19" s="445">
        <v>416.28100000000001</v>
      </c>
      <c r="D19" s="445">
        <v>226.75399999999999</v>
      </c>
      <c r="E19" s="445">
        <v>9.7739999999999991</v>
      </c>
      <c r="F19" s="348">
        <v>739.35900000000004</v>
      </c>
      <c r="G19" s="445">
        <v>1597.4939999999999</v>
      </c>
      <c r="H19" s="445">
        <v>4602.375</v>
      </c>
      <c r="I19" s="445">
        <v>2168.9169999999999</v>
      </c>
      <c r="J19" s="445">
        <v>124.08799999999999</v>
      </c>
      <c r="K19" s="277">
        <v>8492.8739999999998</v>
      </c>
      <c r="L19" s="678">
        <v>2.7200533474976964</v>
      </c>
    </row>
    <row r="20" spans="1:12" x14ac:dyDescent="0.2">
      <c r="A20" s="347" t="s">
        <v>178</v>
      </c>
      <c r="B20" s="445">
        <v>367.90499999999997</v>
      </c>
      <c r="C20" s="445">
        <v>1200.152</v>
      </c>
      <c r="D20" s="445">
        <v>610.96400000000006</v>
      </c>
      <c r="E20" s="445">
        <v>4.4530000000000003</v>
      </c>
      <c r="F20" s="348">
        <v>2183.4740000000002</v>
      </c>
      <c r="G20" s="445">
        <v>6885.567</v>
      </c>
      <c r="H20" s="445">
        <v>15000.55</v>
      </c>
      <c r="I20" s="445">
        <v>5077.7969999999996</v>
      </c>
      <c r="J20" s="445">
        <v>55.357999999999997</v>
      </c>
      <c r="K20" s="277">
        <v>27019.271999999997</v>
      </c>
      <c r="L20" s="678">
        <v>8.6535913814982734</v>
      </c>
    </row>
    <row r="21" spans="1:12" ht="15" x14ac:dyDescent="0.25">
      <c r="A21" s="349" t="s">
        <v>119</v>
      </c>
      <c r="B21" s="680">
        <v>8139.387999999999</v>
      </c>
      <c r="C21" s="680">
        <v>10060.593000000001</v>
      </c>
      <c r="D21" s="680">
        <v>6241.0469999999996</v>
      </c>
      <c r="E21" s="680">
        <v>788.02399999999989</v>
      </c>
      <c r="F21" s="681">
        <v>25229.052</v>
      </c>
      <c r="G21" s="682">
        <v>120160.88588599999</v>
      </c>
      <c r="H21" s="680">
        <v>117457.652</v>
      </c>
      <c r="I21" s="680">
        <v>65064.991000000009</v>
      </c>
      <c r="J21" s="680">
        <v>9548.3619999999992</v>
      </c>
      <c r="K21" s="680">
        <v>312231.89088600007</v>
      </c>
      <c r="L21" s="679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573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116" priority="1" operator="between">
      <formula>0</formula>
      <formula>0.5</formula>
    </cfRule>
    <cfRule type="cellIs" dxfId="115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8"/>
  <sheetViews>
    <sheetView topLeftCell="A4" workbookViewId="0">
      <selection activeCell="I38" sqref="I38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575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544</v>
      </c>
      <c r="J2" s="62"/>
    </row>
    <row r="3" spans="1:11" x14ac:dyDescent="0.2">
      <c r="A3" s="886" t="s">
        <v>525</v>
      </c>
      <c r="B3" s="886" t="s">
        <v>526</v>
      </c>
      <c r="C3" s="872">
        <f>INDICE!A3</f>
        <v>42461</v>
      </c>
      <c r="D3" s="872">
        <v>41671</v>
      </c>
      <c r="E3" s="890" t="s">
        <v>120</v>
      </c>
      <c r="F3" s="890"/>
      <c r="G3" s="890" t="s">
        <v>121</v>
      </c>
      <c r="H3" s="890"/>
      <c r="I3" s="890"/>
      <c r="J3" s="248"/>
    </row>
    <row r="4" spans="1:11" x14ac:dyDescent="0.2">
      <c r="A4" s="887"/>
      <c r="B4" s="887"/>
      <c r="C4" s="261" t="s">
        <v>55</v>
      </c>
      <c r="D4" s="262" t="s">
        <v>488</v>
      </c>
      <c r="E4" s="261" t="s">
        <v>55</v>
      </c>
      <c r="F4" s="262" t="s">
        <v>488</v>
      </c>
      <c r="G4" s="261" t="s">
        <v>55</v>
      </c>
      <c r="H4" s="263" t="s">
        <v>488</v>
      </c>
      <c r="I4" s="262" t="s">
        <v>548</v>
      </c>
      <c r="J4" s="11"/>
    </row>
    <row r="5" spans="1:11" x14ac:dyDescent="0.2">
      <c r="A5" s="1"/>
      <c r="B5" s="200" t="s">
        <v>370</v>
      </c>
      <c r="C5" s="734">
        <v>856.41827000000001</v>
      </c>
      <c r="D5" s="187">
        <v>-2.867004526670772</v>
      </c>
      <c r="E5" s="737">
        <v>3524.10392</v>
      </c>
      <c r="F5" s="187">
        <v>-34.365827992718053</v>
      </c>
      <c r="G5" s="737">
        <v>8948.9027100000003</v>
      </c>
      <c r="H5" s="187">
        <v>-33.699272308151976</v>
      </c>
      <c r="I5" s="628">
        <v>2.435713688675849</v>
      </c>
      <c r="J5" s="1"/>
    </row>
    <row r="6" spans="1:11" x14ac:dyDescent="0.2">
      <c r="A6" s="1"/>
      <c r="B6" s="200" t="s">
        <v>547</v>
      </c>
      <c r="C6" s="734">
        <v>2018.4967900000001</v>
      </c>
      <c r="D6" s="187" t="s">
        <v>150</v>
      </c>
      <c r="E6" s="737">
        <v>4991.4175800000003</v>
      </c>
      <c r="F6" s="187">
        <v>47.394841670595021</v>
      </c>
      <c r="G6" s="737">
        <v>14359.983559999999</v>
      </c>
      <c r="H6" s="187">
        <v>-20.418660262328498</v>
      </c>
      <c r="I6" s="625">
        <v>3.9085024901619638</v>
      </c>
      <c r="J6" s="1"/>
    </row>
    <row r="7" spans="1:11" x14ac:dyDescent="0.2">
      <c r="A7" s="191" t="s">
        <v>532</v>
      </c>
      <c r="B7" s="191"/>
      <c r="C7" s="735">
        <v>2874.9150600000003</v>
      </c>
      <c r="D7" s="196">
        <v>226.06627075948066</v>
      </c>
      <c r="E7" s="735">
        <v>8515.5215000000007</v>
      </c>
      <c r="F7" s="196">
        <v>-2.7435424065197505</v>
      </c>
      <c r="G7" s="735">
        <v>23308.886269999999</v>
      </c>
      <c r="H7" s="356">
        <v>-26.101722040580345</v>
      </c>
      <c r="I7" s="196">
        <v>6.3442161788378124</v>
      </c>
      <c r="J7" s="1"/>
    </row>
    <row r="8" spans="1:11" x14ac:dyDescent="0.2">
      <c r="A8" s="1"/>
      <c r="B8" s="200" t="s">
        <v>252</v>
      </c>
      <c r="C8" s="734">
        <v>0</v>
      </c>
      <c r="D8" s="187" t="s">
        <v>150</v>
      </c>
      <c r="E8" s="737">
        <v>0</v>
      </c>
      <c r="F8" s="187" t="s">
        <v>150</v>
      </c>
      <c r="G8" s="737">
        <v>0</v>
      </c>
      <c r="H8" s="187">
        <v>-100</v>
      </c>
      <c r="I8" s="794">
        <v>0</v>
      </c>
      <c r="J8" s="1"/>
    </row>
    <row r="9" spans="1:11" x14ac:dyDescent="0.2">
      <c r="A9" s="1"/>
      <c r="B9" s="200" t="s">
        <v>253</v>
      </c>
      <c r="C9" s="734">
        <v>637.66715999999997</v>
      </c>
      <c r="D9" s="187">
        <v>8.564769634703703</v>
      </c>
      <c r="E9" s="737">
        <v>3466.1902400000004</v>
      </c>
      <c r="F9" s="187">
        <v>-23.075596597288193</v>
      </c>
      <c r="G9" s="737">
        <v>11711.822650000002</v>
      </c>
      <c r="H9" s="187">
        <v>-25.222570882869416</v>
      </c>
      <c r="I9" s="628">
        <v>3.187725654461703</v>
      </c>
      <c r="J9" s="1"/>
    </row>
    <row r="10" spans="1:11" s="690" customFormat="1" x14ac:dyDescent="0.2">
      <c r="A10" s="686"/>
      <c r="B10" s="687" t="s">
        <v>371</v>
      </c>
      <c r="C10" s="736">
        <v>637.66715999999997</v>
      </c>
      <c r="D10" s="647">
        <v>8.564769634703703</v>
      </c>
      <c r="E10" s="738">
        <v>3465.6181499999993</v>
      </c>
      <c r="F10" s="647">
        <v>-23.088292865783462</v>
      </c>
      <c r="G10" s="738">
        <v>11711.250560000002</v>
      </c>
      <c r="H10" s="647">
        <v>-25.220004285310964</v>
      </c>
      <c r="I10" s="689">
        <v>3.187569942919259</v>
      </c>
      <c r="J10" s="686"/>
    </row>
    <row r="11" spans="1:11" s="690" customFormat="1" x14ac:dyDescent="0.2">
      <c r="A11" s="686"/>
      <c r="B11" s="687" t="s">
        <v>368</v>
      </c>
      <c r="C11" s="835">
        <v>0</v>
      </c>
      <c r="D11" s="647" t="s">
        <v>150</v>
      </c>
      <c r="E11" s="738">
        <v>0.57208999999999999</v>
      </c>
      <c r="F11" s="772" t="s">
        <v>150</v>
      </c>
      <c r="G11" s="738">
        <v>0.57208999999999999</v>
      </c>
      <c r="H11" s="772">
        <v>-56.080577925517616</v>
      </c>
      <c r="I11" s="816">
        <v>1.557115424439078E-4</v>
      </c>
      <c r="J11" s="686"/>
    </row>
    <row r="12" spans="1:11" x14ac:dyDescent="0.2">
      <c r="A12" s="1"/>
      <c r="B12" s="636" t="s">
        <v>255</v>
      </c>
      <c r="C12" s="734">
        <v>0</v>
      </c>
      <c r="D12" s="187" t="s">
        <v>150</v>
      </c>
      <c r="E12" s="737">
        <v>0</v>
      </c>
      <c r="F12" s="201" t="s">
        <v>150</v>
      </c>
      <c r="G12" s="737">
        <v>0</v>
      </c>
      <c r="H12" s="201">
        <v>-100</v>
      </c>
      <c r="I12" s="794">
        <v>0</v>
      </c>
      <c r="J12" s="1"/>
    </row>
    <row r="13" spans="1:11" x14ac:dyDescent="0.2">
      <c r="A13" s="1"/>
      <c r="B13" s="200" t="s">
        <v>220</v>
      </c>
      <c r="C13" s="734">
        <v>2085.0502999999999</v>
      </c>
      <c r="D13" s="187">
        <v>-39.106953552967759</v>
      </c>
      <c r="E13" s="737">
        <v>13813.783580000001</v>
      </c>
      <c r="F13" s="187">
        <v>3.3022603681371248</v>
      </c>
      <c r="G13" s="737">
        <v>32571.980440000003</v>
      </c>
      <c r="H13" s="187">
        <v>-27.152604013611693</v>
      </c>
      <c r="I13" s="628">
        <v>8.8654465464615608</v>
      </c>
      <c r="J13" s="1"/>
      <c r="K13" s="833"/>
    </row>
    <row r="14" spans="1:11" s="690" customFormat="1" x14ac:dyDescent="0.2">
      <c r="A14" s="686"/>
      <c r="B14" s="687" t="s">
        <v>371</v>
      </c>
      <c r="C14" s="736">
        <v>2085.0502999999999</v>
      </c>
      <c r="D14" s="647">
        <v>22.389710571342015</v>
      </c>
      <c r="E14" s="738">
        <v>11041.310810000001</v>
      </c>
      <c r="F14" s="647">
        <v>19.267206250626</v>
      </c>
      <c r="G14" s="738">
        <v>25930.169680000003</v>
      </c>
      <c r="H14" s="647">
        <v>-19.581956012639353</v>
      </c>
      <c r="I14" s="689">
        <v>7.0576774925362296</v>
      </c>
      <c r="J14" s="686"/>
    </row>
    <row r="15" spans="1:11" s="690" customFormat="1" x14ac:dyDescent="0.2">
      <c r="A15" s="686"/>
      <c r="B15" s="687" t="s">
        <v>368</v>
      </c>
      <c r="C15" s="736">
        <v>0</v>
      </c>
      <c r="D15" s="647">
        <v>-100</v>
      </c>
      <c r="E15" s="738">
        <v>2772.4727699999999</v>
      </c>
      <c r="F15" s="647">
        <v>-32.61822506145576</v>
      </c>
      <c r="G15" s="738">
        <v>6641.8107599999994</v>
      </c>
      <c r="H15" s="647">
        <v>-46.730863050845677</v>
      </c>
      <c r="I15" s="689">
        <v>1.8077690539253324</v>
      </c>
      <c r="J15" s="686"/>
    </row>
    <row r="16" spans="1:11" x14ac:dyDescent="0.2">
      <c r="A16" s="1"/>
      <c r="B16" s="200" t="s">
        <v>616</v>
      </c>
      <c r="C16" s="734">
        <v>0</v>
      </c>
      <c r="D16" s="187" t="s">
        <v>150</v>
      </c>
      <c r="E16" s="737">
        <v>0</v>
      </c>
      <c r="F16" s="187" t="s">
        <v>150</v>
      </c>
      <c r="G16" s="737">
        <v>4.8509700000000002</v>
      </c>
      <c r="H16" s="187" t="s">
        <v>150</v>
      </c>
      <c r="I16" s="816">
        <v>1.3203377458950922E-3</v>
      </c>
      <c r="J16" s="1"/>
    </row>
    <row r="17" spans="1:11" x14ac:dyDescent="0.2">
      <c r="A17" s="191" t="s">
        <v>516</v>
      </c>
      <c r="B17" s="191"/>
      <c r="C17" s="735">
        <v>2722.7174599999998</v>
      </c>
      <c r="D17" s="196">
        <v>-32.126858059905231</v>
      </c>
      <c r="E17" s="735">
        <v>17279.973819999999</v>
      </c>
      <c r="F17" s="196">
        <v>-3.3459498625361537</v>
      </c>
      <c r="G17" s="735">
        <v>44288.654060000001</v>
      </c>
      <c r="H17" s="356">
        <v>-28.196789669813537</v>
      </c>
      <c r="I17" s="196">
        <v>12.054492538669159</v>
      </c>
      <c r="J17" s="1"/>
    </row>
    <row r="18" spans="1:11" x14ac:dyDescent="0.2">
      <c r="A18" s="1"/>
      <c r="B18" s="200" t="s">
        <v>225</v>
      </c>
      <c r="C18" s="734">
        <v>0</v>
      </c>
      <c r="D18" s="201" t="s">
        <v>150</v>
      </c>
      <c r="E18" s="737">
        <v>0</v>
      </c>
      <c r="F18" s="201">
        <v>-100</v>
      </c>
      <c r="G18" s="737">
        <v>0</v>
      </c>
      <c r="H18" s="201">
        <v>-100</v>
      </c>
      <c r="I18" s="794">
        <v>0</v>
      </c>
      <c r="J18" s="1"/>
    </row>
    <row r="19" spans="1:11" x14ac:dyDescent="0.2">
      <c r="A19" s="1"/>
      <c r="B19" s="200" t="s">
        <v>372</v>
      </c>
      <c r="C19" s="734">
        <v>2675.1763700000001</v>
      </c>
      <c r="D19" s="187">
        <v>-0.19017983055170329</v>
      </c>
      <c r="E19" s="737">
        <v>11661.8408</v>
      </c>
      <c r="F19" s="187">
        <v>-6.3729236946975352</v>
      </c>
      <c r="G19" s="737">
        <v>33381.190259999996</v>
      </c>
      <c r="H19" s="187">
        <v>-6.7483216739969887</v>
      </c>
      <c r="I19" s="629">
        <v>9.0856973972594357</v>
      </c>
      <c r="J19" s="1"/>
      <c r="K19" s="833"/>
    </row>
    <row r="20" spans="1:11" x14ac:dyDescent="0.2">
      <c r="A20" s="191" t="s">
        <v>393</v>
      </c>
      <c r="B20" s="191"/>
      <c r="C20" s="735">
        <v>2675.1763700000001</v>
      </c>
      <c r="D20" s="196">
        <v>-0.19017983055170329</v>
      </c>
      <c r="E20" s="735">
        <v>11661.8408</v>
      </c>
      <c r="F20" s="196">
        <v>-13.095487672952746</v>
      </c>
      <c r="G20" s="735">
        <v>33381.190259999996</v>
      </c>
      <c r="H20" s="356">
        <v>-13.504865640472758</v>
      </c>
      <c r="I20" s="196">
        <v>9.0856973972594357</v>
      </c>
      <c r="J20" s="1"/>
    </row>
    <row r="21" spans="1:11" x14ac:dyDescent="0.2">
      <c r="A21" s="1"/>
      <c r="B21" s="200" t="s">
        <v>227</v>
      </c>
      <c r="C21" s="734">
        <v>16946.722659999999</v>
      </c>
      <c r="D21" s="187">
        <v>-13.94931846018773</v>
      </c>
      <c r="E21" s="737">
        <v>66002.435689999998</v>
      </c>
      <c r="F21" s="187">
        <v>1.8778971301986545</v>
      </c>
      <c r="G21" s="737">
        <v>219615.39565000005</v>
      </c>
      <c r="H21" s="187">
        <v>10.254758859813954</v>
      </c>
      <c r="I21" s="630">
        <v>59.774951495552422</v>
      </c>
      <c r="J21" s="1"/>
    </row>
    <row r="22" spans="1:11" s="690" customFormat="1" x14ac:dyDescent="0.2">
      <c r="A22" s="686"/>
      <c r="B22" s="687" t="s">
        <v>371</v>
      </c>
      <c r="C22" s="736">
        <v>14134.418470000001</v>
      </c>
      <c r="D22" s="647">
        <v>-11.329729177348662</v>
      </c>
      <c r="E22" s="738">
        <v>51520.573549999994</v>
      </c>
      <c r="F22" s="647">
        <v>-1.7047682840179812</v>
      </c>
      <c r="G22" s="738">
        <v>174452.46240000002</v>
      </c>
      <c r="H22" s="647">
        <v>15.098434744701272</v>
      </c>
      <c r="I22" s="691">
        <v>47.482497515149419</v>
      </c>
      <c r="J22" s="686"/>
      <c r="K22" s="833"/>
    </row>
    <row r="23" spans="1:11" s="690" customFormat="1" x14ac:dyDescent="0.2">
      <c r="A23" s="686"/>
      <c r="B23" s="687" t="s">
        <v>368</v>
      </c>
      <c r="C23" s="736">
        <v>2812.3041900000003</v>
      </c>
      <c r="D23" s="647">
        <v>-25.074351998880367</v>
      </c>
      <c r="E23" s="738">
        <v>14481.862140000001</v>
      </c>
      <c r="F23" s="647">
        <v>17.056251705468316</v>
      </c>
      <c r="G23" s="738">
        <v>45162.933249999995</v>
      </c>
      <c r="H23" s="647">
        <v>-5.1616924378212365</v>
      </c>
      <c r="I23" s="691">
        <v>12.292453980402993</v>
      </c>
      <c r="J23" s="686"/>
    </row>
    <row r="24" spans="1:11" x14ac:dyDescent="0.2">
      <c r="A24" s="1"/>
      <c r="B24" s="405" t="s">
        <v>234</v>
      </c>
      <c r="C24" s="734">
        <v>3710.5279399999999</v>
      </c>
      <c r="D24" s="201">
        <v>31.853115434857859</v>
      </c>
      <c r="E24" s="737">
        <v>15412.557069999999</v>
      </c>
      <c r="F24" s="201">
        <v>42.684229837163393</v>
      </c>
      <c r="G24" s="737">
        <v>46809.594140000001</v>
      </c>
      <c r="H24" s="187">
        <v>47.347115265953711</v>
      </c>
      <c r="I24" s="630">
        <v>12.740642389681181</v>
      </c>
      <c r="J24" s="1"/>
      <c r="K24" s="833"/>
    </row>
    <row r="25" spans="1:11" x14ac:dyDescent="0.2">
      <c r="A25" s="191" t="s">
        <v>517</v>
      </c>
      <c r="B25" s="191"/>
      <c r="C25" s="252">
        <v>20657.250600000003</v>
      </c>
      <c r="D25" s="196">
        <v>-8.2227228261391083</v>
      </c>
      <c r="E25" s="735">
        <v>81414.992759999994</v>
      </c>
      <c r="F25" s="196">
        <v>7.7093292024602524</v>
      </c>
      <c r="G25" s="735">
        <v>266424.98979000002</v>
      </c>
      <c r="H25" s="196">
        <v>15.356823946024242</v>
      </c>
      <c r="I25" s="196">
        <v>72.515593885233599</v>
      </c>
      <c r="J25" s="1"/>
    </row>
    <row r="26" spans="1:11" x14ac:dyDescent="0.2">
      <c r="A26" s="204" t="s">
        <v>119</v>
      </c>
      <c r="B26" s="204"/>
      <c r="C26" s="255">
        <v>28930.059490000003</v>
      </c>
      <c r="D26" s="206">
        <v>-3.8276504126205042</v>
      </c>
      <c r="E26" s="255">
        <v>118872.32888</v>
      </c>
      <c r="F26" s="206">
        <v>2.7945079044984071</v>
      </c>
      <c r="G26" s="255">
        <v>367403.72038000001</v>
      </c>
      <c r="H26" s="631">
        <v>1.2765106993373154</v>
      </c>
      <c r="I26" s="631">
        <v>100</v>
      </c>
      <c r="J26" s="1"/>
    </row>
    <row r="27" spans="1:11" x14ac:dyDescent="0.2">
      <c r="A27" s="358" t="s">
        <v>373</v>
      </c>
      <c r="B27" s="830"/>
      <c r="C27" s="256">
        <v>16857.13593</v>
      </c>
      <c r="D27" s="217">
        <v>-7.5379078507665662</v>
      </c>
      <c r="E27" s="256">
        <v>66027.502509999991</v>
      </c>
      <c r="F27" s="217">
        <v>-0.22697206635872288</v>
      </c>
      <c r="G27" s="256">
        <v>212098.73361000002</v>
      </c>
      <c r="H27" s="217">
        <v>6.3294295962007903</v>
      </c>
      <c r="I27" s="217">
        <v>57.729065288350803</v>
      </c>
      <c r="J27" s="1"/>
    </row>
    <row r="28" spans="1:11" x14ac:dyDescent="0.2">
      <c r="A28" s="358" t="s">
        <v>374</v>
      </c>
      <c r="B28" s="830"/>
      <c r="C28" s="256">
        <v>12072.923559999999</v>
      </c>
      <c r="D28" s="217">
        <v>1.8806019986602633</v>
      </c>
      <c r="E28" s="256">
        <v>52844.826370000002</v>
      </c>
      <c r="F28" s="217">
        <v>6.8370141959187318</v>
      </c>
      <c r="G28" s="256">
        <v>155304.98677000002</v>
      </c>
      <c r="H28" s="217">
        <v>-4.8957123883608826</v>
      </c>
      <c r="I28" s="217">
        <v>42.270934711649204</v>
      </c>
      <c r="J28" s="1"/>
    </row>
    <row r="29" spans="1:11" x14ac:dyDescent="0.2">
      <c r="A29" s="359" t="s">
        <v>520</v>
      </c>
      <c r="B29" s="359"/>
      <c r="C29" s="632">
        <v>2722.7174599999998</v>
      </c>
      <c r="D29" s="633">
        <v>-32.126858059905231</v>
      </c>
      <c r="E29" s="634">
        <v>17279.973819999999</v>
      </c>
      <c r="F29" s="635">
        <v>-3.3459498625361537</v>
      </c>
      <c r="G29" s="634">
        <v>44288.654060000001</v>
      </c>
      <c r="H29" s="635">
        <v>-28.196789669813537</v>
      </c>
      <c r="I29" s="635">
        <v>12.054492538669159</v>
      </c>
      <c r="J29" s="1"/>
    </row>
    <row r="30" spans="1:11" x14ac:dyDescent="0.2">
      <c r="A30" s="213" t="s">
        <v>521</v>
      </c>
      <c r="B30" s="213"/>
      <c r="C30" s="632">
        <v>26207.34203</v>
      </c>
      <c r="D30" s="633">
        <v>0.52684643584790303</v>
      </c>
      <c r="E30" s="634">
        <v>101592.35506</v>
      </c>
      <c r="F30" s="635">
        <v>3.9174339569339849</v>
      </c>
      <c r="G30" s="634">
        <v>323115.06631999998</v>
      </c>
      <c r="H30" s="635">
        <v>7.3142974211284617</v>
      </c>
      <c r="I30" s="635">
        <v>87.945507461330834</v>
      </c>
      <c r="J30" s="1"/>
    </row>
    <row r="31" spans="1:11" x14ac:dyDescent="0.2">
      <c r="A31" s="805" t="s">
        <v>522</v>
      </c>
      <c r="B31" s="805"/>
      <c r="C31" s="773">
        <v>637.66715999999997</v>
      </c>
      <c r="D31" s="774">
        <v>8.564769634703703</v>
      </c>
      <c r="E31" s="773">
        <v>3466.1902400000004</v>
      </c>
      <c r="F31" s="774">
        <v>-23.075596597288193</v>
      </c>
      <c r="G31" s="773">
        <v>11711.822650000002</v>
      </c>
      <c r="H31" s="774">
        <v>-30.976930096292399</v>
      </c>
      <c r="I31" s="774">
        <v>3.187725654461703</v>
      </c>
      <c r="J31" s="1"/>
    </row>
    <row r="32" spans="1:11" x14ac:dyDescent="0.2">
      <c r="A32" s="685"/>
      <c r="B32" s="1"/>
      <c r="C32" s="1"/>
      <c r="D32" s="1"/>
      <c r="E32" s="1"/>
      <c r="F32" s="1"/>
      <c r="G32" s="1"/>
      <c r="I32" s="248"/>
      <c r="J32" s="1"/>
    </row>
    <row r="33" spans="1:10" x14ac:dyDescent="0.2">
      <c r="A33" s="692" t="s">
        <v>549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3" t="s">
        <v>645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3" t="s">
        <v>550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908" t="s">
        <v>662</v>
      </c>
      <c r="B36" s="908"/>
      <c r="C36" s="908"/>
      <c r="D36" s="908"/>
      <c r="E36" s="908"/>
      <c r="F36" s="908"/>
      <c r="G36" s="908"/>
      <c r="H36" s="908"/>
      <c r="I36" s="908"/>
    </row>
    <row r="37" spans="1:10" ht="19.5" customHeight="1" x14ac:dyDescent="0.2">
      <c r="A37" s="908"/>
      <c r="B37" s="908"/>
      <c r="C37" s="908"/>
      <c r="D37" s="908"/>
      <c r="E37" s="908"/>
      <c r="F37" s="908"/>
      <c r="G37" s="908"/>
      <c r="H37" s="908"/>
      <c r="I37" s="908"/>
    </row>
    <row r="64" spans="3:3" x14ac:dyDescent="0.2">
      <c r="C64" t="s">
        <v>574</v>
      </c>
    </row>
    <row r="68" spans="3:3" x14ac:dyDescent="0.2">
      <c r="C68" t="s">
        <v>575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114" priority="2" operator="equal">
      <formula>0</formula>
    </cfRule>
  </conditionalFormatting>
  <conditionalFormatting sqref="C11">
    <cfRule type="cellIs" dxfId="1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25" sqref="H25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00" t="s">
        <v>18</v>
      </c>
      <c r="B1" s="900"/>
      <c r="C1" s="900"/>
      <c r="D1" s="900"/>
      <c r="E1" s="900"/>
      <c r="F1" s="900"/>
      <c r="G1" s="1"/>
      <c r="H1" s="1"/>
    </row>
    <row r="2" spans="1:9" x14ac:dyDescent="0.2">
      <c r="A2" s="901"/>
      <c r="B2" s="901"/>
      <c r="C2" s="901"/>
      <c r="D2" s="901"/>
      <c r="E2" s="901"/>
      <c r="F2" s="901"/>
      <c r="G2" s="11"/>
      <c r="H2" s="62" t="s">
        <v>544</v>
      </c>
    </row>
    <row r="3" spans="1:9" x14ac:dyDescent="0.2">
      <c r="A3" s="12"/>
      <c r="B3" s="872">
        <f>INDICE!A3</f>
        <v>42461</v>
      </c>
      <c r="C3" s="872">
        <v>41671</v>
      </c>
      <c r="D3" s="890" t="s">
        <v>120</v>
      </c>
      <c r="E3" s="890"/>
      <c r="F3" s="890" t="s">
        <v>121</v>
      </c>
      <c r="G3" s="890"/>
      <c r="H3" s="890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  <c r="I4" s="62"/>
    </row>
    <row r="5" spans="1:9" ht="14.1" customHeight="1" x14ac:dyDescent="0.2">
      <c r="A5" s="637" t="s">
        <v>376</v>
      </c>
      <c r="B5" s="360">
        <v>16857.13593</v>
      </c>
      <c r="C5" s="361">
        <v>-7.5379078507665662</v>
      </c>
      <c r="D5" s="360">
        <v>66027.502509999991</v>
      </c>
      <c r="E5" s="361">
        <v>-0.22697206635872288</v>
      </c>
      <c r="F5" s="360">
        <v>212098.73361000002</v>
      </c>
      <c r="G5" s="361">
        <v>6.3294295962007903</v>
      </c>
      <c r="H5" s="361">
        <v>57.729065288350803</v>
      </c>
    </row>
    <row r="6" spans="1:9" x14ac:dyDescent="0.2">
      <c r="A6" s="624" t="s">
        <v>377</v>
      </c>
      <c r="B6" s="694">
        <v>6508.8551399999997</v>
      </c>
      <c r="C6" s="695">
        <v>1.8741864831003294</v>
      </c>
      <c r="D6" s="694">
        <v>23049.25489</v>
      </c>
      <c r="E6" s="695">
        <v>4.687881864089845</v>
      </c>
      <c r="F6" s="694">
        <v>77100.28012000001</v>
      </c>
      <c r="G6" s="695">
        <v>12.803939072788378</v>
      </c>
      <c r="H6" s="695">
        <v>20.985165866109458</v>
      </c>
    </row>
    <row r="7" spans="1:9" x14ac:dyDescent="0.2">
      <c r="A7" s="624" t="s">
        <v>378</v>
      </c>
      <c r="B7" s="696">
        <v>7625.56333</v>
      </c>
      <c r="C7" s="695">
        <v>-20.162156260667807</v>
      </c>
      <c r="D7" s="694">
        <v>28471.318659999997</v>
      </c>
      <c r="E7" s="119">
        <v>-6.335085795306675</v>
      </c>
      <c r="F7" s="694">
        <v>97352.182280000023</v>
      </c>
      <c r="G7" s="695">
        <v>16.982933036503532</v>
      </c>
      <c r="H7" s="695">
        <v>26.497331649039964</v>
      </c>
    </row>
    <row r="8" spans="1:9" x14ac:dyDescent="0.2">
      <c r="A8" s="624" t="s">
        <v>621</v>
      </c>
      <c r="B8" s="696">
        <v>0</v>
      </c>
      <c r="C8" s="697" t="s">
        <v>150</v>
      </c>
      <c r="D8" s="694">
        <v>0</v>
      </c>
      <c r="E8" s="697" t="s">
        <v>150</v>
      </c>
      <c r="F8" s="694">
        <v>4.8509700000000002</v>
      </c>
      <c r="G8" s="697" t="s">
        <v>150</v>
      </c>
      <c r="H8" s="119">
        <v>1.3203377458950922E-3</v>
      </c>
    </row>
    <row r="9" spans="1:9" x14ac:dyDescent="0.2">
      <c r="A9" s="624" t="s">
        <v>622</v>
      </c>
      <c r="B9" s="694">
        <v>2722.7174599999998</v>
      </c>
      <c r="C9" s="695">
        <v>18.845269628056293</v>
      </c>
      <c r="D9" s="694">
        <v>14506.928960000001</v>
      </c>
      <c r="E9" s="695">
        <v>5.4007276166015101</v>
      </c>
      <c r="F9" s="694">
        <v>37641.420239999999</v>
      </c>
      <c r="G9" s="695">
        <v>-21.425121557049469</v>
      </c>
      <c r="H9" s="695">
        <v>10.245247435455488</v>
      </c>
    </row>
    <row r="10" spans="1:9" x14ac:dyDescent="0.2">
      <c r="A10" s="637" t="s">
        <v>379</v>
      </c>
      <c r="B10" s="639">
        <v>12072.923560000001</v>
      </c>
      <c r="C10" s="361">
        <v>1.8806019986602789</v>
      </c>
      <c r="D10" s="639">
        <v>52844.254280000001</v>
      </c>
      <c r="E10" s="361">
        <v>6.8358575947592595</v>
      </c>
      <c r="F10" s="639">
        <v>155304.41468000002</v>
      </c>
      <c r="G10" s="361">
        <v>-4.8953040995609447</v>
      </c>
      <c r="H10" s="361">
        <v>42.270779000106764</v>
      </c>
    </row>
    <row r="11" spans="1:9" x14ac:dyDescent="0.2">
      <c r="A11" s="624" t="s">
        <v>380</v>
      </c>
      <c r="B11" s="694">
        <v>2704.8983199999998</v>
      </c>
      <c r="C11" s="695">
        <v>-26.830197971059562</v>
      </c>
      <c r="D11" s="694">
        <v>12797.503490000001</v>
      </c>
      <c r="E11" s="695">
        <v>-3.6013923942905981</v>
      </c>
      <c r="F11" s="694">
        <v>37381.621060000005</v>
      </c>
      <c r="G11" s="695">
        <v>8.393528198206754</v>
      </c>
      <c r="H11" s="695">
        <v>10.174535255477753</v>
      </c>
    </row>
    <row r="12" spans="1:9" x14ac:dyDescent="0.2">
      <c r="A12" s="624" t="s">
        <v>381</v>
      </c>
      <c r="B12" s="694">
        <v>2043.4371899999999</v>
      </c>
      <c r="C12" s="695">
        <v>115.76847642341484</v>
      </c>
      <c r="D12" s="694">
        <v>6868.5519499999991</v>
      </c>
      <c r="E12" s="695">
        <v>24.75142374788863</v>
      </c>
      <c r="F12" s="694">
        <v>24276.852199999998</v>
      </c>
      <c r="G12" s="695">
        <v>39.910051679544566</v>
      </c>
      <c r="H12" s="695">
        <v>6.6076772915883444</v>
      </c>
    </row>
    <row r="13" spans="1:9" x14ac:dyDescent="0.2">
      <c r="A13" s="624" t="s">
        <v>382</v>
      </c>
      <c r="B13" s="694">
        <v>831.47786999999994</v>
      </c>
      <c r="C13" s="695">
        <v>-8.2739273994019857</v>
      </c>
      <c r="D13" s="694">
        <v>3638.8252900000002</v>
      </c>
      <c r="E13" s="695">
        <v>-32.053764242074266</v>
      </c>
      <c r="F13" s="694">
        <v>12393.039140000001</v>
      </c>
      <c r="G13" s="695">
        <v>-47.084149724695337</v>
      </c>
      <c r="H13" s="695">
        <v>3.3731392614048845</v>
      </c>
    </row>
    <row r="14" spans="1:9" x14ac:dyDescent="0.2">
      <c r="A14" s="624" t="s">
        <v>383</v>
      </c>
      <c r="B14" s="694">
        <v>1854.21774</v>
      </c>
      <c r="C14" s="695">
        <v>-17.86449681703829</v>
      </c>
      <c r="D14" s="694">
        <v>12518.330639999998</v>
      </c>
      <c r="E14" s="695">
        <v>7.5451857144274399</v>
      </c>
      <c r="F14" s="694">
        <v>34020.894069999995</v>
      </c>
      <c r="G14" s="695">
        <v>-3.6707193783951415</v>
      </c>
      <c r="H14" s="695">
        <v>9.2598120767020831</v>
      </c>
    </row>
    <row r="15" spans="1:9" x14ac:dyDescent="0.2">
      <c r="A15" s="624" t="s">
        <v>384</v>
      </c>
      <c r="B15" s="694">
        <v>898.39114000000006</v>
      </c>
      <c r="C15" s="695">
        <v>-49.575651404509038</v>
      </c>
      <c r="D15" s="694">
        <v>4665.1859299999996</v>
      </c>
      <c r="E15" s="695">
        <v>-30.63290573349089</v>
      </c>
      <c r="F15" s="694">
        <v>14459.403180000003</v>
      </c>
      <c r="G15" s="695">
        <v>-27.496641935559403</v>
      </c>
      <c r="H15" s="695">
        <v>3.9355625373213057</v>
      </c>
    </row>
    <row r="16" spans="1:9" x14ac:dyDescent="0.2">
      <c r="A16" s="624" t="s">
        <v>385</v>
      </c>
      <c r="B16" s="694">
        <v>3740.5013000000004</v>
      </c>
      <c r="C16" s="695">
        <v>65.462975729002935</v>
      </c>
      <c r="D16" s="694">
        <v>12355.85698</v>
      </c>
      <c r="E16" s="695">
        <v>77.507338568165224</v>
      </c>
      <c r="F16" s="694">
        <v>32772.605029999999</v>
      </c>
      <c r="G16" s="695" t="s">
        <v>674</v>
      </c>
      <c r="H16" s="695">
        <v>8.9200525776123882</v>
      </c>
    </row>
    <row r="17" spans="1:8" x14ac:dyDescent="0.2">
      <c r="A17" s="698" t="s">
        <v>386</v>
      </c>
      <c r="B17" s="841">
        <v>0</v>
      </c>
      <c r="C17" s="842" t="s">
        <v>150</v>
      </c>
      <c r="D17" s="842">
        <v>0.57208999999999999</v>
      </c>
      <c r="E17" s="842" t="s">
        <v>150</v>
      </c>
      <c r="F17" s="842">
        <v>0.57208999999999999</v>
      </c>
      <c r="G17" s="843">
        <v>-56.080577925517616</v>
      </c>
      <c r="H17" s="844">
        <v>1.557115424439078E-4</v>
      </c>
    </row>
    <row r="18" spans="1:8" x14ac:dyDescent="0.2">
      <c r="A18" s="638" t="s">
        <v>119</v>
      </c>
      <c r="B18" s="69">
        <v>28930.059490000003</v>
      </c>
      <c r="C18" s="70">
        <v>-3.8276504126204807</v>
      </c>
      <c r="D18" s="69">
        <v>118872.32888</v>
      </c>
      <c r="E18" s="70">
        <v>2.7945079044984071</v>
      </c>
      <c r="F18" s="69">
        <v>367403.72038000001</v>
      </c>
      <c r="G18" s="70">
        <v>1.2765106993373154</v>
      </c>
      <c r="H18" s="70">
        <v>100</v>
      </c>
    </row>
    <row r="19" spans="1:8" x14ac:dyDescent="0.2">
      <c r="A19" s="685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2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3" t="s">
        <v>645</v>
      </c>
      <c r="B21" s="1"/>
      <c r="C21" s="1"/>
      <c r="D21" s="1"/>
      <c r="E21" s="1"/>
      <c r="F21" s="1"/>
      <c r="G21" s="1"/>
      <c r="H21" s="1"/>
    </row>
    <row r="22" spans="1:8" x14ac:dyDescent="0.2">
      <c r="A22" s="908" t="s">
        <v>662</v>
      </c>
      <c r="B22" s="908"/>
      <c r="C22" s="908"/>
      <c r="D22" s="908"/>
      <c r="E22" s="908"/>
      <c r="F22" s="908"/>
      <c r="G22" s="908"/>
      <c r="H22" s="908"/>
    </row>
    <row r="23" spans="1:8" x14ac:dyDescent="0.2">
      <c r="A23" s="908"/>
      <c r="B23" s="908"/>
      <c r="C23" s="908"/>
      <c r="D23" s="908"/>
      <c r="E23" s="908"/>
      <c r="F23" s="908"/>
      <c r="G23" s="908"/>
      <c r="H23" s="908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112" priority="7" operator="between">
      <formula>0.0001</formula>
      <formula>0.44999</formula>
    </cfRule>
  </conditionalFormatting>
  <conditionalFormatting sqref="H8">
    <cfRule type="cellIs" dxfId="111" priority="5" operator="between">
      <formula>0</formula>
      <formula>0.5</formula>
    </cfRule>
    <cfRule type="cellIs" dxfId="110" priority="6" operator="between">
      <formula>0</formula>
      <formula>0.49</formula>
    </cfRule>
  </conditionalFormatting>
  <conditionalFormatting sqref="B17">
    <cfRule type="cellIs" dxfId="109" priority="3" operator="between">
      <formula>0</formula>
      <formula>0.5</formula>
    </cfRule>
    <cfRule type="cellIs" dxfId="108" priority="4" operator="between">
      <formula>0</formula>
      <formula>0.49</formula>
    </cfRule>
  </conditionalFormatting>
  <conditionalFormatting sqref="E7">
    <cfRule type="cellIs" dxfId="107" priority="1" operator="between">
      <formula>0</formula>
      <formula>0.5</formula>
    </cfRule>
    <cfRule type="cellIs" dxfId="106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11" sqref="G11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72">
        <f>INDICE!A3</f>
        <v>42461</v>
      </c>
      <c r="C3" s="890">
        <v>41671</v>
      </c>
      <c r="D3" s="890" t="s">
        <v>120</v>
      </c>
      <c r="E3" s="890"/>
      <c r="F3" s="890" t="s">
        <v>121</v>
      </c>
      <c r="G3" s="890"/>
      <c r="H3" s="1"/>
    </row>
    <row r="4" spans="1:8" x14ac:dyDescent="0.2">
      <c r="A4" s="75"/>
      <c r="B4" s="261" t="s">
        <v>395</v>
      </c>
      <c r="C4" s="262" t="s">
        <v>488</v>
      </c>
      <c r="D4" s="261" t="s">
        <v>395</v>
      </c>
      <c r="E4" s="262" t="s">
        <v>488</v>
      </c>
      <c r="F4" s="261" t="s">
        <v>395</v>
      </c>
      <c r="G4" s="263" t="s">
        <v>488</v>
      </c>
      <c r="H4" s="1"/>
    </row>
    <row r="5" spans="1:8" x14ac:dyDescent="0.2">
      <c r="A5" s="698" t="s">
        <v>545</v>
      </c>
      <c r="B5" s="699">
        <v>15.291134326681197</v>
      </c>
      <c r="C5" s="659">
        <v>-36.773368089904686</v>
      </c>
      <c r="D5" s="700">
        <v>17.057015038114958</v>
      </c>
      <c r="E5" s="659">
        <v>-30.687485942077558</v>
      </c>
      <c r="F5" s="700">
        <v>19.208536122663862</v>
      </c>
      <c r="G5" s="659">
        <v>-22.702205349951292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558</v>
      </c>
      <c r="B7" s="94"/>
      <c r="C7" s="289"/>
      <c r="D7" s="289"/>
      <c r="E7" s="289"/>
      <c r="F7" s="94"/>
      <c r="G7" s="94"/>
      <c r="H7" s="1"/>
    </row>
    <row r="8" spans="1:8" x14ac:dyDescent="0.2">
      <c r="A8" s="692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4"/>
  <sheetViews>
    <sheetView topLeftCell="A19" workbookViewId="0">
      <selection activeCell="I53" sqref="I53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6"/>
    <col min="10" max="12" width="11" style="1"/>
  </cols>
  <sheetData>
    <row r="1" spans="1:14" x14ac:dyDescent="0.2">
      <c r="A1" s="900" t="s">
        <v>387</v>
      </c>
      <c r="B1" s="900"/>
      <c r="C1" s="900"/>
      <c r="D1" s="900"/>
      <c r="E1" s="900"/>
      <c r="F1" s="900"/>
      <c r="G1" s="900"/>
      <c r="H1" s="1"/>
      <c r="I1" s="1"/>
    </row>
    <row r="2" spans="1:14" x14ac:dyDescent="0.2">
      <c r="A2" s="901"/>
      <c r="B2" s="901"/>
      <c r="C2" s="901"/>
      <c r="D2" s="901"/>
      <c r="E2" s="901"/>
      <c r="F2" s="901"/>
      <c r="G2" s="901"/>
      <c r="H2" s="11"/>
      <c r="I2" s="62" t="s">
        <v>544</v>
      </c>
    </row>
    <row r="3" spans="1:14" x14ac:dyDescent="0.2">
      <c r="A3" s="886" t="s">
        <v>525</v>
      </c>
      <c r="B3" s="886" t="s">
        <v>526</v>
      </c>
      <c r="C3" s="869">
        <f>INDICE!A3</f>
        <v>42461</v>
      </c>
      <c r="D3" s="870">
        <v>41671</v>
      </c>
      <c r="E3" s="870" t="s">
        <v>120</v>
      </c>
      <c r="F3" s="870"/>
      <c r="G3" s="870" t="s">
        <v>121</v>
      </c>
      <c r="H3" s="870"/>
      <c r="I3" s="870"/>
    </row>
    <row r="4" spans="1:14" x14ac:dyDescent="0.2">
      <c r="A4" s="887"/>
      <c r="B4" s="887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7" t="s">
        <v>488</v>
      </c>
      <c r="I4" s="447" t="s">
        <v>110</v>
      </c>
    </row>
    <row r="5" spans="1:14" x14ac:dyDescent="0.2">
      <c r="A5" s="620"/>
      <c r="B5" s="643" t="s">
        <v>211</v>
      </c>
      <c r="C5" s="202">
        <v>0</v>
      </c>
      <c r="D5" s="187" t="s">
        <v>150</v>
      </c>
      <c r="E5" s="362">
        <v>0</v>
      </c>
      <c r="F5" s="187" t="s">
        <v>150</v>
      </c>
      <c r="G5" s="626">
        <v>911.50125000000003</v>
      </c>
      <c r="H5" s="187" t="s">
        <v>150</v>
      </c>
      <c r="I5" s="640">
        <v>1.6226871449923668</v>
      </c>
    </row>
    <row r="6" spans="1:14" x14ac:dyDescent="0.2">
      <c r="A6" s="620"/>
      <c r="B6" s="643" t="s">
        <v>249</v>
      </c>
      <c r="C6" s="202">
        <v>0</v>
      </c>
      <c r="D6" s="187" t="s">
        <v>150</v>
      </c>
      <c r="E6" s="362">
        <v>0</v>
      </c>
      <c r="F6" s="187" t="s">
        <v>150</v>
      </c>
      <c r="G6" s="362">
        <v>0</v>
      </c>
      <c r="H6" s="187">
        <v>-100</v>
      </c>
      <c r="I6" s="640">
        <v>0</v>
      </c>
    </row>
    <row r="7" spans="1:14" x14ac:dyDescent="0.2">
      <c r="A7" s="823" t="s">
        <v>346</v>
      </c>
      <c r="B7" s="644"/>
      <c r="C7" s="365">
        <v>0</v>
      </c>
      <c r="D7" s="196" t="s">
        <v>150</v>
      </c>
      <c r="E7" s="192">
        <v>0</v>
      </c>
      <c r="F7" s="363" t="s">
        <v>150</v>
      </c>
      <c r="G7" s="252">
        <v>911.50125000000003</v>
      </c>
      <c r="H7" s="363">
        <v>-4.0816904657573083</v>
      </c>
      <c r="I7" s="364">
        <v>1.6226871449923668</v>
      </c>
    </row>
    <row r="8" spans="1:14" x14ac:dyDescent="0.2">
      <c r="A8" s="620"/>
      <c r="B8" s="643" t="s">
        <v>250</v>
      </c>
      <c r="C8" s="202">
        <v>0</v>
      </c>
      <c r="D8" s="187" t="s">
        <v>150</v>
      </c>
      <c r="E8" s="362">
        <v>0</v>
      </c>
      <c r="F8" s="187" t="s">
        <v>150</v>
      </c>
      <c r="G8" s="626">
        <v>1987.7369100000001</v>
      </c>
      <c r="H8" s="187">
        <v>-67.181244422694178</v>
      </c>
      <c r="I8" s="642">
        <v>3.5386403819894365</v>
      </c>
    </row>
    <row r="9" spans="1:14" x14ac:dyDescent="0.2">
      <c r="A9" s="620"/>
      <c r="B9" s="643" t="s">
        <v>213</v>
      </c>
      <c r="C9" s="202">
        <v>0</v>
      </c>
      <c r="D9" s="187" t="s">
        <v>150</v>
      </c>
      <c r="E9" s="362">
        <v>0</v>
      </c>
      <c r="F9" s="187" t="s">
        <v>150</v>
      </c>
      <c r="G9" s="626">
        <v>1867.2845300000001</v>
      </c>
      <c r="H9" s="187">
        <v>-61.497154586664657</v>
      </c>
      <c r="I9" s="642">
        <v>3.3242067445043149</v>
      </c>
    </row>
    <row r="10" spans="1:14" x14ac:dyDescent="0.2">
      <c r="A10" s="620"/>
      <c r="B10" s="643" t="s">
        <v>615</v>
      </c>
      <c r="C10" s="777">
        <v>0</v>
      </c>
      <c r="D10" s="778" t="s">
        <v>150</v>
      </c>
      <c r="E10" s="779">
        <v>0</v>
      </c>
      <c r="F10" s="778" t="s">
        <v>150</v>
      </c>
      <c r="G10" s="779">
        <v>0</v>
      </c>
      <c r="H10" s="778">
        <v>-100</v>
      </c>
      <c r="I10" s="780">
        <v>0</v>
      </c>
    </row>
    <row r="11" spans="1:14" x14ac:dyDescent="0.2">
      <c r="A11" s="823" t="s">
        <v>532</v>
      </c>
      <c r="B11" s="644"/>
      <c r="C11" s="365">
        <v>0</v>
      </c>
      <c r="D11" s="196" t="s">
        <v>150</v>
      </c>
      <c r="E11" s="192">
        <v>0</v>
      </c>
      <c r="F11" s="363" t="s">
        <v>150</v>
      </c>
      <c r="G11" s="252">
        <v>3855.0214400000004</v>
      </c>
      <c r="H11" s="363">
        <v>-67.430740731698307</v>
      </c>
      <c r="I11" s="364">
        <v>6.8628471264937509</v>
      </c>
      <c r="J11" s="456"/>
    </row>
    <row r="12" spans="1:14" x14ac:dyDescent="0.2">
      <c r="A12" s="621"/>
      <c r="B12" s="643" t="s">
        <v>312</v>
      </c>
      <c r="C12" s="202">
        <v>0</v>
      </c>
      <c r="D12" s="187" t="s">
        <v>150</v>
      </c>
      <c r="E12" s="189">
        <v>0</v>
      </c>
      <c r="F12" s="187" t="s">
        <v>150</v>
      </c>
      <c r="G12" s="189">
        <v>202.24161999999998</v>
      </c>
      <c r="H12" s="187" t="s">
        <v>150</v>
      </c>
      <c r="I12" s="640">
        <v>0.36003776951093713</v>
      </c>
      <c r="J12" s="456"/>
    </row>
    <row r="13" spans="1:14" x14ac:dyDescent="0.2">
      <c r="A13" s="621"/>
      <c r="B13" s="643" t="s">
        <v>316</v>
      </c>
      <c r="C13" s="202">
        <v>0</v>
      </c>
      <c r="D13" s="187" t="s">
        <v>150</v>
      </c>
      <c r="E13" s="189">
        <v>0.29273000000000005</v>
      </c>
      <c r="F13" s="187" t="s">
        <v>150</v>
      </c>
      <c r="G13" s="189">
        <v>0.29273000000000005</v>
      </c>
      <c r="H13" s="187">
        <v>-75.112860579988606</v>
      </c>
      <c r="I13" s="629">
        <v>5.2112842187941664E-4</v>
      </c>
      <c r="J13" s="456"/>
      <c r="M13" s="781"/>
      <c r="N13" s="781"/>
    </row>
    <row r="14" spans="1:14" x14ac:dyDescent="0.2">
      <c r="A14" s="621"/>
      <c r="B14" s="643" t="s">
        <v>253</v>
      </c>
      <c r="C14" s="202">
        <v>439.86370000000005</v>
      </c>
      <c r="D14" s="187">
        <v>-32.976099017175414</v>
      </c>
      <c r="E14" s="189">
        <v>563.75058000000013</v>
      </c>
      <c r="F14" s="187">
        <v>-24.94357093717937</v>
      </c>
      <c r="G14" s="189">
        <v>5656.6371200000003</v>
      </c>
      <c r="H14" s="187">
        <v>514.67574290670632</v>
      </c>
      <c r="I14" s="649">
        <v>10.070147834147944</v>
      </c>
      <c r="J14" s="456"/>
      <c r="M14" s="781"/>
      <c r="N14" s="781"/>
    </row>
    <row r="15" spans="1:14" x14ac:dyDescent="0.2">
      <c r="A15" s="620"/>
      <c r="B15" s="643" t="s">
        <v>371</v>
      </c>
      <c r="C15" s="202">
        <v>416.85840000000002</v>
      </c>
      <c r="D15" s="187">
        <v>-34.395003337076439</v>
      </c>
      <c r="E15" s="362">
        <v>435.17286999999999</v>
      </c>
      <c r="F15" s="187">
        <v>-33.171930104537786</v>
      </c>
      <c r="G15" s="626">
        <v>5369.6824800000004</v>
      </c>
      <c r="H15" s="187">
        <v>608.61810941465137</v>
      </c>
      <c r="I15" s="629">
        <v>9.5593009148223675</v>
      </c>
      <c r="J15" s="456"/>
      <c r="M15" s="781"/>
      <c r="N15" s="781"/>
    </row>
    <row r="16" spans="1:14" x14ac:dyDescent="0.2">
      <c r="A16" s="620"/>
      <c r="B16" s="650" t="s">
        <v>368</v>
      </c>
      <c r="C16" s="646">
        <v>23.005299999999995</v>
      </c>
      <c r="D16" s="647">
        <v>10.218810591408058</v>
      </c>
      <c r="E16" s="788">
        <v>128.57771</v>
      </c>
      <c r="F16" s="647">
        <v>28.681221174312611</v>
      </c>
      <c r="G16" s="688">
        <v>286.95464000000004</v>
      </c>
      <c r="H16" s="647">
        <v>76.592437091923159</v>
      </c>
      <c r="I16" s="783">
        <v>0.5108469193255768</v>
      </c>
      <c r="J16" s="456"/>
      <c r="K16" s="852"/>
      <c r="L16" s="853"/>
      <c r="M16" s="782"/>
      <c r="N16" s="781"/>
    </row>
    <row r="17" spans="1:14" x14ac:dyDescent="0.2">
      <c r="A17" s="620"/>
      <c r="B17" s="650" t="s">
        <v>254</v>
      </c>
      <c r="C17" s="646">
        <v>0</v>
      </c>
      <c r="D17" s="647" t="s">
        <v>150</v>
      </c>
      <c r="E17" s="648">
        <v>0</v>
      </c>
      <c r="F17" s="647" t="s">
        <v>150</v>
      </c>
      <c r="G17" s="647">
        <v>0</v>
      </c>
      <c r="H17" s="647">
        <v>-100</v>
      </c>
      <c r="I17" s="649">
        <v>0</v>
      </c>
      <c r="J17" s="456"/>
      <c r="K17" s="852"/>
      <c r="M17" s="781"/>
      <c r="N17" s="781"/>
    </row>
    <row r="18" spans="1:14" x14ac:dyDescent="0.2">
      <c r="A18" s="621"/>
      <c r="B18" s="643" t="s">
        <v>218</v>
      </c>
      <c r="C18" s="202">
        <v>7.82843</v>
      </c>
      <c r="D18" s="187">
        <v>68.987125908784762</v>
      </c>
      <c r="E18" s="362">
        <v>29.973209999999998</v>
      </c>
      <c r="F18" s="187">
        <v>-14.000444728177836</v>
      </c>
      <c r="G18" s="362">
        <v>738.76633999999979</v>
      </c>
      <c r="H18" s="187">
        <v>744.69970803478873</v>
      </c>
      <c r="I18" s="641">
        <v>1.3151782765751112</v>
      </c>
      <c r="M18" s="781"/>
      <c r="N18" s="781"/>
    </row>
    <row r="19" spans="1:14" x14ac:dyDescent="0.2">
      <c r="A19" s="621"/>
      <c r="B19" s="643" t="s">
        <v>636</v>
      </c>
      <c r="C19" s="202">
        <v>0</v>
      </c>
      <c r="D19" s="187" t="s">
        <v>150</v>
      </c>
      <c r="E19" s="362">
        <v>0</v>
      </c>
      <c r="F19" s="187">
        <v>-100</v>
      </c>
      <c r="G19" s="189">
        <v>0</v>
      </c>
      <c r="H19" s="187">
        <v>-100</v>
      </c>
      <c r="I19" s="649">
        <v>0</v>
      </c>
      <c r="M19" s="781"/>
      <c r="N19" s="781"/>
    </row>
    <row r="20" spans="1:14" x14ac:dyDescent="0.2">
      <c r="A20" s="620"/>
      <c r="B20" s="643" t="s">
        <v>220</v>
      </c>
      <c r="C20" s="202">
        <v>0</v>
      </c>
      <c r="D20" s="187" t="s">
        <v>150</v>
      </c>
      <c r="E20" s="362">
        <v>0</v>
      </c>
      <c r="F20" s="187" t="s">
        <v>150</v>
      </c>
      <c r="G20" s="189">
        <v>0</v>
      </c>
      <c r="H20" s="187">
        <v>-100</v>
      </c>
      <c r="I20" s="649">
        <v>0</v>
      </c>
    </row>
    <row r="21" spans="1:14" x14ac:dyDescent="0.2">
      <c r="A21" s="620"/>
      <c r="B21" s="643" t="s">
        <v>256</v>
      </c>
      <c r="C21" s="202">
        <v>2666.2181299999997</v>
      </c>
      <c r="D21" s="187">
        <v>-5.5035892035391578</v>
      </c>
      <c r="E21" s="362">
        <v>10271.801739999999</v>
      </c>
      <c r="F21" s="187">
        <v>12.98241811371903</v>
      </c>
      <c r="G21" s="362">
        <v>36602.932260000001</v>
      </c>
      <c r="H21" s="187">
        <v>174.49411075968777</v>
      </c>
      <c r="I21" s="640">
        <v>65.161849912250148</v>
      </c>
    </row>
    <row r="22" spans="1:14" x14ac:dyDescent="0.2">
      <c r="A22" s="620"/>
      <c r="B22" s="643" t="s">
        <v>371</v>
      </c>
      <c r="C22" s="202">
        <v>2658.7495199999998</v>
      </c>
      <c r="D22" s="187">
        <v>-5.6766788035806774</v>
      </c>
      <c r="E22" s="362">
        <v>10244.087890000001</v>
      </c>
      <c r="F22" s="187">
        <v>12.837291841917594</v>
      </c>
      <c r="G22" s="626">
        <v>36464.983009999996</v>
      </c>
      <c r="H22" s="187">
        <v>175.63582191508726</v>
      </c>
      <c r="I22" s="629">
        <v>64.916267720633456</v>
      </c>
    </row>
    <row r="23" spans="1:14" x14ac:dyDescent="0.2">
      <c r="A23" s="620"/>
      <c r="B23" s="650" t="s">
        <v>368</v>
      </c>
      <c r="C23" s="646">
        <v>7.4686100000000009</v>
      </c>
      <c r="D23" s="647">
        <v>172.53224835337267</v>
      </c>
      <c r="E23" s="788">
        <v>27.713849999999997</v>
      </c>
      <c r="F23" s="647">
        <v>115.37347847069546</v>
      </c>
      <c r="G23" s="688">
        <v>137.94925000000001</v>
      </c>
      <c r="H23" s="647">
        <v>31.029254399120969</v>
      </c>
      <c r="I23" s="783">
        <v>0.24558219161667441</v>
      </c>
    </row>
    <row r="24" spans="1:14" x14ac:dyDescent="0.2">
      <c r="A24" s="620"/>
      <c r="B24" s="650" t="s">
        <v>388</v>
      </c>
      <c r="C24" s="646">
        <v>1.2040200000000001</v>
      </c>
      <c r="D24" s="647">
        <v>-0.16666252083281435</v>
      </c>
      <c r="E24" s="648">
        <v>4.49003</v>
      </c>
      <c r="F24" s="647">
        <v>26.331678933981586</v>
      </c>
      <c r="G24" s="688">
        <v>11.290749999999999</v>
      </c>
      <c r="H24" s="647">
        <v>72.817690213107255</v>
      </c>
      <c r="I24" s="846">
        <v>2.0100197210176685E-2</v>
      </c>
    </row>
    <row r="25" spans="1:14" x14ac:dyDescent="0.2">
      <c r="A25" s="620"/>
      <c r="B25" s="643" t="s">
        <v>258</v>
      </c>
      <c r="C25" s="202">
        <v>0</v>
      </c>
      <c r="D25" s="187" t="s">
        <v>150</v>
      </c>
      <c r="E25" s="362">
        <v>0</v>
      </c>
      <c r="F25" s="187" t="s">
        <v>150</v>
      </c>
      <c r="G25" s="189">
        <v>0</v>
      </c>
      <c r="H25" s="187">
        <v>-100</v>
      </c>
      <c r="I25" s="640">
        <v>0</v>
      </c>
    </row>
    <row r="26" spans="1:14" x14ac:dyDescent="0.2">
      <c r="A26" s="823" t="s">
        <v>516</v>
      </c>
      <c r="B26" s="644"/>
      <c r="C26" s="365">
        <v>3115.1142799999998</v>
      </c>
      <c r="D26" s="196">
        <v>-10.578227420459342</v>
      </c>
      <c r="E26" s="192">
        <v>10870.308289999997</v>
      </c>
      <c r="F26" s="363">
        <v>10.006156203044577</v>
      </c>
      <c r="G26" s="252">
        <v>43212.16081999999</v>
      </c>
      <c r="H26" s="363">
        <v>140.34017356374792</v>
      </c>
      <c r="I26" s="364">
        <v>76.927835118116178</v>
      </c>
    </row>
    <row r="27" spans="1:14" x14ac:dyDescent="0.2">
      <c r="A27" s="621"/>
      <c r="B27" s="643" t="s">
        <v>389</v>
      </c>
      <c r="C27" s="202">
        <v>0</v>
      </c>
      <c r="D27" s="187" t="s">
        <v>150</v>
      </c>
      <c r="E27" s="189">
        <v>0</v>
      </c>
      <c r="F27" s="187" t="s">
        <v>150</v>
      </c>
      <c r="G27" s="189">
        <v>2029.6219600000002</v>
      </c>
      <c r="H27" s="187">
        <v>-3.2473021300741567</v>
      </c>
      <c r="I27" s="629">
        <v>3.613205646932697</v>
      </c>
    </row>
    <row r="28" spans="1:14" x14ac:dyDescent="0.2">
      <c r="A28" s="620"/>
      <c r="B28" s="643" t="s">
        <v>261</v>
      </c>
      <c r="C28" s="202">
        <v>0</v>
      </c>
      <c r="D28" s="187" t="s">
        <v>150</v>
      </c>
      <c r="E28" s="362">
        <v>0</v>
      </c>
      <c r="F28" s="187" t="s">
        <v>150</v>
      </c>
      <c r="G28" s="189">
        <v>0</v>
      </c>
      <c r="H28" s="187">
        <v>-100</v>
      </c>
      <c r="I28" s="640">
        <v>0</v>
      </c>
    </row>
    <row r="29" spans="1:14" x14ac:dyDescent="0.2">
      <c r="A29" s="823" t="s">
        <v>393</v>
      </c>
      <c r="B29" s="644"/>
      <c r="C29" s="365">
        <v>0</v>
      </c>
      <c r="D29" s="196" t="s">
        <v>150</v>
      </c>
      <c r="E29" s="192">
        <v>0</v>
      </c>
      <c r="F29" s="363">
        <v>-32.048881140988712</v>
      </c>
      <c r="G29" s="252">
        <v>2029.6219600000002</v>
      </c>
      <c r="H29" s="363">
        <v>-32.048881140988712</v>
      </c>
      <c r="I29" s="364">
        <v>3.613205646932697</v>
      </c>
    </row>
    <row r="30" spans="1:14" x14ac:dyDescent="0.2">
      <c r="A30" s="621"/>
      <c r="B30" s="643" t="s">
        <v>390</v>
      </c>
      <c r="C30" s="202">
        <v>0</v>
      </c>
      <c r="D30" s="187" t="s">
        <v>150</v>
      </c>
      <c r="E30" s="189">
        <v>0</v>
      </c>
      <c r="F30" s="187">
        <v>-100</v>
      </c>
      <c r="G30" s="189">
        <v>0</v>
      </c>
      <c r="H30" s="187">
        <v>-100</v>
      </c>
      <c r="I30" s="640">
        <v>0</v>
      </c>
    </row>
    <row r="31" spans="1:14" x14ac:dyDescent="0.2">
      <c r="A31" s="620"/>
      <c r="B31" s="645" t="s">
        <v>614</v>
      </c>
      <c r="C31" s="202">
        <v>0</v>
      </c>
      <c r="D31" s="198" t="s">
        <v>150</v>
      </c>
      <c r="E31" s="362">
        <v>0</v>
      </c>
      <c r="F31" s="198" t="s">
        <v>150</v>
      </c>
      <c r="G31" s="362">
        <v>0</v>
      </c>
      <c r="H31" s="198">
        <v>-100</v>
      </c>
      <c r="I31" s="640">
        <v>0</v>
      </c>
    </row>
    <row r="32" spans="1:14" x14ac:dyDescent="0.2">
      <c r="A32" s="620"/>
      <c r="B32" s="645" t="s">
        <v>264</v>
      </c>
      <c r="C32" s="202">
        <v>0</v>
      </c>
      <c r="D32" s="198" t="s">
        <v>150</v>
      </c>
      <c r="E32" s="362">
        <v>0</v>
      </c>
      <c r="F32" s="198" t="s">
        <v>150</v>
      </c>
      <c r="G32" s="362">
        <v>1037.6206099999999</v>
      </c>
      <c r="H32" s="198">
        <v>8.7585323860041147</v>
      </c>
      <c r="I32" s="640">
        <v>1.8472093430767513</v>
      </c>
    </row>
    <row r="33" spans="1:14" x14ac:dyDescent="0.2">
      <c r="A33" s="620"/>
      <c r="B33" s="643" t="s">
        <v>391</v>
      </c>
      <c r="C33" s="202">
        <v>0</v>
      </c>
      <c r="D33" s="187">
        <v>-100</v>
      </c>
      <c r="E33" s="362">
        <v>0</v>
      </c>
      <c r="F33" s="187">
        <v>-100</v>
      </c>
      <c r="G33" s="626">
        <v>2138.3233999999998</v>
      </c>
      <c r="H33" s="187">
        <v>-80.333750671170208</v>
      </c>
      <c r="I33" s="640">
        <v>3.8067198405008988</v>
      </c>
    </row>
    <row r="34" spans="1:14" x14ac:dyDescent="0.2">
      <c r="A34" s="620"/>
      <c r="B34" s="643" t="s">
        <v>392</v>
      </c>
      <c r="C34" s="202">
        <v>0</v>
      </c>
      <c r="D34" s="187" t="s">
        <v>150</v>
      </c>
      <c r="E34" s="362">
        <v>0</v>
      </c>
      <c r="F34" s="187">
        <v>-100</v>
      </c>
      <c r="G34" s="189">
        <v>0</v>
      </c>
      <c r="H34" s="187">
        <v>-100</v>
      </c>
      <c r="I34" s="640">
        <v>0</v>
      </c>
    </row>
    <row r="35" spans="1:14" x14ac:dyDescent="0.2">
      <c r="A35" s="620"/>
      <c r="B35" s="643" t="s">
        <v>647</v>
      </c>
      <c r="C35" s="202">
        <v>0</v>
      </c>
      <c r="D35" s="187" t="s">
        <v>150</v>
      </c>
      <c r="E35" s="362">
        <v>985.44656000000009</v>
      </c>
      <c r="F35" s="187" t="s">
        <v>150</v>
      </c>
      <c r="G35" s="189">
        <v>1981.0832400000002</v>
      </c>
      <c r="H35" s="187" t="s">
        <v>150</v>
      </c>
      <c r="I35" s="640">
        <v>3.526795280541664</v>
      </c>
    </row>
    <row r="36" spans="1:14" x14ac:dyDescent="0.2">
      <c r="A36" s="823" t="s">
        <v>533</v>
      </c>
      <c r="B36" s="644"/>
      <c r="C36" s="365">
        <v>0</v>
      </c>
      <c r="D36" s="196">
        <v>-100</v>
      </c>
      <c r="E36" s="192">
        <v>985.44656000000009</v>
      </c>
      <c r="F36" s="363">
        <v>-62.494963757666014</v>
      </c>
      <c r="G36" s="252">
        <v>5157.0272500000001</v>
      </c>
      <c r="H36" s="363">
        <v>-79.233872965292463</v>
      </c>
      <c r="I36" s="364">
        <v>9.1807244641193151</v>
      </c>
    </row>
    <row r="37" spans="1:14" x14ac:dyDescent="0.2">
      <c r="A37" s="621"/>
      <c r="B37" s="643" t="s">
        <v>230</v>
      </c>
      <c r="C37" s="202">
        <v>0</v>
      </c>
      <c r="D37" s="187" t="s">
        <v>150</v>
      </c>
      <c r="E37" s="189">
        <v>0</v>
      </c>
      <c r="F37" s="187" t="s">
        <v>150</v>
      </c>
      <c r="G37" s="189">
        <v>930.87868000000003</v>
      </c>
      <c r="H37" s="187" t="s">
        <v>150</v>
      </c>
      <c r="I37" s="629">
        <v>1.6571835393352041</v>
      </c>
    </row>
    <row r="38" spans="1:14" x14ac:dyDescent="0.2">
      <c r="A38" s="824" t="s">
        <v>517</v>
      </c>
      <c r="B38" s="644"/>
      <c r="C38" s="365">
        <v>0</v>
      </c>
      <c r="D38" s="196" t="s">
        <v>150</v>
      </c>
      <c r="E38" s="192">
        <v>0</v>
      </c>
      <c r="F38" s="363" t="s">
        <v>150</v>
      </c>
      <c r="G38" s="252">
        <v>930.87868000000003</v>
      </c>
      <c r="H38" s="363" t="s">
        <v>150</v>
      </c>
      <c r="I38" s="364">
        <v>1.6571835393352041</v>
      </c>
    </row>
    <row r="39" spans="1:14" x14ac:dyDescent="0.2">
      <c r="A39" s="851" t="s">
        <v>677</v>
      </c>
      <c r="B39" s="850"/>
      <c r="C39" s="202">
        <v>0</v>
      </c>
      <c r="D39" s="187" t="s">
        <v>150</v>
      </c>
      <c r="E39" s="362">
        <v>19.3017</v>
      </c>
      <c r="F39" s="187">
        <v>-86.390281627257423</v>
      </c>
      <c r="G39" s="189">
        <v>76.123039999999989</v>
      </c>
      <c r="H39" s="187">
        <v>-63.708221366241283</v>
      </c>
      <c r="I39" s="640">
        <v>0.13551696001046593</v>
      </c>
    </row>
    <row r="40" spans="1:14" x14ac:dyDescent="0.2">
      <c r="A40" s="627" t="s">
        <v>119</v>
      </c>
      <c r="B40" s="367"/>
      <c r="C40" s="367">
        <v>3115.1142799999998</v>
      </c>
      <c r="D40" s="357">
        <v>-31.672696701024833</v>
      </c>
      <c r="E40" s="205">
        <v>11875.056550000001</v>
      </c>
      <c r="F40" s="357">
        <v>-6.1325128507179327</v>
      </c>
      <c r="G40" s="255">
        <v>56172.334440000006</v>
      </c>
      <c r="H40" s="208">
        <v>-4.4635108065256741</v>
      </c>
      <c r="I40" s="368">
        <v>100</v>
      </c>
    </row>
    <row r="41" spans="1:14" x14ac:dyDescent="0.2">
      <c r="A41" s="369"/>
      <c r="B41" s="369" t="s">
        <v>371</v>
      </c>
      <c r="C41" s="651">
        <v>3075.6079199999999</v>
      </c>
      <c r="D41" s="217">
        <v>-10.959516607651784</v>
      </c>
      <c r="E41" s="256">
        <v>10679.260759999999</v>
      </c>
      <c r="F41" s="217">
        <v>9.7580556876822957</v>
      </c>
      <c r="G41" s="256">
        <v>41834.665489999999</v>
      </c>
      <c r="H41" s="217">
        <v>199.09303941588402</v>
      </c>
      <c r="I41" s="652">
        <v>74.475568635455829</v>
      </c>
    </row>
    <row r="42" spans="1:14" x14ac:dyDescent="0.2">
      <c r="A42" s="369"/>
      <c r="B42" s="369" t="s">
        <v>368</v>
      </c>
      <c r="C42" s="651">
        <v>39.506359999999994</v>
      </c>
      <c r="D42" s="217">
        <v>-96.424563511747834</v>
      </c>
      <c r="E42" s="256">
        <v>1195.7957900000004</v>
      </c>
      <c r="F42" s="217">
        <v>-59.062857738024036</v>
      </c>
      <c r="G42" s="256">
        <v>14337.668949999997</v>
      </c>
      <c r="H42" s="217">
        <v>-68.00310144631861</v>
      </c>
      <c r="I42" s="652">
        <v>25.524431364544153</v>
      </c>
    </row>
    <row r="43" spans="1:14" x14ac:dyDescent="0.2">
      <c r="A43" s="214"/>
      <c r="B43" s="214" t="s">
        <v>520</v>
      </c>
      <c r="C43" s="632">
        <v>3115.1142799999998</v>
      </c>
      <c r="D43" s="633">
        <v>-31.672696701024833</v>
      </c>
      <c r="E43" s="632">
        <v>10870.308289999997</v>
      </c>
      <c r="F43" s="633">
        <v>-4.99881839186029</v>
      </c>
      <c r="G43" s="632">
        <v>46059.743849999992</v>
      </c>
      <c r="H43" s="635">
        <v>22.663340351800606</v>
      </c>
      <c r="I43" s="635">
        <v>81.997204334098512</v>
      </c>
    </row>
    <row r="44" spans="1:14" x14ac:dyDescent="0.2">
      <c r="A44" s="214"/>
      <c r="B44" s="214" t="s">
        <v>521</v>
      </c>
      <c r="C44" s="632">
        <v>0</v>
      </c>
      <c r="D44" s="633" t="s">
        <v>150</v>
      </c>
      <c r="E44" s="632">
        <v>1004.7482600000035</v>
      </c>
      <c r="F44" s="633">
        <v>-16.86576911604487</v>
      </c>
      <c r="G44" s="632">
        <v>10112.590590000011</v>
      </c>
      <c r="H44" s="635">
        <v>-52.404642617929966</v>
      </c>
      <c r="I44" s="635">
        <v>18.002795665901488</v>
      </c>
    </row>
    <row r="45" spans="1:14" x14ac:dyDescent="0.2">
      <c r="A45" s="801"/>
      <c r="B45" s="801" t="s">
        <v>522</v>
      </c>
      <c r="C45" s="802">
        <v>3113.9102599999997</v>
      </c>
      <c r="D45" s="803">
        <v>-10.581833155341847</v>
      </c>
      <c r="E45" s="802">
        <v>10865.818259999998</v>
      </c>
      <c r="F45" s="803">
        <v>10.006202232359993</v>
      </c>
      <c r="G45" s="802">
        <v>43200.870069999997</v>
      </c>
      <c r="H45" s="804">
        <v>188.23298762906916</v>
      </c>
      <c r="I45" s="804">
        <v>76.907734920906009</v>
      </c>
    </row>
    <row r="46" spans="1:14" x14ac:dyDescent="0.2">
      <c r="A46" s="683" t="s">
        <v>558</v>
      </c>
      <c r="B46" s="1"/>
      <c r="C46" s="701"/>
      <c r="D46" s="701"/>
      <c r="E46" s="701"/>
      <c r="F46" s="701"/>
      <c r="G46" s="704"/>
      <c r="H46" s="701"/>
      <c r="I46" s="248" t="s">
        <v>238</v>
      </c>
      <c r="J46" s="854"/>
      <c r="K46" s="707"/>
      <c r="L46" s="854"/>
      <c r="M46" s="434"/>
      <c r="N46" s="797"/>
    </row>
    <row r="47" spans="1:14" x14ac:dyDescent="0.2">
      <c r="A47" s="702" t="s">
        <v>603</v>
      </c>
      <c r="B47" s="743"/>
      <c r="C47" s="598"/>
      <c r="D47" s="744"/>
      <c r="E47" s="744"/>
      <c r="F47" s="745"/>
      <c r="G47" s="704"/>
      <c r="H47" s="744"/>
      <c r="I47" s="744"/>
      <c r="J47" s="854"/>
      <c r="K47" s="707"/>
      <c r="L47" s="854"/>
      <c r="M47" s="434"/>
      <c r="N47" s="797"/>
    </row>
    <row r="48" spans="1:14" x14ac:dyDescent="0.2">
      <c r="A48" s="703" t="s">
        <v>645</v>
      </c>
      <c r="B48" s="1"/>
      <c r="C48" s="1"/>
      <c r="D48" s="1"/>
      <c r="E48" s="1"/>
      <c r="F48" s="1"/>
      <c r="G48" s="705"/>
      <c r="H48" s="1"/>
      <c r="I48" s="1"/>
    </row>
    <row r="49" spans="1:9" x14ac:dyDescent="0.2">
      <c r="A49" s="693" t="s">
        <v>551</v>
      </c>
      <c r="B49" s="1"/>
      <c r="C49" s="1"/>
      <c r="D49" s="1"/>
      <c r="E49" s="1"/>
      <c r="F49" s="1"/>
      <c r="G49" s="705"/>
      <c r="H49" s="1"/>
      <c r="I49" s="1"/>
    </row>
    <row r="50" spans="1:9" x14ac:dyDescent="0.2">
      <c r="A50" s="908" t="s">
        <v>662</v>
      </c>
      <c r="B50" s="908"/>
      <c r="C50" s="908"/>
      <c r="D50" s="908"/>
      <c r="E50" s="908"/>
      <c r="F50" s="908"/>
      <c r="G50" s="908"/>
      <c r="H50" s="908"/>
      <c r="I50" s="1"/>
    </row>
    <row r="51" spans="1:9" x14ac:dyDescent="0.2">
      <c r="A51" s="908"/>
      <c r="B51" s="908"/>
      <c r="C51" s="908"/>
      <c r="D51" s="908"/>
      <c r="E51" s="908"/>
      <c r="F51" s="908"/>
      <c r="G51" s="908"/>
      <c r="H51" s="908"/>
      <c r="I51" s="1"/>
    </row>
    <row r="52" spans="1:9" x14ac:dyDescent="0.2">
      <c r="A52" s="908"/>
      <c r="B52" s="908"/>
      <c r="C52" s="908"/>
      <c r="D52" s="908"/>
      <c r="E52" s="908"/>
      <c r="F52" s="908"/>
      <c r="G52" s="908"/>
      <c r="H52" s="908"/>
      <c r="I52" s="1"/>
    </row>
    <row r="53" spans="1:9" x14ac:dyDescent="0.2">
      <c r="A53" s="908"/>
      <c r="B53" s="908"/>
      <c r="C53" s="908"/>
      <c r="D53" s="908"/>
      <c r="E53" s="908"/>
      <c r="F53" s="908"/>
      <c r="G53" s="908"/>
      <c r="H53" s="908"/>
      <c r="I53" s="1"/>
    </row>
    <row r="54" spans="1:9" x14ac:dyDescent="0.2">
      <c r="A54" s="1"/>
      <c r="B54" s="1"/>
      <c r="C54" s="1"/>
      <c r="D54" s="1"/>
      <c r="E54" s="1"/>
      <c r="F54" s="1"/>
      <c r="G54" s="705"/>
      <c r="H54" s="1"/>
      <c r="I54" s="1"/>
    </row>
  </sheetData>
  <mergeCells count="8">
    <mergeCell ref="A52:H53"/>
    <mergeCell ref="A1:G2"/>
    <mergeCell ref="C3:D3"/>
    <mergeCell ref="E3:F3"/>
    <mergeCell ref="A3:A4"/>
    <mergeCell ref="B3:B4"/>
    <mergeCell ref="G3:I3"/>
    <mergeCell ref="A50:H51"/>
  </mergeCells>
  <conditionalFormatting sqref="C5:C6 C32:C33 C9">
    <cfRule type="cellIs" dxfId="105" priority="238" operator="between">
      <formula>0.00000001</formula>
      <formula>1</formula>
    </cfRule>
  </conditionalFormatting>
  <conditionalFormatting sqref="I5:I6 I32:I33 I9">
    <cfRule type="cellIs" dxfId="104" priority="237" operator="between">
      <formula>0.000001</formula>
      <formula>1</formula>
    </cfRule>
  </conditionalFormatting>
  <conditionalFormatting sqref="C35">
    <cfRule type="cellIs" dxfId="103" priority="231" operator="between">
      <formula>0.00000001</formula>
      <formula>1</formula>
    </cfRule>
  </conditionalFormatting>
  <conditionalFormatting sqref="I35">
    <cfRule type="cellIs" dxfId="102" priority="229" operator="between">
      <formula>0.000001</formula>
      <formula>1</formula>
    </cfRule>
  </conditionalFormatting>
  <conditionalFormatting sqref="C34">
    <cfRule type="cellIs" dxfId="101" priority="224" operator="between">
      <formula>0.00000001</formula>
      <formula>1</formula>
    </cfRule>
  </conditionalFormatting>
  <conditionalFormatting sqref="I34">
    <cfRule type="cellIs" dxfId="100" priority="223" operator="between">
      <formula>0.000001</formula>
      <formula>1</formula>
    </cfRule>
  </conditionalFormatting>
  <conditionalFormatting sqref="C10">
    <cfRule type="cellIs" dxfId="99" priority="220" operator="between">
      <formula>0.00000001</formula>
      <formula>1</formula>
    </cfRule>
  </conditionalFormatting>
  <conditionalFormatting sqref="I10">
    <cfRule type="cellIs" dxfId="98" priority="219" operator="between">
      <formula>0.000001</formula>
      <formula>1</formula>
    </cfRule>
  </conditionalFormatting>
  <conditionalFormatting sqref="C18">
    <cfRule type="cellIs" dxfId="97" priority="198" operator="between">
      <formula>0.00000001</formula>
      <formula>1</formula>
    </cfRule>
  </conditionalFormatting>
  <conditionalFormatting sqref="C19">
    <cfRule type="cellIs" dxfId="96" priority="167" operator="between">
      <formula>0.00000001</formula>
      <formula>1</formula>
    </cfRule>
  </conditionalFormatting>
  <conditionalFormatting sqref="K16:K17">
    <cfRule type="cellIs" dxfId="95" priority="186" operator="between">
      <formula>0.000001</formula>
      <formula>1</formula>
    </cfRule>
  </conditionalFormatting>
  <conditionalFormatting sqref="M16">
    <cfRule type="cellIs" dxfId="94" priority="185" operator="between">
      <formula>0.000001</formula>
      <formula>1</formula>
    </cfRule>
  </conditionalFormatting>
  <conditionalFormatting sqref="C13">
    <cfRule type="cellIs" dxfId="93" priority="171" operator="between">
      <formula>0.00000001</formula>
      <formula>1</formula>
    </cfRule>
  </conditionalFormatting>
  <conditionalFormatting sqref="C35">
    <cfRule type="cellIs" dxfId="92" priority="159" operator="between">
      <formula>0.00000001</formula>
      <formula>1</formula>
    </cfRule>
  </conditionalFormatting>
  <conditionalFormatting sqref="I35">
    <cfRule type="cellIs" dxfId="91" priority="158" operator="between">
      <formula>0.000001</formula>
      <formula>1</formula>
    </cfRule>
  </conditionalFormatting>
  <conditionalFormatting sqref="I18">
    <cfRule type="cellIs" dxfId="90" priority="139" operator="between">
      <formula>0.000001</formula>
      <formula>1</formula>
    </cfRule>
  </conditionalFormatting>
  <conditionalFormatting sqref="C20">
    <cfRule type="cellIs" dxfId="89" priority="138" operator="between">
      <formula>0.00000001</formula>
      <formula>1</formula>
    </cfRule>
  </conditionalFormatting>
  <conditionalFormatting sqref="I28">
    <cfRule type="cellIs" dxfId="88" priority="120" operator="between">
      <formula>0.000001</formula>
      <formula>1</formula>
    </cfRule>
  </conditionalFormatting>
  <conditionalFormatting sqref="C28">
    <cfRule type="cellIs" dxfId="87" priority="121" operator="between">
      <formula>0.00000001</formula>
      <formula>1</formula>
    </cfRule>
  </conditionalFormatting>
  <conditionalFormatting sqref="I25">
    <cfRule type="cellIs" dxfId="86" priority="116" operator="between">
      <formula>0.000001</formula>
      <formula>1</formula>
    </cfRule>
  </conditionalFormatting>
  <conditionalFormatting sqref="C23">
    <cfRule type="cellIs" dxfId="85" priority="115" operator="between">
      <formula>0.00000001</formula>
      <formula>1</formula>
    </cfRule>
  </conditionalFormatting>
  <conditionalFormatting sqref="C24">
    <cfRule type="cellIs" dxfId="84" priority="114" operator="between">
      <formula>0.00000001</formula>
      <formula>1</formula>
    </cfRule>
  </conditionalFormatting>
  <conditionalFormatting sqref="E23">
    <cfRule type="cellIs" dxfId="83" priority="112" operator="between">
      <formula>0.00000001</formula>
      <formula>1</formula>
    </cfRule>
  </conditionalFormatting>
  <conditionalFormatting sqref="C22">
    <cfRule type="cellIs" dxfId="82" priority="111" operator="between">
      <formula>0.00000001</formula>
      <formula>1</formula>
    </cfRule>
  </conditionalFormatting>
  <conditionalFormatting sqref="C21">
    <cfRule type="cellIs" dxfId="81" priority="110" operator="between">
      <formula>0.00000001</formula>
      <formula>1</formula>
    </cfRule>
  </conditionalFormatting>
  <conditionalFormatting sqref="C16">
    <cfRule type="cellIs" dxfId="80" priority="109" operator="between">
      <formula>0.00000001</formula>
      <formula>1</formula>
    </cfRule>
  </conditionalFormatting>
  <conditionalFormatting sqref="C17">
    <cfRule type="cellIs" dxfId="79" priority="108" operator="between">
      <formula>0.00000001</formula>
      <formula>1</formula>
    </cfRule>
  </conditionalFormatting>
  <conditionalFormatting sqref="E16">
    <cfRule type="cellIs" dxfId="78" priority="106" operator="between">
      <formula>0.00000001</formula>
      <formula>1</formula>
    </cfRule>
  </conditionalFormatting>
  <conditionalFormatting sqref="C14:C15">
    <cfRule type="cellIs" dxfId="77" priority="105" operator="between">
      <formula>0.00000001</formula>
      <formula>1</formula>
    </cfRule>
  </conditionalFormatting>
  <conditionalFormatting sqref="C12">
    <cfRule type="cellIs" dxfId="76" priority="104" operator="between">
      <formula>0.00000001</formula>
      <formula>1</formula>
    </cfRule>
  </conditionalFormatting>
  <conditionalFormatting sqref="C11">
    <cfRule type="cellIs" dxfId="75" priority="102" operator="between">
      <formula>0.00000001</formula>
      <formula>1</formula>
    </cfRule>
  </conditionalFormatting>
  <conditionalFormatting sqref="I11">
    <cfRule type="cellIs" dxfId="74" priority="101" operator="between">
      <formula>0.000001</formula>
      <formula>1</formula>
    </cfRule>
  </conditionalFormatting>
  <conditionalFormatting sqref="C8">
    <cfRule type="cellIs" dxfId="73" priority="100" operator="between">
      <formula>0.00000001</formula>
      <formula>1</formula>
    </cfRule>
  </conditionalFormatting>
  <conditionalFormatting sqref="I8">
    <cfRule type="cellIs" dxfId="72" priority="99" operator="between">
      <formula>0.000001</formula>
      <formula>1</formula>
    </cfRule>
  </conditionalFormatting>
  <conditionalFormatting sqref="C7">
    <cfRule type="cellIs" dxfId="71" priority="98" operator="between">
      <formula>0.00000001</formula>
      <formula>1</formula>
    </cfRule>
  </conditionalFormatting>
  <conditionalFormatting sqref="I7">
    <cfRule type="cellIs" dxfId="70" priority="97" operator="between">
      <formula>0.000001</formula>
      <formula>1</formula>
    </cfRule>
  </conditionalFormatting>
  <conditionalFormatting sqref="I20">
    <cfRule type="cellIs" dxfId="69" priority="96" operator="between">
      <formula>0.000001</formula>
      <formula>1</formula>
    </cfRule>
  </conditionalFormatting>
  <conditionalFormatting sqref="I14">
    <cfRule type="cellIs" dxfId="68" priority="95" operator="between">
      <formula>0.000001</formula>
      <formula>1</formula>
    </cfRule>
  </conditionalFormatting>
  <conditionalFormatting sqref="C31">
    <cfRule type="cellIs" dxfId="67" priority="92" operator="between">
      <formula>0.00000001</formula>
      <formula>1</formula>
    </cfRule>
  </conditionalFormatting>
  <conditionalFormatting sqref="C41">
    <cfRule type="cellIs" dxfId="66" priority="74" operator="between">
      <formula>0.00000001</formula>
      <formula>1</formula>
    </cfRule>
  </conditionalFormatting>
  <conditionalFormatting sqref="C41">
    <cfRule type="cellIs" dxfId="65" priority="80" operator="between">
      <formula>0.00000001</formula>
      <formula>1</formula>
    </cfRule>
  </conditionalFormatting>
  <conditionalFormatting sqref="C38">
    <cfRule type="cellIs" dxfId="64" priority="64" operator="between">
      <formula>0.00000001</formula>
      <formula>1</formula>
    </cfRule>
  </conditionalFormatting>
  <conditionalFormatting sqref="I38">
    <cfRule type="cellIs" dxfId="63" priority="63" operator="between">
      <formula>0.000001</formula>
      <formula>1</formula>
    </cfRule>
  </conditionalFormatting>
  <conditionalFormatting sqref="I38">
    <cfRule type="cellIs" dxfId="62" priority="61" operator="between">
      <formula>0.000001</formula>
      <formula>1</formula>
    </cfRule>
  </conditionalFormatting>
  <conditionalFormatting sqref="C38">
    <cfRule type="cellIs" dxfId="61" priority="62" operator="between">
      <formula>0.00000001</formula>
      <formula>1</formula>
    </cfRule>
  </conditionalFormatting>
  <conditionalFormatting sqref="C42">
    <cfRule type="cellIs" dxfId="60" priority="68" operator="between">
      <formula>0.00000001</formula>
      <formula>1</formula>
    </cfRule>
  </conditionalFormatting>
  <conditionalFormatting sqref="I42">
    <cfRule type="cellIs" dxfId="59" priority="67" operator="between">
      <formula>0.000001</formula>
      <formula>1</formula>
    </cfRule>
  </conditionalFormatting>
  <conditionalFormatting sqref="I21">
    <cfRule type="cellIs" dxfId="58" priority="66" operator="between">
      <formula>0.000001</formula>
      <formula>1</formula>
    </cfRule>
  </conditionalFormatting>
  <conditionalFormatting sqref="C39">
    <cfRule type="cellIs" dxfId="57" priority="60" operator="between">
      <formula>0.00000001</formula>
      <formula>1</formula>
    </cfRule>
  </conditionalFormatting>
  <conditionalFormatting sqref="I39">
    <cfRule type="cellIs" dxfId="56" priority="59" operator="between">
      <formula>0.000001</formula>
      <formula>1</formula>
    </cfRule>
  </conditionalFormatting>
  <conditionalFormatting sqref="C39">
    <cfRule type="cellIs" dxfId="55" priority="58" operator="between">
      <formula>0.00000001</formula>
      <formula>1</formula>
    </cfRule>
  </conditionalFormatting>
  <conditionalFormatting sqref="I39">
    <cfRule type="cellIs" dxfId="54" priority="57" operator="between">
      <formula>0.000001</formula>
      <formula>1</formula>
    </cfRule>
  </conditionalFormatting>
  <conditionalFormatting sqref="I40">
    <cfRule type="cellIs" dxfId="53" priority="55" operator="between">
      <formula>0.000001</formula>
      <formula>1</formula>
    </cfRule>
  </conditionalFormatting>
  <conditionalFormatting sqref="C40">
    <cfRule type="cellIs" dxfId="52" priority="56" operator="between">
      <formula>0.00000001</formula>
      <formula>1</formula>
    </cfRule>
  </conditionalFormatting>
  <conditionalFormatting sqref="I40">
    <cfRule type="cellIs" dxfId="51" priority="53" operator="between">
      <formula>0.000001</formula>
      <formula>1</formula>
    </cfRule>
  </conditionalFormatting>
  <conditionalFormatting sqref="C40">
    <cfRule type="cellIs" dxfId="50" priority="54" operator="between">
      <formula>0.00000001</formula>
      <formula>1</formula>
    </cfRule>
  </conditionalFormatting>
  <conditionalFormatting sqref="E14">
    <cfRule type="cellIs" dxfId="49" priority="47" operator="between">
      <formula>0.00000001</formula>
      <formula>1</formula>
    </cfRule>
  </conditionalFormatting>
  <conditionalFormatting sqref="G14">
    <cfRule type="cellIs" dxfId="48" priority="46" operator="between">
      <formula>0.00000001</formula>
      <formula>1</formula>
    </cfRule>
  </conditionalFormatting>
  <conditionalFormatting sqref="G20">
    <cfRule type="cellIs" dxfId="47" priority="45" operator="between">
      <formula>0.00000001</formula>
      <formula>1</formula>
    </cfRule>
  </conditionalFormatting>
  <conditionalFormatting sqref="E13">
    <cfRule type="cellIs" dxfId="46" priority="44" operator="between">
      <formula>0.00000001</formula>
      <formula>1</formula>
    </cfRule>
  </conditionalFormatting>
  <conditionalFormatting sqref="G13">
    <cfRule type="cellIs" dxfId="45" priority="43" operator="between">
      <formula>0.00000001</formula>
      <formula>1</formula>
    </cfRule>
  </conditionalFormatting>
  <conditionalFormatting sqref="G19">
    <cfRule type="cellIs" dxfId="44" priority="42" operator="between">
      <formula>0.00000001</formula>
      <formula>1</formula>
    </cfRule>
  </conditionalFormatting>
  <conditionalFormatting sqref="I24">
    <cfRule type="cellIs" dxfId="43" priority="41" operator="between">
      <formula>0.00000001</formula>
      <formula>1</formula>
    </cfRule>
  </conditionalFormatting>
  <conditionalFormatting sqref="C8">
    <cfRule type="cellIs" dxfId="42" priority="40" operator="between">
      <formula>0.00000001</formula>
      <formula>1</formula>
    </cfRule>
  </conditionalFormatting>
  <conditionalFormatting sqref="I8">
    <cfRule type="cellIs" dxfId="41" priority="39" operator="between">
      <formula>0.000001</formula>
      <formula>1</formula>
    </cfRule>
  </conditionalFormatting>
  <conditionalFormatting sqref="C7">
    <cfRule type="cellIs" dxfId="40" priority="38" operator="between">
      <formula>0.00000001</formula>
      <formula>1</formula>
    </cfRule>
  </conditionalFormatting>
  <conditionalFormatting sqref="I7">
    <cfRule type="cellIs" dxfId="39" priority="37" operator="between">
      <formula>0.000001</formula>
      <formula>1</formula>
    </cfRule>
  </conditionalFormatting>
  <conditionalFormatting sqref="C12">
    <cfRule type="cellIs" dxfId="38" priority="36" operator="between">
      <formula>0.00000001</formula>
      <formula>1</formula>
    </cfRule>
  </conditionalFormatting>
  <conditionalFormatting sqref="I11">
    <cfRule type="cellIs" dxfId="37" priority="34" operator="between">
      <formula>0.000001</formula>
      <formula>1</formula>
    </cfRule>
  </conditionalFormatting>
  <conditionalFormatting sqref="C11">
    <cfRule type="cellIs" dxfId="36" priority="35" operator="between">
      <formula>0.00000001</formula>
      <formula>1</formula>
    </cfRule>
  </conditionalFormatting>
  <conditionalFormatting sqref="E12">
    <cfRule type="cellIs" dxfId="35" priority="33" operator="between">
      <formula>0.00000001</formula>
      <formula>1</formula>
    </cfRule>
  </conditionalFormatting>
  <conditionalFormatting sqref="G12">
    <cfRule type="cellIs" dxfId="34" priority="32" operator="between">
      <formula>0.00000001</formula>
      <formula>1</formula>
    </cfRule>
  </conditionalFormatting>
  <conditionalFormatting sqref="I27">
    <cfRule type="cellIs" dxfId="33" priority="30" operator="between">
      <formula>0.000001</formula>
      <formula>1</formula>
    </cfRule>
  </conditionalFormatting>
  <conditionalFormatting sqref="C27">
    <cfRule type="cellIs" dxfId="32" priority="31" operator="between">
      <formula>0.00000001</formula>
      <formula>1</formula>
    </cfRule>
  </conditionalFormatting>
  <conditionalFormatting sqref="C26">
    <cfRule type="cellIs" dxfId="31" priority="29" operator="between">
      <formula>0.00000001</formula>
      <formula>1</formula>
    </cfRule>
  </conditionalFormatting>
  <conditionalFormatting sqref="I26">
    <cfRule type="cellIs" dxfId="30" priority="28" operator="between">
      <formula>0.000001</formula>
      <formula>1</formula>
    </cfRule>
  </conditionalFormatting>
  <conditionalFormatting sqref="C27">
    <cfRule type="cellIs" dxfId="29" priority="27" operator="between">
      <formula>0.00000001</formula>
      <formula>1</formula>
    </cfRule>
  </conditionalFormatting>
  <conditionalFormatting sqref="I26">
    <cfRule type="cellIs" dxfId="28" priority="25" operator="between">
      <formula>0.000001</formula>
      <formula>1</formula>
    </cfRule>
  </conditionalFormatting>
  <conditionalFormatting sqref="C26">
    <cfRule type="cellIs" dxfId="27" priority="26" operator="between">
      <formula>0.00000001</formula>
      <formula>1</formula>
    </cfRule>
  </conditionalFormatting>
  <conditionalFormatting sqref="E27">
    <cfRule type="cellIs" dxfId="26" priority="24" operator="between">
      <formula>0.00000001</formula>
      <formula>1</formula>
    </cfRule>
  </conditionalFormatting>
  <conditionalFormatting sqref="G27">
    <cfRule type="cellIs" dxfId="25" priority="23" operator="between">
      <formula>0.00000001</formula>
      <formula>1</formula>
    </cfRule>
  </conditionalFormatting>
  <conditionalFormatting sqref="C30">
    <cfRule type="cellIs" dxfId="24" priority="22" operator="between">
      <formula>0.00000001</formula>
      <formula>1</formula>
    </cfRule>
  </conditionalFormatting>
  <conditionalFormatting sqref="C29">
    <cfRule type="cellIs" dxfId="23" priority="20" operator="between">
      <formula>0.00000001</formula>
      <formula>1</formula>
    </cfRule>
  </conditionalFormatting>
  <conditionalFormatting sqref="I29">
    <cfRule type="cellIs" dxfId="22" priority="19" operator="between">
      <formula>0.000001</formula>
      <formula>1</formula>
    </cfRule>
  </conditionalFormatting>
  <conditionalFormatting sqref="C30">
    <cfRule type="cellIs" dxfId="21" priority="18" operator="between">
      <formula>0.00000001</formula>
      <formula>1</formula>
    </cfRule>
  </conditionalFormatting>
  <conditionalFormatting sqref="I29">
    <cfRule type="cellIs" dxfId="20" priority="16" operator="between">
      <formula>0.000001</formula>
      <formula>1</formula>
    </cfRule>
  </conditionalFormatting>
  <conditionalFormatting sqref="C29">
    <cfRule type="cellIs" dxfId="19" priority="17" operator="between">
      <formula>0.00000001</formula>
      <formula>1</formula>
    </cfRule>
  </conditionalFormatting>
  <conditionalFormatting sqref="E30">
    <cfRule type="cellIs" dxfId="18" priority="15" operator="between">
      <formula>0.00000001</formula>
      <formula>1</formula>
    </cfRule>
  </conditionalFormatting>
  <conditionalFormatting sqref="G30">
    <cfRule type="cellIs" dxfId="17" priority="14" operator="between">
      <formula>0.00000001</formula>
      <formula>1</formula>
    </cfRule>
  </conditionalFormatting>
  <conditionalFormatting sqref="I37">
    <cfRule type="cellIs" dxfId="16" priority="12" operator="between">
      <formula>0.000001</formula>
      <formula>1</formula>
    </cfRule>
  </conditionalFormatting>
  <conditionalFormatting sqref="C37">
    <cfRule type="cellIs" dxfId="15" priority="13" operator="between">
      <formula>0.00000001</formula>
      <formula>1</formula>
    </cfRule>
  </conditionalFormatting>
  <conditionalFormatting sqref="C36">
    <cfRule type="cellIs" dxfId="14" priority="11" operator="between">
      <formula>0.00000001</formula>
      <formula>1</formula>
    </cfRule>
  </conditionalFormatting>
  <conditionalFormatting sqref="I36">
    <cfRule type="cellIs" dxfId="13" priority="10" operator="between">
      <formula>0.000001</formula>
      <formula>1</formula>
    </cfRule>
  </conditionalFormatting>
  <conditionalFormatting sqref="C37">
    <cfRule type="cellIs" dxfId="12" priority="9" operator="between">
      <formula>0.00000001</formula>
      <formula>1</formula>
    </cfRule>
  </conditionalFormatting>
  <conditionalFormatting sqref="I36">
    <cfRule type="cellIs" dxfId="11" priority="7" operator="between">
      <formula>0.000001</formula>
      <formula>1</formula>
    </cfRule>
  </conditionalFormatting>
  <conditionalFormatting sqref="C36">
    <cfRule type="cellIs" dxfId="10" priority="8" operator="between">
      <formula>0.00000001</formula>
      <formula>1</formula>
    </cfRule>
  </conditionalFormatting>
  <conditionalFormatting sqref="E37">
    <cfRule type="cellIs" dxfId="9" priority="6" operator="between">
      <formula>0.00000001</formula>
      <formula>1</formula>
    </cfRule>
  </conditionalFormatting>
  <conditionalFormatting sqref="G37">
    <cfRule type="cellIs" dxfId="8" priority="5" operator="between">
      <formula>0.00000001</formula>
      <formula>1</formula>
    </cfRule>
  </conditionalFormatting>
  <conditionalFormatting sqref="C40">
    <cfRule type="cellIs" dxfId="7" priority="4" operator="between">
      <formula>0.00000001</formula>
      <formula>1</formula>
    </cfRule>
  </conditionalFormatting>
  <conditionalFormatting sqref="I40">
    <cfRule type="cellIs" dxfId="6" priority="3" operator="between">
      <formula>0.000001</formula>
      <formula>1</formula>
    </cfRule>
  </conditionalFormatting>
  <conditionalFormatting sqref="I13">
    <cfRule type="cellIs" dxfId="5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24" sqref="H24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00" t="s">
        <v>394</v>
      </c>
      <c r="B1" s="900"/>
      <c r="C1" s="900"/>
      <c r="D1" s="900"/>
      <c r="E1" s="900"/>
      <c r="F1" s="900"/>
      <c r="G1" s="1"/>
      <c r="H1" s="1"/>
      <c r="I1" s="1"/>
    </row>
    <row r="2" spans="1:12" x14ac:dyDescent="0.2">
      <c r="A2" s="901"/>
      <c r="B2" s="901"/>
      <c r="C2" s="901"/>
      <c r="D2" s="901"/>
      <c r="E2" s="901"/>
      <c r="F2" s="901"/>
      <c r="G2" s="11"/>
      <c r="H2" s="62" t="s">
        <v>544</v>
      </c>
      <c r="I2" s="1"/>
    </row>
    <row r="3" spans="1:12" x14ac:dyDescent="0.2">
      <c r="A3" s="12"/>
      <c r="B3" s="869">
        <f>INDICE!A3</f>
        <v>42461</v>
      </c>
      <c r="C3" s="870">
        <v>41671</v>
      </c>
      <c r="D3" s="870" t="s">
        <v>120</v>
      </c>
      <c r="E3" s="870"/>
      <c r="F3" s="870" t="s">
        <v>121</v>
      </c>
      <c r="G3" s="870"/>
      <c r="H3" s="870"/>
      <c r="I3" s="1"/>
    </row>
    <row r="4" spans="1:12" x14ac:dyDescent="0.2">
      <c r="A4" s="607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7" t="s">
        <v>488</v>
      </c>
      <c r="H4" s="447" t="s">
        <v>110</v>
      </c>
      <c r="I4" s="62"/>
    </row>
    <row r="5" spans="1:12" ht="14.1" customHeight="1" x14ac:dyDescent="0.2">
      <c r="A5" s="814" t="s">
        <v>376</v>
      </c>
      <c r="B5" s="360">
        <v>3075.6079199999999</v>
      </c>
      <c r="C5" s="361">
        <v>-10.959516607651784</v>
      </c>
      <c r="D5" s="360">
        <v>10679.260759999999</v>
      </c>
      <c r="E5" s="361">
        <v>9.7580556876822957</v>
      </c>
      <c r="F5" s="360">
        <v>41834.665489999999</v>
      </c>
      <c r="G5" s="361">
        <v>199.09303941588402</v>
      </c>
      <c r="H5" s="361">
        <v>74.475568635455843</v>
      </c>
      <c r="I5" s="1"/>
    </row>
    <row r="6" spans="1:12" x14ac:dyDescent="0.2">
      <c r="A6" s="65" t="s">
        <v>621</v>
      </c>
      <c r="B6" s="694">
        <v>2658.7495199999998</v>
      </c>
      <c r="C6" s="708">
        <v>-5.6766788035806774</v>
      </c>
      <c r="D6" s="694">
        <v>10244.087890000001</v>
      </c>
      <c r="E6" s="708">
        <v>12.837291841917594</v>
      </c>
      <c r="F6" s="694">
        <v>36464.983009999996</v>
      </c>
      <c r="G6" s="708">
        <v>175.63582191508726</v>
      </c>
      <c r="H6" s="708">
        <v>64.916267720633471</v>
      </c>
      <c r="I6" s="1"/>
    </row>
    <row r="7" spans="1:12" x14ac:dyDescent="0.2">
      <c r="A7" s="65" t="s">
        <v>622</v>
      </c>
      <c r="B7" s="696">
        <v>416.85840000000002</v>
      </c>
      <c r="C7" s="708">
        <v>-34.395003337076439</v>
      </c>
      <c r="D7" s="696">
        <v>435.17286999999999</v>
      </c>
      <c r="E7" s="708">
        <v>-33.171930104537786</v>
      </c>
      <c r="F7" s="696">
        <v>5369.6824800000004</v>
      </c>
      <c r="G7" s="708">
        <v>608.61810941465137</v>
      </c>
      <c r="H7" s="708">
        <v>9.5593009148223693</v>
      </c>
      <c r="I7" s="707"/>
      <c r="J7" s="258"/>
    </row>
    <row r="8" spans="1:12" x14ac:dyDescent="0.2">
      <c r="A8" s="814" t="s">
        <v>623</v>
      </c>
      <c r="B8" s="639">
        <v>39.506360000000001</v>
      </c>
      <c r="C8" s="656">
        <v>-96.424563511747834</v>
      </c>
      <c r="D8" s="639">
        <v>1195.7957900000004</v>
      </c>
      <c r="E8" s="656">
        <v>-59.062857738024036</v>
      </c>
      <c r="F8" s="639">
        <v>14337.668950000001</v>
      </c>
      <c r="G8" s="656">
        <v>-68.00310144631861</v>
      </c>
      <c r="H8" s="656">
        <v>25.52443136454416</v>
      </c>
      <c r="I8" s="707"/>
      <c r="J8" s="258"/>
    </row>
    <row r="9" spans="1:12" x14ac:dyDescent="0.2">
      <c r="A9" s="65" t="s">
        <v>380</v>
      </c>
      <c r="B9" s="694">
        <v>28.419499999999999</v>
      </c>
      <c r="C9" s="708">
        <v>14.29528598052363</v>
      </c>
      <c r="D9" s="694">
        <v>1103.2401400000001</v>
      </c>
      <c r="E9" s="708">
        <v>-7.9931411348958568</v>
      </c>
      <c r="F9" s="694">
        <v>2623.73756</v>
      </c>
      <c r="G9" s="708">
        <v>-27.780945537439145</v>
      </c>
      <c r="H9" s="708">
        <v>4.6708714995680358</v>
      </c>
      <c r="I9" s="707"/>
      <c r="J9" s="258"/>
    </row>
    <row r="10" spans="1:12" x14ac:dyDescent="0.2">
      <c r="A10" s="65" t="s">
        <v>381</v>
      </c>
      <c r="B10" s="696">
        <v>1.7582</v>
      </c>
      <c r="C10" s="709" t="s">
        <v>150</v>
      </c>
      <c r="D10" s="696">
        <v>37.816229999999997</v>
      </c>
      <c r="E10" s="709">
        <v>1714.5809541175229</v>
      </c>
      <c r="F10" s="696">
        <v>3096.8479600000001</v>
      </c>
      <c r="G10" s="709">
        <v>148499.72361109778</v>
      </c>
      <c r="H10" s="825">
        <v>5.5131195647705757</v>
      </c>
      <c r="I10" s="707"/>
      <c r="J10" s="258"/>
    </row>
    <row r="11" spans="1:12" x14ac:dyDescent="0.2">
      <c r="A11" s="65" t="s">
        <v>382</v>
      </c>
      <c r="B11" s="694">
        <v>0</v>
      </c>
      <c r="C11" s="708" t="s">
        <v>150</v>
      </c>
      <c r="D11" s="694">
        <v>0</v>
      </c>
      <c r="E11" s="708">
        <v>-100</v>
      </c>
      <c r="F11" s="694">
        <v>608.25701000000004</v>
      </c>
      <c r="G11" s="708">
        <v>-94.418184329638308</v>
      </c>
      <c r="H11" s="708">
        <v>1.0828408967936067</v>
      </c>
      <c r="I11" s="1"/>
      <c r="J11" s="708"/>
      <c r="L11" s="708"/>
    </row>
    <row r="12" spans="1:12" x14ac:dyDescent="0.2">
      <c r="A12" s="65" t="s">
        <v>383</v>
      </c>
      <c r="B12" s="694">
        <v>4.4615100000000005</v>
      </c>
      <c r="C12" s="708" t="s">
        <v>150</v>
      </c>
      <c r="D12" s="694">
        <v>15.676730000000001</v>
      </c>
      <c r="E12" s="708">
        <v>-81.643016386439839</v>
      </c>
      <c r="F12" s="694">
        <v>2760.7670699999994</v>
      </c>
      <c r="G12" s="708">
        <v>-76.895487100288534</v>
      </c>
      <c r="H12" s="708">
        <v>4.9148163371221276</v>
      </c>
      <c r="I12" s="707"/>
      <c r="J12" s="258"/>
    </row>
    <row r="13" spans="1:12" x14ac:dyDescent="0.2">
      <c r="A13" s="65" t="s">
        <v>384</v>
      </c>
      <c r="B13" s="694">
        <v>3.0070999999999999</v>
      </c>
      <c r="C13" s="708">
        <v>9.7301538068565421</v>
      </c>
      <c r="D13" s="694">
        <v>31.338819999999998</v>
      </c>
      <c r="E13" s="708">
        <v>-35.707143422781868</v>
      </c>
      <c r="F13" s="694">
        <v>96.854910000000004</v>
      </c>
      <c r="G13" s="708">
        <v>-96.795139084276599</v>
      </c>
      <c r="H13" s="708">
        <v>0.17242457691242075</v>
      </c>
      <c r="I13" s="707"/>
      <c r="J13" s="258"/>
    </row>
    <row r="14" spans="1:12" x14ac:dyDescent="0.2">
      <c r="A14" s="75" t="s">
        <v>385</v>
      </c>
      <c r="B14" s="694">
        <v>1.8600499999999998</v>
      </c>
      <c r="C14" s="708">
        <v>-99.827346737753714</v>
      </c>
      <c r="D14" s="694">
        <v>7.7238699999999989</v>
      </c>
      <c r="E14" s="708">
        <v>-99.296660839313176</v>
      </c>
      <c r="F14" s="694">
        <v>5151.2044400000004</v>
      </c>
      <c r="G14" s="708">
        <v>-66.345561820445837</v>
      </c>
      <c r="H14" s="708">
        <v>9.1703584893773922</v>
      </c>
      <c r="I14" s="1"/>
      <c r="J14" s="258"/>
    </row>
    <row r="15" spans="1:12" x14ac:dyDescent="0.2">
      <c r="A15" s="653" t="s">
        <v>119</v>
      </c>
      <c r="B15" s="654">
        <v>3115.1142799999998</v>
      </c>
      <c r="C15" s="655">
        <v>-31.672696701024822</v>
      </c>
      <c r="D15" s="654">
        <v>11875.056549999999</v>
      </c>
      <c r="E15" s="655">
        <v>-6.1325128507179469</v>
      </c>
      <c r="F15" s="654">
        <v>56172.334439999999</v>
      </c>
      <c r="G15" s="655">
        <v>-4.4635108065256865</v>
      </c>
      <c r="H15" s="655">
        <v>100</v>
      </c>
      <c r="I15" s="707"/>
      <c r="J15" s="258"/>
    </row>
    <row r="16" spans="1:12" x14ac:dyDescent="0.2">
      <c r="A16" s="685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2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2" t="s">
        <v>602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3" t="s">
        <v>645</v>
      </c>
    </row>
    <row r="20" spans="1:9" ht="14.25" customHeight="1" x14ac:dyDescent="0.2">
      <c r="A20" s="908" t="s">
        <v>663</v>
      </c>
      <c r="B20" s="908"/>
      <c r="C20" s="908"/>
      <c r="D20" s="908"/>
      <c r="E20" s="908"/>
      <c r="F20" s="908"/>
      <c r="G20" s="908"/>
      <c r="H20" s="908"/>
    </row>
    <row r="21" spans="1:9" x14ac:dyDescent="0.2">
      <c r="A21" s="908"/>
      <c r="B21" s="908"/>
      <c r="C21" s="908"/>
      <c r="D21" s="908"/>
      <c r="E21" s="908"/>
      <c r="F21" s="908"/>
      <c r="G21" s="908"/>
      <c r="H21" s="908"/>
    </row>
    <row r="22" spans="1:9" x14ac:dyDescent="0.2">
      <c r="A22" s="908"/>
      <c r="B22" s="908"/>
      <c r="C22" s="908"/>
      <c r="D22" s="908"/>
      <c r="E22" s="908"/>
      <c r="F22" s="908"/>
      <c r="G22" s="908"/>
      <c r="H22" s="908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18" sqref="H18"/>
    </sheetView>
  </sheetViews>
  <sheetFormatPr baseColWidth="10" defaultRowHeight="14.25" x14ac:dyDescent="0.2"/>
  <sheetData>
    <row r="1" spans="1:9" x14ac:dyDescent="0.2">
      <c r="A1" s="900" t="s">
        <v>626</v>
      </c>
      <c r="B1" s="900"/>
      <c r="C1" s="900"/>
      <c r="D1" s="900"/>
      <c r="E1" s="900"/>
      <c r="F1" s="900"/>
      <c r="G1" s="1"/>
      <c r="H1" s="1"/>
    </row>
    <row r="2" spans="1:9" x14ac:dyDescent="0.2">
      <c r="A2" s="901"/>
      <c r="B2" s="901"/>
      <c r="C2" s="901"/>
      <c r="D2" s="901"/>
      <c r="E2" s="901"/>
      <c r="F2" s="901"/>
      <c r="G2" s="11"/>
      <c r="H2" s="62" t="s">
        <v>544</v>
      </c>
    </row>
    <row r="3" spans="1:9" x14ac:dyDescent="0.2">
      <c r="A3" s="12"/>
      <c r="B3" s="872">
        <f>INDICE!A3</f>
        <v>42461</v>
      </c>
      <c r="C3" s="872">
        <v>41671</v>
      </c>
      <c r="D3" s="890" t="s">
        <v>120</v>
      </c>
      <c r="E3" s="890"/>
      <c r="F3" s="890" t="s">
        <v>121</v>
      </c>
      <c r="G3" s="890"/>
      <c r="H3" s="890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</row>
    <row r="5" spans="1:9" x14ac:dyDescent="0.2">
      <c r="A5" s="638" t="s">
        <v>119</v>
      </c>
      <c r="B5" s="69">
        <v>25814.945210000005</v>
      </c>
      <c r="C5" s="70">
        <v>1.1463600935965987</v>
      </c>
      <c r="D5" s="69">
        <v>106997.27233000001</v>
      </c>
      <c r="E5" s="70">
        <v>3.8910682702981552</v>
      </c>
      <c r="F5" s="69">
        <v>311231.38594000001</v>
      </c>
      <c r="G5" s="70">
        <v>2.3867771090982939</v>
      </c>
      <c r="H5" s="70">
        <v>100</v>
      </c>
    </row>
    <row r="6" spans="1:9" x14ac:dyDescent="0.2">
      <c r="A6" s="358" t="s">
        <v>373</v>
      </c>
      <c r="B6" s="256">
        <v>13781.52801</v>
      </c>
      <c r="C6" s="217">
        <v>-6.7381092239426659</v>
      </c>
      <c r="D6" s="256">
        <v>55348.241749999994</v>
      </c>
      <c r="E6" s="217">
        <v>-1.9480731015702606</v>
      </c>
      <c r="F6" s="256">
        <v>170264.06812000001</v>
      </c>
      <c r="G6" s="217">
        <v>-8.2065334599701671</v>
      </c>
      <c r="H6" s="217">
        <v>54.706586742772778</v>
      </c>
    </row>
    <row r="7" spans="1:9" x14ac:dyDescent="0.2">
      <c r="A7" s="358" t="s">
        <v>374</v>
      </c>
      <c r="B7" s="256">
        <v>12033.4172</v>
      </c>
      <c r="C7" s="217">
        <v>11.989469420042395</v>
      </c>
      <c r="D7" s="256">
        <v>51649.030579999999</v>
      </c>
      <c r="E7" s="217">
        <v>10.97300179339496</v>
      </c>
      <c r="F7" s="256">
        <v>140967.31782000003</v>
      </c>
      <c r="G7" s="217">
        <v>18.969690601892776</v>
      </c>
      <c r="H7" s="217">
        <v>45.293413257227236</v>
      </c>
    </row>
    <row r="8" spans="1:9" x14ac:dyDescent="0.2">
      <c r="A8" s="785" t="s">
        <v>520</v>
      </c>
      <c r="B8" s="632">
        <v>-392.39681999999993</v>
      </c>
      <c r="C8" s="633">
        <v>-28.345867003957697</v>
      </c>
      <c r="D8" s="632">
        <v>6409.665530000002</v>
      </c>
      <c r="E8" s="635">
        <v>-0.4073316515111276</v>
      </c>
      <c r="F8" s="634">
        <v>-1771.0897899999909</v>
      </c>
      <c r="G8" s="635">
        <v>-107.33951539279587</v>
      </c>
      <c r="H8" s="635">
        <v>-0.56905886424366792</v>
      </c>
    </row>
    <row r="9" spans="1:9" x14ac:dyDescent="0.2">
      <c r="A9" s="785" t="s">
        <v>521</v>
      </c>
      <c r="B9" s="632">
        <v>26207.34203</v>
      </c>
      <c r="C9" s="633">
        <v>0.52684643584789281</v>
      </c>
      <c r="D9" s="632">
        <v>100587.60679999999</v>
      </c>
      <c r="E9" s="635">
        <v>4.1775814565001301</v>
      </c>
      <c r="F9" s="634">
        <v>313002.47572999995</v>
      </c>
      <c r="G9" s="635">
        <v>11.848406371727533</v>
      </c>
      <c r="H9" s="635">
        <v>100.56905886424366</v>
      </c>
    </row>
    <row r="10" spans="1:9" x14ac:dyDescent="0.2">
      <c r="A10" s="366"/>
      <c r="B10" s="366"/>
      <c r="C10" s="684"/>
      <c r="D10" s="1"/>
      <c r="E10" s="1"/>
      <c r="F10" s="1"/>
      <c r="G10" s="1"/>
      <c r="H10" s="248" t="s">
        <v>238</v>
      </c>
    </row>
    <row r="11" spans="1:9" x14ac:dyDescent="0.2">
      <c r="A11" s="692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3" t="s">
        <v>645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8" t="s">
        <v>642</v>
      </c>
      <c r="B13" s="908"/>
      <c r="C13" s="908"/>
      <c r="D13" s="908"/>
      <c r="E13" s="908"/>
      <c r="F13" s="908"/>
      <c r="G13" s="908"/>
      <c r="H13" s="908"/>
    </row>
    <row r="14" spans="1:9" x14ac:dyDescent="0.2">
      <c r="A14" s="908"/>
      <c r="B14" s="908"/>
      <c r="C14" s="908"/>
      <c r="D14" s="908"/>
      <c r="E14" s="908"/>
      <c r="F14" s="908"/>
      <c r="G14" s="908"/>
      <c r="H14" s="908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H16" sqref="H16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2">
        <f>INDICE!A3</f>
        <v>42461</v>
      </c>
      <c r="C3" s="890">
        <v>41671</v>
      </c>
      <c r="D3" s="890" t="s">
        <v>120</v>
      </c>
      <c r="E3" s="890"/>
      <c r="F3" s="890" t="s">
        <v>121</v>
      </c>
      <c r="G3" s="890"/>
      <c r="H3" s="890"/>
    </row>
    <row r="4" spans="1:8" ht="25.5" x14ac:dyDescent="0.2">
      <c r="A4" s="75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110</v>
      </c>
    </row>
    <row r="5" spans="1:8" x14ac:dyDescent="0.2">
      <c r="A5" s="710" t="s">
        <v>399</v>
      </c>
      <c r="B5" s="825">
        <v>0</v>
      </c>
      <c r="C5" s="264">
        <v>-100</v>
      </c>
      <c r="D5" s="265">
        <v>0.98486525040000006</v>
      </c>
      <c r="E5" s="264">
        <v>-89.292745016823886</v>
      </c>
      <c r="F5" s="265">
        <v>20.3280583982</v>
      </c>
      <c r="G5" s="264">
        <v>-53.367024326274489</v>
      </c>
      <c r="H5" s="264">
        <v>2.5963069983496396</v>
      </c>
    </row>
    <row r="6" spans="1:8" x14ac:dyDescent="0.2">
      <c r="A6" s="710" t="s">
        <v>400</v>
      </c>
      <c r="B6" s="784">
        <v>0</v>
      </c>
      <c r="C6" s="267" t="s">
        <v>150</v>
      </c>
      <c r="D6" s="766">
        <v>0</v>
      </c>
      <c r="E6" s="67">
        <v>-100</v>
      </c>
      <c r="F6" s="66">
        <v>0.50952248599999994</v>
      </c>
      <c r="G6" s="67">
        <v>-94.435656457982361</v>
      </c>
      <c r="H6" s="67">
        <v>6.5076396884782839E-2</v>
      </c>
    </row>
    <row r="7" spans="1:8" x14ac:dyDescent="0.2">
      <c r="A7" s="710" t="s">
        <v>401</v>
      </c>
      <c r="B7" s="66">
        <v>6.0895418000000001</v>
      </c>
      <c r="C7" s="267">
        <v>-9.3163318891952276</v>
      </c>
      <c r="D7" s="66">
        <v>25.0728142</v>
      </c>
      <c r="E7" s="67">
        <v>-3.648321306365828</v>
      </c>
      <c r="F7" s="66">
        <v>76.971724600000002</v>
      </c>
      <c r="G7" s="67">
        <v>-25.677067737023823</v>
      </c>
      <c r="H7" s="67">
        <v>9.8308566090953722</v>
      </c>
    </row>
    <row r="8" spans="1:8" x14ac:dyDescent="0.2">
      <c r="A8" s="710" t="s">
        <v>629</v>
      </c>
      <c r="B8" s="66">
        <v>50.895600000000002</v>
      </c>
      <c r="C8" s="267">
        <v>17.368323955354683</v>
      </c>
      <c r="D8" s="66">
        <v>205.90640000000002</v>
      </c>
      <c r="E8" s="267">
        <v>85.344303022665514</v>
      </c>
      <c r="F8" s="66">
        <v>685.15120000000002</v>
      </c>
      <c r="G8" s="267">
        <v>516.73105658271379</v>
      </c>
      <c r="H8" s="67">
        <v>87.507759995670213</v>
      </c>
    </row>
    <row r="9" spans="1:8" x14ac:dyDescent="0.2">
      <c r="A9" s="244" t="s">
        <v>119</v>
      </c>
      <c r="B9" s="269">
        <v>56.985141800000001</v>
      </c>
      <c r="C9" s="786">
        <v>7.8175883903764163</v>
      </c>
      <c r="D9" s="269">
        <v>231.96407945039999</v>
      </c>
      <c r="E9" s="786">
        <v>56.524233791057299</v>
      </c>
      <c r="F9" s="269">
        <v>782.96050548419998</v>
      </c>
      <c r="G9" s="786">
        <v>192.79795429197148</v>
      </c>
      <c r="H9" s="270">
        <v>100</v>
      </c>
    </row>
    <row r="10" spans="1:8" x14ac:dyDescent="0.2">
      <c r="A10" s="711" t="s">
        <v>275</v>
      </c>
      <c r="B10" s="272">
        <v>0.22587101051390573</v>
      </c>
      <c r="C10" s="273"/>
      <c r="D10" s="272">
        <v>0.20290492306372682</v>
      </c>
      <c r="E10" s="272"/>
      <c r="F10" s="272">
        <v>0.25076251920618314</v>
      </c>
      <c r="G10" s="274"/>
      <c r="H10" s="274" t="s">
        <v>150</v>
      </c>
    </row>
    <row r="11" spans="1:8" x14ac:dyDescent="0.2">
      <c r="A11" s="275"/>
      <c r="B11" s="67"/>
      <c r="C11" s="67"/>
      <c r="D11" s="67"/>
      <c r="E11" s="67"/>
      <c r="F11" s="67"/>
      <c r="G11" s="268"/>
      <c r="H11" s="248" t="s">
        <v>238</v>
      </c>
    </row>
    <row r="12" spans="1:8" x14ac:dyDescent="0.2">
      <c r="A12" s="275" t="s">
        <v>558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93" t="s">
        <v>645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B5">
    <cfRule type="cellIs" dxfId="1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16" sqref="E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402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544</v>
      </c>
    </row>
    <row r="3" spans="1:5" x14ac:dyDescent="0.2">
      <c r="A3" s="370" t="s">
        <v>403</v>
      </c>
      <c r="B3" s="371"/>
      <c r="C3" s="372"/>
      <c r="D3" s="370" t="s">
        <v>404</v>
      </c>
      <c r="E3" s="371"/>
    </row>
    <row r="4" spans="1:5" x14ac:dyDescent="0.2">
      <c r="A4" s="191" t="s">
        <v>405</v>
      </c>
      <c r="B4" s="242">
        <v>28987.044631799999</v>
      </c>
      <c r="C4" s="373"/>
      <c r="D4" s="191" t="s">
        <v>406</v>
      </c>
      <c r="E4" s="242">
        <v>3115.1142799999998</v>
      </c>
    </row>
    <row r="5" spans="1:5" x14ac:dyDescent="0.2">
      <c r="A5" s="710" t="s">
        <v>407</v>
      </c>
      <c r="B5" s="374">
        <v>56.985141800000001</v>
      </c>
      <c r="C5" s="373"/>
      <c r="D5" s="710" t="s">
        <v>408</v>
      </c>
      <c r="E5" s="375">
        <v>3115.1142799999998</v>
      </c>
    </row>
    <row r="6" spans="1:5" x14ac:dyDescent="0.2">
      <c r="A6" s="710" t="s">
        <v>409</v>
      </c>
      <c r="B6" s="374">
        <v>12072.923559999999</v>
      </c>
      <c r="C6" s="373"/>
      <c r="D6" s="191" t="s">
        <v>411</v>
      </c>
      <c r="E6" s="242">
        <v>25229.063999999998</v>
      </c>
    </row>
    <row r="7" spans="1:5" x14ac:dyDescent="0.2">
      <c r="A7" s="710" t="s">
        <v>410</v>
      </c>
      <c r="B7" s="374">
        <v>16857.13593</v>
      </c>
      <c r="C7" s="373"/>
      <c r="D7" s="710" t="s">
        <v>412</v>
      </c>
      <c r="E7" s="375">
        <v>21395.080999999998</v>
      </c>
    </row>
    <row r="8" spans="1:5" x14ac:dyDescent="0.2">
      <c r="A8" s="712"/>
      <c r="B8" s="713"/>
      <c r="C8" s="373"/>
      <c r="D8" s="710" t="s">
        <v>413</v>
      </c>
      <c r="E8" s="375">
        <v>3045.953</v>
      </c>
    </row>
    <row r="9" spans="1:5" x14ac:dyDescent="0.2">
      <c r="A9" s="191" t="s">
        <v>284</v>
      </c>
      <c r="B9" s="242">
        <v>-1164</v>
      </c>
      <c r="C9" s="373"/>
      <c r="D9" s="710" t="s">
        <v>414</v>
      </c>
      <c r="E9" s="375">
        <v>788.03</v>
      </c>
    </row>
    <row r="10" spans="1:5" x14ac:dyDescent="0.2">
      <c r="A10" s="710"/>
      <c r="B10" s="374"/>
      <c r="C10" s="373"/>
      <c r="D10" s="191" t="s">
        <v>415</v>
      </c>
      <c r="E10" s="242">
        <v>-521.13364819999879</v>
      </c>
    </row>
    <row r="11" spans="1:5" x14ac:dyDescent="0.2">
      <c r="A11" s="244" t="s">
        <v>119</v>
      </c>
      <c r="B11" s="245">
        <v>27823.044631799999</v>
      </c>
      <c r="C11" s="373"/>
      <c r="D11" s="244" t="s">
        <v>119</v>
      </c>
      <c r="E11" s="245">
        <v>27823.044631799999</v>
      </c>
    </row>
    <row r="12" spans="1:5" x14ac:dyDescent="0.2">
      <c r="A12" s="1"/>
      <c r="B12" s="1"/>
      <c r="C12" s="373"/>
      <c r="D12" s="1"/>
      <c r="E12" s="248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F24" sqref="F24"/>
    </sheetView>
  </sheetViews>
  <sheetFormatPr baseColWidth="10" defaultRowHeight="14.25" x14ac:dyDescent="0.2"/>
  <sheetData>
    <row r="1" spans="1:6" x14ac:dyDescent="0.2">
      <c r="A1" s="858" t="s">
        <v>578</v>
      </c>
      <c r="B1" s="858"/>
      <c r="C1" s="858"/>
      <c r="D1" s="858"/>
      <c r="E1" s="858"/>
      <c r="F1" s="278"/>
    </row>
    <row r="2" spans="1:6" x14ac:dyDescent="0.2">
      <c r="A2" s="859"/>
      <c r="B2" s="859"/>
      <c r="C2" s="859"/>
      <c r="D2" s="859"/>
      <c r="E2" s="859"/>
      <c r="F2" s="62" t="s">
        <v>416</v>
      </c>
    </row>
    <row r="3" spans="1:6" x14ac:dyDescent="0.2">
      <c r="A3" s="279"/>
      <c r="B3" s="279"/>
      <c r="C3" s="280" t="s">
        <v>576</v>
      </c>
      <c r="D3" s="280" t="s">
        <v>543</v>
      </c>
      <c r="E3" s="280" t="s">
        <v>577</v>
      </c>
      <c r="F3" s="280" t="s">
        <v>543</v>
      </c>
    </row>
    <row r="4" spans="1:6" x14ac:dyDescent="0.2">
      <c r="A4" s="910">
        <v>2011</v>
      </c>
      <c r="B4" s="282" t="s">
        <v>287</v>
      </c>
      <c r="C4" s="376">
        <v>7.6839000000000004</v>
      </c>
      <c r="D4" s="714">
        <v>4.1066009104704175</v>
      </c>
      <c r="E4" s="376">
        <v>6.02</v>
      </c>
      <c r="F4" s="714">
        <v>3.8038417767355108</v>
      </c>
    </row>
    <row r="5" spans="1:6" x14ac:dyDescent="0.2">
      <c r="A5" s="910"/>
      <c r="B5" s="282" t="s">
        <v>288</v>
      </c>
      <c r="C5" s="376">
        <v>7.9547999999999996</v>
      </c>
      <c r="D5" s="714">
        <v>3.5255534298988693</v>
      </c>
      <c r="E5" s="376">
        <v>6.2908999999999997</v>
      </c>
      <c r="F5" s="714">
        <v>4.5000000000000027</v>
      </c>
    </row>
    <row r="6" spans="1:6" x14ac:dyDescent="0.2">
      <c r="A6" s="910"/>
      <c r="B6" s="282" t="s">
        <v>289</v>
      </c>
      <c r="C6" s="376">
        <v>8.3352000000000004</v>
      </c>
      <c r="D6" s="714">
        <v>4.7820184039825104</v>
      </c>
      <c r="E6" s="376">
        <v>6.6712999999999996</v>
      </c>
      <c r="F6" s="714">
        <v>6.0468295474415399</v>
      </c>
    </row>
    <row r="7" spans="1:6" x14ac:dyDescent="0.2">
      <c r="A7" s="911"/>
      <c r="B7" s="287" t="s">
        <v>290</v>
      </c>
      <c r="C7" s="377">
        <v>8.4214000000000002</v>
      </c>
      <c r="D7" s="715">
        <v>1.034168346290429</v>
      </c>
      <c r="E7" s="377">
        <v>6.7573999999999996</v>
      </c>
      <c r="F7" s="715">
        <v>1.2906030308935299</v>
      </c>
    </row>
    <row r="8" spans="1:6" x14ac:dyDescent="0.2">
      <c r="A8" s="910">
        <v>2012</v>
      </c>
      <c r="B8" s="282" t="s">
        <v>287</v>
      </c>
      <c r="C8" s="376">
        <v>8.4930747799999988</v>
      </c>
      <c r="D8" s="714">
        <v>0.85110290450517256</v>
      </c>
      <c r="E8" s="376">
        <v>6.77558478</v>
      </c>
      <c r="F8" s="714">
        <v>0.2691091248113231</v>
      </c>
    </row>
    <row r="9" spans="1:6" x14ac:dyDescent="0.2">
      <c r="A9" s="910"/>
      <c r="B9" s="282" t="s">
        <v>291</v>
      </c>
      <c r="C9" s="376">
        <v>8.8919548999999982</v>
      </c>
      <c r="D9" s="714">
        <v>4.6965337093146315</v>
      </c>
      <c r="E9" s="376">
        <v>7.1146388999999992</v>
      </c>
      <c r="F9" s="714">
        <v>5.0040569339610448</v>
      </c>
    </row>
    <row r="10" spans="1:6" x14ac:dyDescent="0.2">
      <c r="A10" s="910"/>
      <c r="B10" s="282" t="s">
        <v>289</v>
      </c>
      <c r="C10" s="376">
        <v>9.0495981799999985</v>
      </c>
      <c r="D10" s="714">
        <v>1.772875388740448</v>
      </c>
      <c r="E10" s="376">
        <v>7.2722821799999995</v>
      </c>
      <c r="F10" s="714">
        <v>2.2157593971494505</v>
      </c>
    </row>
    <row r="11" spans="1:6" x14ac:dyDescent="0.2">
      <c r="A11" s="911"/>
      <c r="B11" s="287" t="s">
        <v>292</v>
      </c>
      <c r="C11" s="377">
        <v>9.2796727099999998</v>
      </c>
      <c r="D11" s="715">
        <v>2.5423728813559472</v>
      </c>
      <c r="E11" s="377">
        <v>7.4571707099999998</v>
      </c>
      <c r="F11" s="715">
        <v>2.5423728813559361</v>
      </c>
    </row>
    <row r="12" spans="1:6" x14ac:dyDescent="0.2">
      <c r="A12" s="717">
        <v>2013</v>
      </c>
      <c r="B12" s="718" t="s">
        <v>287</v>
      </c>
      <c r="C12" s="719">
        <v>9.3228939099999995</v>
      </c>
      <c r="D12" s="716">
        <v>0.46576211630204822</v>
      </c>
      <c r="E12" s="719">
        <v>7.4668749099999996</v>
      </c>
      <c r="F12" s="716">
        <v>0.13013246413933616</v>
      </c>
    </row>
    <row r="13" spans="1:6" x14ac:dyDescent="0.2">
      <c r="A13" s="717">
        <v>2014</v>
      </c>
      <c r="B13" s="718" t="s">
        <v>287</v>
      </c>
      <c r="C13" s="719">
        <v>9.3313711699999988</v>
      </c>
      <c r="D13" s="716">
        <v>9.0929491227036571E-2</v>
      </c>
      <c r="E13" s="719">
        <v>7.4541771700000004</v>
      </c>
      <c r="F13" s="716">
        <v>-0.17005427508895066</v>
      </c>
    </row>
    <row r="14" spans="1:6" x14ac:dyDescent="0.2">
      <c r="A14" s="909">
        <v>2015</v>
      </c>
      <c r="B14" s="282" t="s">
        <v>287</v>
      </c>
      <c r="C14" s="376">
        <v>9.0886999999999993</v>
      </c>
      <c r="D14" s="714">
        <v>-2.6</v>
      </c>
      <c r="E14" s="376">
        <v>7.2163000000000004</v>
      </c>
      <c r="F14" s="714">
        <v>-3.2</v>
      </c>
    </row>
    <row r="15" spans="1:6" x14ac:dyDescent="0.2">
      <c r="A15" s="910"/>
      <c r="B15" s="282" t="s">
        <v>288</v>
      </c>
      <c r="C15" s="376">
        <v>8.8966738299999992</v>
      </c>
      <c r="D15" s="714">
        <v>-2.1126277723363662</v>
      </c>
      <c r="E15" s="376">
        <v>7.0243198300000005</v>
      </c>
      <c r="F15" s="714">
        <v>-2.6607716516130533</v>
      </c>
    </row>
    <row r="16" spans="1:6" x14ac:dyDescent="0.2">
      <c r="A16" s="910"/>
      <c r="B16" s="282" t="s">
        <v>289</v>
      </c>
      <c r="C16" s="376">
        <v>8.6769076126901634</v>
      </c>
      <c r="D16" s="714">
        <v>-2.4702065233500399</v>
      </c>
      <c r="E16" s="376">
        <v>6.8045536126901629</v>
      </c>
      <c r="F16" s="714">
        <v>-3.1286476502855591</v>
      </c>
    </row>
    <row r="17" spans="1:6" x14ac:dyDescent="0.2">
      <c r="A17" s="911"/>
      <c r="B17" s="287" t="s">
        <v>290</v>
      </c>
      <c r="C17" s="377">
        <v>8.5953257826901623</v>
      </c>
      <c r="D17" s="715">
        <f>100*(C17-C16)/C16</f>
        <v>-0.94021780156660772</v>
      </c>
      <c r="E17" s="377">
        <v>6.7229717826901636</v>
      </c>
      <c r="F17" s="715">
        <f>100*(E17-E16)/E16</f>
        <v>-1.1989299319775091</v>
      </c>
    </row>
    <row r="18" spans="1:6" x14ac:dyDescent="0.2">
      <c r="A18" s="909">
        <v>2016</v>
      </c>
      <c r="B18" s="282" t="s">
        <v>287</v>
      </c>
      <c r="C18" s="376">
        <v>8.3602396900000002</v>
      </c>
      <c r="D18" s="714">
        <f>100*(C18-C17)/C17</f>
        <v>-2.7350457520015601</v>
      </c>
      <c r="E18" s="376">
        <v>6.476995689999999</v>
      </c>
      <c r="F18" s="714">
        <f>100*(E18-E17)/E17</f>
        <v>-3.6587405189396542</v>
      </c>
    </row>
    <row r="19" spans="1:6" x14ac:dyDescent="0.2">
      <c r="A19" s="911"/>
      <c r="B19" s="287" t="s">
        <v>288</v>
      </c>
      <c r="C19" s="377">
        <v>8.1462632900000003</v>
      </c>
      <c r="D19" s="715">
        <v>-2.5594529335797063</v>
      </c>
      <c r="E19" s="377">
        <v>6.2630192899999999</v>
      </c>
      <c r="F19" s="715">
        <v>-3.3036365969852777</v>
      </c>
    </row>
    <row r="20" spans="1:6" x14ac:dyDescent="0.2">
      <c r="A20" s="720"/>
      <c r="B20" s="58"/>
      <c r="C20" s="94"/>
      <c r="D20" s="94"/>
      <c r="E20" s="94"/>
      <c r="F20" s="94" t="s">
        <v>296</v>
      </c>
    </row>
    <row r="21" spans="1:6" x14ac:dyDescent="0.2">
      <c r="A21" s="720" t="s">
        <v>646</v>
      </c>
      <c r="B21" s="58"/>
      <c r="C21" s="94"/>
      <c r="D21" s="94"/>
      <c r="E21" s="94"/>
      <c r="F21" s="94"/>
    </row>
    <row r="22" spans="1:6" x14ac:dyDescent="0.2">
      <c r="A22" s="94" t="s">
        <v>606</v>
      </c>
      <c r="B22" s="8"/>
      <c r="C22" s="8"/>
      <c r="D22" s="8"/>
      <c r="E22" s="8"/>
      <c r="F22" s="8"/>
    </row>
    <row r="23" spans="1:6" x14ac:dyDescent="0.2">
      <c r="A23" s="379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M11" sqref="M11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5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0">
        <v>2015</v>
      </c>
      <c r="C3" s="740" t="s">
        <v>604</v>
      </c>
      <c r="D3" s="740" t="s">
        <v>604</v>
      </c>
      <c r="E3" s="740" t="s">
        <v>604</v>
      </c>
      <c r="F3" s="740" t="s">
        <v>604</v>
      </c>
      <c r="G3" s="740" t="s">
        <v>604</v>
      </c>
      <c r="H3" s="740" t="s">
        <v>604</v>
      </c>
      <c r="I3" s="740" t="s">
        <v>604</v>
      </c>
      <c r="J3" s="740">
        <v>2016</v>
      </c>
      <c r="K3" s="740" t="s">
        <v>604</v>
      </c>
      <c r="L3" s="740" t="s">
        <v>604</v>
      </c>
      <c r="M3" s="740" t="s">
        <v>604</v>
      </c>
    </row>
    <row r="4" spans="1:13" x14ac:dyDescent="0.2">
      <c r="A4" s="312"/>
      <c r="B4" s="673">
        <v>42125</v>
      </c>
      <c r="C4" s="673">
        <v>42156</v>
      </c>
      <c r="D4" s="673">
        <v>42186</v>
      </c>
      <c r="E4" s="673">
        <v>42217</v>
      </c>
      <c r="F4" s="673">
        <v>42248</v>
      </c>
      <c r="G4" s="673">
        <v>42278</v>
      </c>
      <c r="H4" s="673">
        <v>42309</v>
      </c>
      <c r="I4" s="673">
        <v>42339</v>
      </c>
      <c r="J4" s="673">
        <v>42370</v>
      </c>
      <c r="K4" s="673">
        <v>42401</v>
      </c>
      <c r="L4" s="673">
        <v>42430</v>
      </c>
      <c r="M4" s="673">
        <v>42461</v>
      </c>
    </row>
    <row r="5" spans="1:13" x14ac:dyDescent="0.2">
      <c r="A5" s="380" t="s">
        <v>418</v>
      </c>
      <c r="B5" s="314">
        <v>2.8385000000000002</v>
      </c>
      <c r="C5" s="315">
        <v>2.769545454545455</v>
      </c>
      <c r="D5" s="315">
        <v>2.8304545454545464</v>
      </c>
      <c r="E5" s="315">
        <v>2.7670000000000003</v>
      </c>
      <c r="F5" s="315">
        <v>2.6461904761904771</v>
      </c>
      <c r="G5" s="315">
        <v>2.3154545454545454</v>
      </c>
      <c r="H5" s="315">
        <v>2.0778947368421057</v>
      </c>
      <c r="I5" s="315">
        <v>1.9227272727272726</v>
      </c>
      <c r="J5" s="315">
        <v>2.2747368421052632</v>
      </c>
      <c r="K5" s="315">
        <v>1.9575</v>
      </c>
      <c r="L5" s="315">
        <v>1.7018181818181821</v>
      </c>
      <c r="M5" s="315">
        <v>1.9047619047619047</v>
      </c>
    </row>
    <row r="6" spans="1:13" x14ac:dyDescent="0.2">
      <c r="A6" s="317" t="s">
        <v>419</v>
      </c>
      <c r="B6" s="381">
        <v>44.074285714285701</v>
      </c>
      <c r="C6" s="382">
        <v>43.44</v>
      </c>
      <c r="D6" s="382">
        <v>43.533913043478265</v>
      </c>
      <c r="E6" s="382">
        <v>39.67285714285714</v>
      </c>
      <c r="F6" s="382">
        <v>41.101818181818182</v>
      </c>
      <c r="G6" s="382">
        <v>39.61</v>
      </c>
      <c r="H6" s="382">
        <v>36.01380952380952</v>
      </c>
      <c r="I6" s="382">
        <v>34.269090909090906</v>
      </c>
      <c r="J6" s="382">
        <v>32.117619047619051</v>
      </c>
      <c r="K6" s="382">
        <v>29.694285714285712</v>
      </c>
      <c r="L6" s="382">
        <v>29.60173913043479</v>
      </c>
      <c r="M6" s="382">
        <v>29.470476190476184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I11" sqref="I11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2">
        <f>INDICE!A3</f>
        <v>42461</v>
      </c>
      <c r="C3" s="913">
        <v>41671</v>
      </c>
      <c r="D3" s="912">
        <f>DATE(YEAR(B3),MONTH(B3)-1,1)</f>
        <v>42430</v>
      </c>
      <c r="E3" s="913"/>
      <c r="F3" s="912">
        <f>DATE(YEAR(B3)-1,MONTH(B3),1)</f>
        <v>42095</v>
      </c>
      <c r="G3" s="913"/>
      <c r="H3" s="861" t="s">
        <v>488</v>
      </c>
      <c r="I3" s="86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42430</v>
      </c>
      <c r="I4" s="446">
        <f>F3</f>
        <v>42095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421</v>
      </c>
      <c r="B5" s="375">
        <v>7290</v>
      </c>
      <c r="C5" s="722">
        <v>37.304267731040838</v>
      </c>
      <c r="D5" s="375">
        <v>7123</v>
      </c>
      <c r="E5" s="722">
        <v>37.14926462918536</v>
      </c>
      <c r="F5" s="375">
        <v>7321</v>
      </c>
      <c r="G5" s="722">
        <v>40.765076006459154</v>
      </c>
      <c r="H5" s="388">
        <v>2.3445177593710516</v>
      </c>
      <c r="I5" s="388">
        <v>-0.42343942084414699</v>
      </c>
      <c r="K5" s="387"/>
    </row>
    <row r="6" spans="1:71" s="386" customFormat="1" ht="15" x14ac:dyDescent="0.2">
      <c r="A6" s="389" t="s">
        <v>124</v>
      </c>
      <c r="B6" s="375">
        <v>12252</v>
      </c>
      <c r="C6" s="722">
        <v>62.695732268959169</v>
      </c>
      <c r="D6" s="375">
        <v>12051</v>
      </c>
      <c r="E6" s="722">
        <v>62.850735370814647</v>
      </c>
      <c r="F6" s="375">
        <v>10638</v>
      </c>
      <c r="G6" s="722">
        <v>59.234923993540846</v>
      </c>
      <c r="H6" s="388">
        <v>1.6679113766492406</v>
      </c>
      <c r="I6" s="388">
        <v>15.172024816694869</v>
      </c>
      <c r="K6" s="387"/>
    </row>
    <row r="7" spans="1:71" s="80" customFormat="1" ht="12.75" x14ac:dyDescent="0.2">
      <c r="A7" s="90" t="s">
        <v>119</v>
      </c>
      <c r="B7" s="91">
        <v>19542</v>
      </c>
      <c r="C7" s="92">
        <v>100</v>
      </c>
      <c r="D7" s="91">
        <v>19174</v>
      </c>
      <c r="E7" s="92">
        <v>100</v>
      </c>
      <c r="F7" s="91">
        <v>17959</v>
      </c>
      <c r="G7" s="92">
        <v>100</v>
      </c>
      <c r="H7" s="92">
        <v>1.9192656722645247</v>
      </c>
      <c r="I7" s="92">
        <v>8.8145219667019319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3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20" t="s">
        <v>542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21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I12" sqref="I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2">
        <f>INDICE!A3</f>
        <v>42461</v>
      </c>
      <c r="C3" s="913">
        <v>41671</v>
      </c>
      <c r="D3" s="912">
        <f>DATE(YEAR(B3),MONTH(B3)-1,1)</f>
        <v>42430</v>
      </c>
      <c r="E3" s="913"/>
      <c r="F3" s="912">
        <f>DATE(YEAR(B3)-1,MONTH(B3),1)</f>
        <v>42095</v>
      </c>
      <c r="G3" s="913"/>
      <c r="H3" s="861" t="s">
        <v>488</v>
      </c>
      <c r="I3" s="86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42430</v>
      </c>
      <c r="I4" s="446">
        <f>F3</f>
        <v>42095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541</v>
      </c>
      <c r="B5" s="375">
        <v>6864</v>
      </c>
      <c r="C5" s="722">
        <v>36.997408398378546</v>
      </c>
      <c r="D5" s="375">
        <v>6864</v>
      </c>
      <c r="E5" s="722">
        <v>37.747570526435595</v>
      </c>
      <c r="F5" s="375">
        <v>6872</v>
      </c>
      <c r="G5" s="722">
        <v>40.006181933141058</v>
      </c>
      <c r="H5" s="776">
        <v>0</v>
      </c>
      <c r="I5" s="238">
        <v>-0.11641443538998836</v>
      </c>
      <c r="K5" s="387"/>
    </row>
    <row r="6" spans="1:71" s="386" customFormat="1" ht="15" x14ac:dyDescent="0.2">
      <c r="A6" s="389" t="s">
        <v>613</v>
      </c>
      <c r="B6" s="375">
        <v>11688.65083999998</v>
      </c>
      <c r="C6" s="722">
        <v>63.002591601621461</v>
      </c>
      <c r="D6" s="375">
        <v>11319.951720000005</v>
      </c>
      <c r="E6" s="722">
        <v>62.252429473564405</v>
      </c>
      <c r="F6" s="375">
        <v>10305.345270000002</v>
      </c>
      <c r="G6" s="722">
        <v>59.99381806685895</v>
      </c>
      <c r="H6" s="238">
        <v>3.2570732554323607</v>
      </c>
      <c r="I6" s="238">
        <v>13.42318509237079</v>
      </c>
      <c r="K6" s="387"/>
    </row>
    <row r="7" spans="1:71" s="80" customFormat="1" ht="12.75" x14ac:dyDescent="0.2">
      <c r="A7" s="90" t="s">
        <v>119</v>
      </c>
      <c r="B7" s="91">
        <v>18552.65083999998</v>
      </c>
      <c r="C7" s="92">
        <v>100</v>
      </c>
      <c r="D7" s="91">
        <v>18183.951720000005</v>
      </c>
      <c r="E7" s="92">
        <v>100</v>
      </c>
      <c r="F7" s="91">
        <v>17177.345270000002</v>
      </c>
      <c r="G7" s="92">
        <v>100</v>
      </c>
      <c r="H7" s="92">
        <v>2.0276072312403586</v>
      </c>
      <c r="I7" s="92">
        <v>8.0065082722761076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3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20" t="s">
        <v>542</v>
      </c>
    </row>
    <row r="10" spans="1:71" x14ac:dyDescent="0.2">
      <c r="A10" s="720" t="s">
        <v>538</v>
      </c>
    </row>
    <row r="11" spans="1:71" x14ac:dyDescent="0.2">
      <c r="A11" s="693" t="s">
        <v>645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13" sqref="I1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900" t="s">
        <v>588</v>
      </c>
      <c r="B1" s="900"/>
      <c r="C1" s="900"/>
      <c r="D1" s="900"/>
      <c r="E1" s="900"/>
      <c r="F1" s="900"/>
      <c r="G1" s="13"/>
      <c r="H1" s="13"/>
      <c r="I1" s="13"/>
    </row>
    <row r="2" spans="1:9" x14ac:dyDescent="0.2">
      <c r="A2" s="901"/>
      <c r="B2" s="901"/>
      <c r="C2" s="901"/>
      <c r="D2" s="901"/>
      <c r="E2" s="901"/>
      <c r="F2" s="901"/>
      <c r="G2" s="13"/>
      <c r="H2" s="13"/>
      <c r="I2" s="230" t="s">
        <v>539</v>
      </c>
    </row>
    <row r="3" spans="1:9" x14ac:dyDescent="0.2">
      <c r="A3" s="399"/>
      <c r="B3" s="401"/>
      <c r="C3" s="401"/>
      <c r="D3" s="869">
        <f>INDICE!A3</f>
        <v>42461</v>
      </c>
      <c r="E3" s="869">
        <v>41671</v>
      </c>
      <c r="F3" s="869">
        <f>DATE(YEAR(D3),MONTH(D3)-1,1)</f>
        <v>42430</v>
      </c>
      <c r="G3" s="869"/>
      <c r="H3" s="872">
        <f>DATE(YEAR(D3)-1,MONTH(D3),1)</f>
        <v>42095</v>
      </c>
      <c r="I3" s="872"/>
    </row>
    <row r="4" spans="1:9" x14ac:dyDescent="0.2">
      <c r="A4" s="338"/>
      <c r="B4" s="339"/>
      <c r="C4" s="339"/>
      <c r="D4" s="97" t="s">
        <v>424</v>
      </c>
      <c r="E4" s="261" t="s">
        <v>110</v>
      </c>
      <c r="F4" s="97" t="s">
        <v>424</v>
      </c>
      <c r="G4" s="261" t="s">
        <v>110</v>
      </c>
      <c r="H4" s="97" t="s">
        <v>424</v>
      </c>
      <c r="I4" s="261" t="s">
        <v>110</v>
      </c>
    </row>
    <row r="5" spans="1:9" x14ac:dyDescent="0.2">
      <c r="A5" s="347" t="s">
        <v>423</v>
      </c>
      <c r="B5" s="237"/>
      <c r="C5" s="237"/>
      <c r="D5" s="612">
        <v>138.47511029116868</v>
      </c>
      <c r="E5" s="725">
        <v>100</v>
      </c>
      <c r="F5" s="612">
        <v>135.49302558755113</v>
      </c>
      <c r="G5" s="725">
        <v>100</v>
      </c>
      <c r="H5" s="612">
        <v>125.21030721103715</v>
      </c>
      <c r="I5" s="725">
        <v>100</v>
      </c>
    </row>
    <row r="6" spans="1:9" x14ac:dyDescent="0.2">
      <c r="A6" s="398" t="s">
        <v>536</v>
      </c>
      <c r="B6" s="237"/>
      <c r="C6" s="237"/>
      <c r="D6" s="612">
        <v>87.54685569904548</v>
      </c>
      <c r="E6" s="725">
        <v>63.222087720286027</v>
      </c>
      <c r="F6" s="612">
        <v>84.564770995427921</v>
      </c>
      <c r="G6" s="725">
        <v>62.412637572097729</v>
      </c>
      <c r="H6" s="612">
        <v>74.223578246570938</v>
      </c>
      <c r="I6" s="725">
        <v>59.279127972643622</v>
      </c>
    </row>
    <row r="7" spans="1:9" x14ac:dyDescent="0.2">
      <c r="A7" s="398" t="s">
        <v>537</v>
      </c>
      <c r="B7" s="237"/>
      <c r="C7" s="237"/>
      <c r="D7" s="612">
        <v>50.928254592123203</v>
      </c>
      <c r="E7" s="725">
        <v>36.777912279713981</v>
      </c>
      <c r="F7" s="612">
        <v>50.928254592123203</v>
      </c>
      <c r="G7" s="725">
        <v>37.587362427902271</v>
      </c>
      <c r="H7" s="612">
        <v>50.986728964466195</v>
      </c>
      <c r="I7" s="725">
        <v>40.720872027356364</v>
      </c>
    </row>
    <row r="8" spans="1:9" x14ac:dyDescent="0.2">
      <c r="A8" s="338" t="s">
        <v>592</v>
      </c>
      <c r="B8" s="397"/>
      <c r="C8" s="397"/>
      <c r="D8" s="713">
        <v>90</v>
      </c>
      <c r="E8" s="726"/>
      <c r="F8" s="713">
        <v>90</v>
      </c>
      <c r="G8" s="726"/>
      <c r="H8" s="713">
        <v>90</v>
      </c>
      <c r="I8" s="726"/>
    </row>
    <row r="9" spans="1:9" x14ac:dyDescent="0.2">
      <c r="A9" s="622" t="s">
        <v>538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2" t="s">
        <v>593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I16" sqref="I16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00" t="s">
        <v>541</v>
      </c>
      <c r="B1" s="900"/>
      <c r="C1" s="900"/>
      <c r="D1" s="900"/>
      <c r="E1" s="400"/>
      <c r="F1" s="13"/>
      <c r="G1" s="13"/>
      <c r="H1" s="13"/>
      <c r="I1" s="13"/>
    </row>
    <row r="2" spans="1:40" ht="15" x14ac:dyDescent="0.2">
      <c r="A2" s="900"/>
      <c r="B2" s="900"/>
      <c r="C2" s="900"/>
      <c r="D2" s="900"/>
      <c r="E2" s="400"/>
      <c r="F2" s="13"/>
      <c r="G2" s="312"/>
      <c r="H2" s="393"/>
      <c r="I2" s="392" t="s">
        <v>159</v>
      </c>
    </row>
    <row r="3" spans="1:40" x14ac:dyDescent="0.2">
      <c r="A3" s="399"/>
      <c r="B3" s="912">
        <f>INDICE!A3</f>
        <v>42461</v>
      </c>
      <c r="C3" s="913">
        <v>41671</v>
      </c>
      <c r="D3" s="912">
        <f>DATE(YEAR(B3),MONTH(B3)-1,1)</f>
        <v>42430</v>
      </c>
      <c r="E3" s="913"/>
      <c r="F3" s="912">
        <f>DATE(YEAR(B3)-1,MONTH(B3),1)</f>
        <v>42095</v>
      </c>
      <c r="G3" s="913"/>
      <c r="H3" s="861" t="s">
        <v>488</v>
      </c>
      <c r="I3" s="861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42430</v>
      </c>
      <c r="I4" s="446">
        <f>F3</f>
        <v>42095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7.3632130384167631</v>
      </c>
      <c r="H5" s="612">
        <v>0</v>
      </c>
      <c r="I5" s="612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4.9476135040745053</v>
      </c>
      <c r="H6" s="612">
        <v>0</v>
      </c>
      <c r="I6" s="612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49.257857974388827</v>
      </c>
      <c r="H7" s="612">
        <v>0</v>
      </c>
      <c r="I7" s="612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204</v>
      </c>
      <c r="G8" s="388">
        <v>2.9685681024447033</v>
      </c>
      <c r="H8" s="612">
        <v>0</v>
      </c>
      <c r="I8" s="612">
        <v>0</v>
      </c>
      <c r="J8" s="395"/>
    </row>
    <row r="9" spans="1:40" x14ac:dyDescent="0.2">
      <c r="A9" s="338" t="s">
        <v>422</v>
      </c>
      <c r="B9" s="713">
        <v>2433</v>
      </c>
      <c r="C9" s="723">
        <v>35.4458041958042</v>
      </c>
      <c r="D9" s="713">
        <v>2433</v>
      </c>
      <c r="E9" s="723">
        <v>35.4458041958042</v>
      </c>
      <c r="F9" s="713">
        <v>2437</v>
      </c>
      <c r="G9" s="723">
        <v>35.462747380675204</v>
      </c>
      <c r="H9" s="724">
        <v>0</v>
      </c>
      <c r="I9" s="724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6872</v>
      </c>
      <c r="G10" s="396">
        <v>100</v>
      </c>
      <c r="H10" s="396">
        <v>0</v>
      </c>
      <c r="I10" s="92">
        <v>-0.11641443538998836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21" t="s">
        <v>540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538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3" t="s">
        <v>644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I15" sqref="I15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900" t="s">
        <v>40</v>
      </c>
      <c r="B1" s="900"/>
      <c r="C1" s="900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900"/>
      <c r="B2" s="900"/>
      <c r="C2" s="900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581</v>
      </c>
      <c r="J3" s="12"/>
      <c r="K3" s="12"/>
      <c r="L3" s="12"/>
    </row>
    <row r="4" spans="1:12" x14ac:dyDescent="0.2">
      <c r="A4" s="200"/>
      <c r="B4" s="912">
        <f>INDICE!A3</f>
        <v>42461</v>
      </c>
      <c r="C4" s="913">
        <v>41671</v>
      </c>
      <c r="D4" s="912">
        <f>DATE(YEAR(B4),MONTH(B4)-1,1)</f>
        <v>42430</v>
      </c>
      <c r="E4" s="913"/>
      <c r="F4" s="912">
        <f>DATE(YEAR(B4)-1,MONTH(B4),1)</f>
        <v>42095</v>
      </c>
      <c r="G4" s="913"/>
      <c r="H4" s="861" t="s">
        <v>488</v>
      </c>
      <c r="I4" s="861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6">
        <f>D4</f>
        <v>42430</v>
      </c>
      <c r="I5" s="446">
        <f>F4</f>
        <v>42095</v>
      </c>
      <c r="J5" s="12"/>
      <c r="K5" s="12"/>
      <c r="L5" s="12"/>
    </row>
    <row r="6" spans="1:12" ht="15" customHeight="1" x14ac:dyDescent="0.2">
      <c r="A6" s="200" t="s">
        <v>427</v>
      </c>
      <c r="B6" s="355">
        <v>7365.3109999999997</v>
      </c>
      <c r="C6" s="354">
        <v>29.923591010820914</v>
      </c>
      <c r="D6" s="355">
        <v>6818.7910000000002</v>
      </c>
      <c r="E6" s="354">
        <v>29.077825161051273</v>
      </c>
      <c r="F6" s="355">
        <v>7969.732</v>
      </c>
      <c r="G6" s="354">
        <v>30.089515354116237</v>
      </c>
      <c r="H6" s="238">
        <v>8.0149105611243918</v>
      </c>
      <c r="I6" s="238">
        <v>-7.5839563990357561</v>
      </c>
      <c r="J6" s="12"/>
      <c r="K6" s="12"/>
      <c r="L6" s="12"/>
    </row>
    <row r="7" spans="1:12" ht="14.25" x14ac:dyDescent="0.2">
      <c r="A7" s="404" t="s">
        <v>426</v>
      </c>
      <c r="B7" s="355">
        <v>17248.416000000001</v>
      </c>
      <c r="C7" s="354">
        <v>70.0764089891791</v>
      </c>
      <c r="D7" s="355">
        <v>16631.349999999999</v>
      </c>
      <c r="E7" s="354">
        <v>70.92217483894872</v>
      </c>
      <c r="F7" s="355">
        <v>18517.008999999998</v>
      </c>
      <c r="G7" s="354">
        <v>69.91048464588377</v>
      </c>
      <c r="H7" s="238">
        <v>3.7102580367799525</v>
      </c>
      <c r="I7" s="238">
        <v>-6.8509606492063444</v>
      </c>
      <c r="J7" s="12"/>
      <c r="K7" s="12"/>
      <c r="L7" s="12"/>
    </row>
    <row r="8" spans="1:12" x14ac:dyDescent="0.2">
      <c r="A8" s="244" t="s">
        <v>119</v>
      </c>
      <c r="B8" s="245">
        <v>24613.726999999999</v>
      </c>
      <c r="C8" s="246">
        <v>100</v>
      </c>
      <c r="D8" s="245">
        <v>23450.141</v>
      </c>
      <c r="E8" s="246">
        <v>100</v>
      </c>
      <c r="F8" s="245">
        <v>26486.740999999998</v>
      </c>
      <c r="G8" s="246">
        <v>100</v>
      </c>
      <c r="H8" s="92">
        <v>4.9619573715995964</v>
      </c>
      <c r="I8" s="92">
        <v>-7.0715155178962918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21" t="s">
        <v>579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580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538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99"/>
    </row>
    <row r="18" spans="2:13" x14ac:dyDescent="0.2">
      <c r="B18" s="799"/>
    </row>
    <row r="19" spans="2:13" x14ac:dyDescent="0.2">
      <c r="M19" s="352" t="s">
        <v>425</v>
      </c>
    </row>
    <row r="21" spans="2:13" x14ac:dyDescent="0.2">
      <c r="C21" s="799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G1" sqref="G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4" t="s">
        <v>1</v>
      </c>
      <c r="B1" s="914"/>
      <c r="C1" s="914"/>
      <c r="D1" s="914"/>
      <c r="E1" s="407"/>
      <c r="F1" s="407"/>
      <c r="G1" s="408"/>
    </row>
    <row r="2" spans="1:7" x14ac:dyDescent="0.2">
      <c r="A2" s="914"/>
      <c r="B2" s="914"/>
      <c r="C2" s="914"/>
      <c r="D2" s="914"/>
      <c r="E2" s="408"/>
      <c r="F2" s="408"/>
      <c r="G2" s="408"/>
    </row>
    <row r="3" spans="1:7" x14ac:dyDescent="0.2">
      <c r="A3" s="618"/>
      <c r="B3" s="618"/>
      <c r="C3" s="618"/>
      <c r="D3" s="408"/>
      <c r="E3" s="408"/>
      <c r="F3" s="408"/>
      <c r="G3" s="408"/>
    </row>
    <row r="4" spans="1:7" x14ac:dyDescent="0.2">
      <c r="A4" s="409" t="s">
        <v>428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429</v>
      </c>
      <c r="C5" s="410" t="s">
        <v>430</v>
      </c>
      <c r="D5" s="410" t="s">
        <v>431</v>
      </c>
      <c r="E5" s="410" t="s">
        <v>432</v>
      </c>
      <c r="F5" s="410" t="s">
        <v>55</v>
      </c>
      <c r="G5" s="408"/>
    </row>
    <row r="6" spans="1:7" x14ac:dyDescent="0.2">
      <c r="A6" s="411" t="s">
        <v>429</v>
      </c>
      <c r="B6" s="412">
        <v>1</v>
      </c>
      <c r="C6" s="412">
        <v>238.8</v>
      </c>
      <c r="D6" s="412">
        <v>0.23880000000000001</v>
      </c>
      <c r="E6" s="413" t="s">
        <v>433</v>
      </c>
      <c r="F6" s="413">
        <v>0.27779999999999999</v>
      </c>
      <c r="G6" s="408"/>
    </row>
    <row r="7" spans="1:7" x14ac:dyDescent="0.2">
      <c r="A7" s="414" t="s">
        <v>430</v>
      </c>
      <c r="B7" s="415" t="s">
        <v>434</v>
      </c>
      <c r="C7" s="416">
        <v>1</v>
      </c>
      <c r="D7" s="417" t="s">
        <v>435</v>
      </c>
      <c r="E7" s="417" t="s">
        <v>436</v>
      </c>
      <c r="F7" s="415" t="s">
        <v>437</v>
      </c>
      <c r="G7" s="408"/>
    </row>
    <row r="8" spans="1:7" x14ac:dyDescent="0.2">
      <c r="A8" s="414" t="s">
        <v>431</v>
      </c>
      <c r="B8" s="415">
        <v>4.1867999999999999</v>
      </c>
      <c r="C8" s="417" t="s">
        <v>438</v>
      </c>
      <c r="D8" s="416">
        <v>1</v>
      </c>
      <c r="E8" s="417" t="s">
        <v>439</v>
      </c>
      <c r="F8" s="415">
        <v>1.163</v>
      </c>
      <c r="G8" s="408"/>
    </row>
    <row r="9" spans="1:7" x14ac:dyDescent="0.2">
      <c r="A9" s="414" t="s">
        <v>432</v>
      </c>
      <c r="B9" s="415" t="s">
        <v>440</v>
      </c>
      <c r="C9" s="417" t="s">
        <v>441</v>
      </c>
      <c r="D9" s="417" t="s">
        <v>442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443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444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445</v>
      </c>
      <c r="C14" s="410" t="s">
        <v>446</v>
      </c>
      <c r="D14" s="410" t="s">
        <v>447</v>
      </c>
      <c r="E14" s="410" t="s">
        <v>448</v>
      </c>
      <c r="F14" s="410" t="s">
        <v>449</v>
      </c>
      <c r="G14" s="416"/>
    </row>
    <row r="15" spans="1:7" x14ac:dyDescent="0.2">
      <c r="A15" s="411" t="s">
        <v>445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446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447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448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449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450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15" t="s">
        <v>451</v>
      </c>
      <c r="B24" s="915"/>
      <c r="C24" s="915"/>
      <c r="D24" s="916" t="s">
        <v>452</v>
      </c>
      <c r="E24" s="916"/>
      <c r="F24" s="916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453</v>
      </c>
      <c r="B27" s="408"/>
      <c r="C27" s="60"/>
      <c r="D27" s="409" t="s">
        <v>454</v>
      </c>
      <c r="E27" s="408"/>
      <c r="F27" s="408"/>
      <c r="G27" s="408"/>
    </row>
    <row r="28" spans="1:7" x14ac:dyDescent="0.2">
      <c r="A28" s="425" t="s">
        <v>307</v>
      </c>
      <c r="B28" s="426" t="s">
        <v>456</v>
      </c>
      <c r="C28" s="58"/>
      <c r="D28" s="411" t="s">
        <v>114</v>
      </c>
      <c r="E28" s="412"/>
      <c r="F28" s="413" t="s">
        <v>457</v>
      </c>
      <c r="G28" s="408"/>
    </row>
    <row r="29" spans="1:7" x14ac:dyDescent="0.2">
      <c r="A29" s="427" t="s">
        <v>461</v>
      </c>
      <c r="B29" s="428" t="s">
        <v>462</v>
      </c>
      <c r="C29" s="58"/>
      <c r="D29" s="419" t="s">
        <v>422</v>
      </c>
      <c r="E29" s="420"/>
      <c r="F29" s="421" t="s">
        <v>463</v>
      </c>
      <c r="G29" s="408"/>
    </row>
    <row r="30" spans="1:7" x14ac:dyDescent="0.2">
      <c r="A30" s="429" t="s">
        <v>464</v>
      </c>
      <c r="B30" s="430" t="s">
        <v>465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455</v>
      </c>
      <c r="B33" s="408"/>
      <c r="C33" s="408"/>
      <c r="D33" s="408"/>
      <c r="E33" s="409" t="s">
        <v>466</v>
      </c>
      <c r="F33" s="408"/>
      <c r="G33" s="408"/>
    </row>
    <row r="34" spans="1:7" x14ac:dyDescent="0.2">
      <c r="A34" s="425" t="s">
        <v>458</v>
      </c>
      <c r="B34" s="425" t="s">
        <v>459</v>
      </c>
      <c r="C34" s="425" t="s">
        <v>460</v>
      </c>
      <c r="D34" s="416"/>
      <c r="E34" s="410"/>
      <c r="F34" s="410" t="s">
        <v>467</v>
      </c>
      <c r="G34" s="408"/>
    </row>
    <row r="35" spans="1:7" x14ac:dyDescent="0.2">
      <c r="A35" s="1"/>
      <c r="B35" s="1"/>
      <c r="C35" s="1"/>
      <c r="D35" s="1"/>
      <c r="E35" s="411" t="s">
        <v>468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469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470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649</v>
      </c>
      <c r="B50" s="1"/>
      <c r="C50" s="1"/>
      <c r="D50" s="1"/>
      <c r="E50" s="1"/>
      <c r="F50" s="1"/>
      <c r="G50" s="1"/>
    </row>
    <row r="51" spans="1:7" x14ac:dyDescent="0.2">
      <c r="A51" s="1" t="s">
        <v>650</v>
      </c>
      <c r="B51" s="1"/>
      <c r="C51" s="1"/>
      <c r="D51" s="1"/>
      <c r="E51" s="1"/>
      <c r="F51" s="1"/>
      <c r="G51" s="1"/>
    </row>
    <row r="52" spans="1:7" x14ac:dyDescent="0.2">
      <c r="A52" s="1" t="s">
        <v>651</v>
      </c>
      <c r="B52" s="1"/>
      <c r="C52" s="1"/>
      <c r="D52" s="1"/>
      <c r="E52" s="1"/>
      <c r="F52" s="1"/>
      <c r="G52" s="1"/>
    </row>
    <row r="53" spans="1:7" x14ac:dyDescent="0.2">
      <c r="A53" s="1" t="s">
        <v>652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653</v>
      </c>
      <c r="B56" s="1"/>
      <c r="C56" s="1"/>
      <c r="D56" s="1"/>
      <c r="E56" s="1"/>
      <c r="F56" s="1"/>
      <c r="G56" s="1"/>
    </row>
    <row r="57" spans="1:7" x14ac:dyDescent="0.2">
      <c r="A57" s="1" t="s">
        <v>654</v>
      </c>
      <c r="B57" s="1"/>
      <c r="C57" s="1"/>
      <c r="D57" s="1"/>
      <c r="E57" s="1"/>
      <c r="F57" s="1"/>
      <c r="G57" s="1"/>
    </row>
    <row r="58" spans="1:7" x14ac:dyDescent="0.2">
      <c r="A58" s="1" t="s">
        <v>655</v>
      </c>
      <c r="B58" s="1"/>
      <c r="C58" s="1"/>
      <c r="D58" s="1"/>
      <c r="E58" s="1"/>
      <c r="F58" s="1"/>
      <c r="G58" s="1"/>
    </row>
    <row r="59" spans="1:7" x14ac:dyDescent="0.2">
      <c r="A59" s="1" t="s">
        <v>656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637</v>
      </c>
      <c r="B61" s="1"/>
      <c r="C61" s="1"/>
      <c r="D61" s="1"/>
      <c r="E61" s="1"/>
      <c r="F61" s="1"/>
      <c r="G61" s="1"/>
    </row>
    <row r="62" spans="1:7" x14ac:dyDescent="0.2">
      <c r="A62" s="1" t="s">
        <v>657</v>
      </c>
      <c r="B62" s="1"/>
      <c r="C62" s="1"/>
      <c r="D62" s="1"/>
      <c r="E62" s="1"/>
      <c r="F62" s="1"/>
      <c r="G62" s="1"/>
    </row>
    <row r="63" spans="1:7" x14ac:dyDescent="0.2">
      <c r="A63" s="1" t="s">
        <v>640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