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5. MAYO 2016\"/>
    </mc:Choice>
  </mc:AlternateContent>
  <bookViews>
    <workbookView xWindow="0" yWindow="0" windowWidth="28800" windowHeight="1117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<sst xmlns="http://schemas.openxmlformats.org/spreadsheetml/2006/main" count="1750" uniqueCount="678">
  <si>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</si>
  <si>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</si>
  <si>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</si>
  <si>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</si>
  <si>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</si>
  <si>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</si>
  <si>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</si>
  <si>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</si>
  <si>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</si>
  <si>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</si>
  <si>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</si>
  <si>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</si>
  <si>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</si>
  <si>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</si>
  <si>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</si>
  <si>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</si>
  <si>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</si>
  <si>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</si>
  <si>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</si>
  <si>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</si>
  <si>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</si>
  <si>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</si>
  <si>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</si>
  <si>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</si>
  <si>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</si>
  <si>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</si>
  <si>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</si>
  <si>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</si>
  <si>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</si>
  <si>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</si>
  <si>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</si>
  <si>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</si>
  <si>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</si>
  <si>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</si>
  <si>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</si>
  <si>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</si>
  <si>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</si>
  <si>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</si>
  <si>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</si>
  <si>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</si>
  <si>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</si>
  <si>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</si>
  <si>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</si>
  <si>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</si>
  <si>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</si>
  <si>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</si>
  <si>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</si>
  <si>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</si>
  <si>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</si>
  <si>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</si>
  <si>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</si>
  <si>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</si>
  <si>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</si>
  <si>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</si>
  <si>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</si>
  <si>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</si>
  <si>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</si>
  <si>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</si>
  <si>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</si>
  <si>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</si>
  <si>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</si>
  <si>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</si>
  <si>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</si>
  <si>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</si>
  <si>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</si>
  <si>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</si>
  <si>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</si>
  <si>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</si>
  <si>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</si>
  <si>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</si>
  <si>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</si>
  <si>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</si>
  <si>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</si>
  <si>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</si>
  <si>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</si>
  <si>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</si>
  <si>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</si>
  <si>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</si>
  <si>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</si>
  <si>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</si>
  <si>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</si>
  <si>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</si>
  <si>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</si>
  <si>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</si>
  <si>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</si>
  <si>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</si>
  <si>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</si>
  <si>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</si>
  <si>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</si>
  <si>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</si>
  <si>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</si>
  <si>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</si>
  <si>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</si>
  <si>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</si>
  <si>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</si>
  <si>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</si>
  <si>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</si>
  <si>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</si>
  <si>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</si>
  <si>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</si>
  <si>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</si>
  <si>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</si>
  <si>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</si>
  <si>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</si>
  <si>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</si>
  <si>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</si>
  <si>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</si>
  <si>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</si>
  <si>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</si>
  <si>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</si>
  <si>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</si>
  <si>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</si>
  <si>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</si>
  <si>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</si>
  <si>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</si>
  <si>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</si>
  <si>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</si>
  <si>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</si>
  <si>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</si>
  <si>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</si>
  <si>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</si>
  <si>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</si>
  <si>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</si>
  <si>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</si>
  <si>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</si>
  <si>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</si>
  <si>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</si>
  <si>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</si>
  <si>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</si>
  <si>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</si>
  <si>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</si>
  <si>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</si>
  <si>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</si>
  <si>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</si>
  <si>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</si>
  <si>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</si>
  <si>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</si>
  <si>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</si>
  <si>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</si>
  <si>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</si>
  <si>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</si>
  <si>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</si>
  <si>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</si>
  <si>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</si>
  <si>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</si>
  <si>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</si>
  <si>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</si>
  <si>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</si>
  <si>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</si>
  <si>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</si>
  <si>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</si>
  <si>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</si>
  <si>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</si>
  <si>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</si>
  <si>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</si>
  <si>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</si>
  <si>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</si>
  <si>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</si>
  <si>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</si>
  <si>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</si>
  <si>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</si>
  <si>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</si>
  <si>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</si>
  <si>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</si>
  <si>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</si>
  <si>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</si>
  <si>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</si>
  <si>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</si>
  <si>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</si>
  <si>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</si>
  <si>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</si>
  <si>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</si>
  <si>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</si>
  <si>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</si>
  <si>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</si>
  <si>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</si>
  <si>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</si>
  <si>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</si>
  <si>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</si>
  <si>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</si>
  <si>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</si>
  <si>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</si>
  <si>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</si>
  <si>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</si>
  <si>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</si>
  <si>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</si>
  <si>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</si>
  <si>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</si>
  <si>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</si>
  <si>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</si>
  <si>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</si>
  <si>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</si>
  <si>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</si>
  <si>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</si>
  <si>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</si>
  <si>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</si>
  <si>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</si>
  <si>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</si>
  <si>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</si>
  <si>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</si>
  <si>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</si>
  <si>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</si>
  <si>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</si>
  <si>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</si>
  <si>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</si>
  <si>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</si>
  <si>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</si>
  <si>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</si>
  <si>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</si>
  <si>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</si>
  <si>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</si>
  <si>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</si>
  <si>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</si>
  <si>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</si>
  <si>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</si>
  <si>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</si>
  <si>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</si>
  <si>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</si>
  <si>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</si>
  <si>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</si>
  <si>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</si>
  <si>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</si>
  <si>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</si>
  <si>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</si>
  <si>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</si>
  <si>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</si>
  <si>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</si>
  <si>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</si>
  <si>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</si>
  <si>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</si>
  <si>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</si>
  <si>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</si>
  <si>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</si>
  <si>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</si>
  <si>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</si>
  <si>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</si>
  <si>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</si>
  <si>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</si>
  <si>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</si>
  <si>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</si>
  <si>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</si>
  <si>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</si>
  <si>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</si>
  <si>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</si>
  <si>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</si>
  <si>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</si>
  <si>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</si>
  <si>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</si>
  <si>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</si>
  <si>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</si>
  <si>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</si>
  <si>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</si>
  <si>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</si>
  <si>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</si>
  <si>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</si>
  <si>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</si>
  <si>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</si>
  <si>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</si>
  <si>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</si>
  <si>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</si>
  <si>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</si>
  <si>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</si>
  <si>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</si>
  <si>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</si>
  <si>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</si>
  <si>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</si>
  <si>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</si>
  <si>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</si>
  <si>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</si>
  <si>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</si>
  <si>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</si>
  <si>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</si>
  <si>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</si>
  <si>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</si>
  <si>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</si>
  <si>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</si>
  <si>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</si>
  <si>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</si>
  <si>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</si>
  <si>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</si>
  <si>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</si>
  <si>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</si>
  <si>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</si>
  <si>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</si>
  <si>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</si>
  <si>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</si>
  <si>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</si>
  <si>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</si>
  <si>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</si>
  <si>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</si>
  <si>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</si>
  <si>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</si>
  <si>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</si>
  <si>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</si>
  <si>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</si>
  <si>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</si>
  <si>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</si>
  <si>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</si>
  <si>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</si>
  <si>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</si>
  <si>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</si>
  <si>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</si>
  <si>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</si>
  <si>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</si>
  <si>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</si>
  <si>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</si>
  <si>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</si>
  <si>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</si>
  <si>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</si>
  <si>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</si>
  <si>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</si>
  <si>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</si>
  <si>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</si>
  <si>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</si>
  <si>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</si>
  <si>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</si>
  <si>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</si>
  <si>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</si>
  <si>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</si>
  <si>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</si>
  <si>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</si>
  <si>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</si>
  <si>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</si>
  <si>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</si>
  <si>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</si>
  <si>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</si>
  <si>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</si>
  <si>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</si>
  <si>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</si>
  <si>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</si>
  <si>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</si>
  <si>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</si>
  <si>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</si>
  <si>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</si>
  <si>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</si>
  <si>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</si>
  <si>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</si>
  <si>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</si>
  <si>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</si>
  <si>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</si>
  <si>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</si>
  <si>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</si>
  <si>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</si>
  <si>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</si>
  <si>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</si>
  <si>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</si>
  <si>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</si>
  <si>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</si>
  <si>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</si>
  <si>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</si>
  <si>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</si>
  <si>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</si>
  <si>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</si>
  <si>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</si>
  <si>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</si>
  <si>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</si>
  <si>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</si>
  <si>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</si>
  <si>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</si>
  <si>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</si>
  <si>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</si>
  <si>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</si>
  <si>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</si>
  <si>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</si>
  <si>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</si>
  <si>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</si>
  <si>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</si>
  <si>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</si>
  <si>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</si>
  <si>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</si>
  <si>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</si>
  <si>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</si>
  <si>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</si>
  <si>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</si>
  <si>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</si>
  <si>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</si>
  <si>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</si>
  <si>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</si>
  <si>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</si>
  <si>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</si>
  <si>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</si>
  <si>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</si>
  <si>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</si>
  <si>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</si>
  <si>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</si>
  <si>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</si>
  <si>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</si>
  <si>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</si>
  <si>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</si>
  <si>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</si>
  <si>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</si>
  <si>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</si>
  <si>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</si>
  <si>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</si>
  <si>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</si>
  <si>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</si>
  <si>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</si>
  <si>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</si>
  <si>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</si>
  <si>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</si>
  <si>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</si>
  <si>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</si>
  <si>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</si>
  <si>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</si>
  <si>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</si>
  <si>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</si>
  <si>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</si>
  <si>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</si>
  <si>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</si>
  <si>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</si>
  <si>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</si>
  <si>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</si>
  <si>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</si>
  <si>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</si>
  <si>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</si>
  <si>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</si>
  <si>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</si>
  <si>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</si>
  <si>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</si>
  <si>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</si>
  <si>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</si>
  <si>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</si>
  <si>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</si>
  <si>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</si>
  <si>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</si>
  <si>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</si>
  <si>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</si>
  <si>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</si>
  <si>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</si>
  <si>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</si>
  <si>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</si>
  <si>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</si>
  <si>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</si>
  <si>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</si>
  <si>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</si>
  <si>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</si>
  <si>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</si>
  <si>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</si>
  <si>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</si>
  <si>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</si>
  <si>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</si>
  <si>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</si>
  <si>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</si>
  <si>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</si>
  <si>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</si>
  <si>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</si>
  <si>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</si>
  <si>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</si>
  <si>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</si>
  <si>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</si>
  <si>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</si>
  <si>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</si>
  <si>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</si>
  <si>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</si>
  <si>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</si>
  <si>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</si>
  <si>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</si>
  <si>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</si>
  <si>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</si>
  <si>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</si>
  <si>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</si>
  <si>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</si>
  <si>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</si>
  <si>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</si>
  <si>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</si>
  <si>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</si>
  <si>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</si>
  <si>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</si>
  <si>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</si>
  <si>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</si>
  <si>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</si>
  <si>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</si>
  <si>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</si>
  <si>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</si>
  <si>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</si>
  <si>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</si>
  <si>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</si>
  <si>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</si>
  <si>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</si>
  <si>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</si>
  <si>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</si>
  <si>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</si>
  <si>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</si>
  <si>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</si>
  <si>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</si>
  <si>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</si>
  <si>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</si>
  <si>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</si>
  <si>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</si>
  <si>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</si>
  <si>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</si>
  <si>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</si>
  <si>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</si>
  <si>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</si>
  <si>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</si>
  <si>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</si>
  <si>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</si>
  <si>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</si>
  <si>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</si>
  <si>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</si>
  <si>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</si>
  <si>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</si>
  <si>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</si>
  <si>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</si>
  <si>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</si>
  <si>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</si>
  <si>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</si>
  <si>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</si>
  <si>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</si>
  <si>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</si>
  <si>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</si>
  <si>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</si>
  <si>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</si>
  <si>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</si>
  <si>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</si>
  <si>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</si>
  <si>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</si>
  <si>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</si>
  <si>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</si>
  <si>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</si>
  <si>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</si>
  <si>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</si>
  <si>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</si>
  <si>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</si>
  <si>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</si>
  <si>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</si>
  <si>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</si>
  <si>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</si>
  <si>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</si>
  <si>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</si>
  <si>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</si>
  <si>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</si>
  <si>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</si>
  <si>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</si>
  <si>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</si>
  <si>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</si>
  <si>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</si>
  <si>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</si>
  <si>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</si>
  <si>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</si>
  <si>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</si>
  <si>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</si>
  <si>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</si>
  <si>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</si>
  <si>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</si>
  <si>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</si>
  <si>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</si>
  <si>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</si>
  <si>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</si>
  <si>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</si>
  <si>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</si>
  <si>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</si>
  <si>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</si>
  <si>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</si>
  <si>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</si>
  <si>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</si>
  <si>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</si>
  <si>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</si>
  <si>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</si>
  <si>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</si>
  <si>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</si>
  <si>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</si>
  <si>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</si>
  <si>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</si>
  <si>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</si>
  <si>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</si>
  <si>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</si>
  <si>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</si>
  <si>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</si>
  <si>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</si>
  <si>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</si>
  <si>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</si>
  <si>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</si>
  <si>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</si>
  <si>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</si>
  <si>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</si>
  <si>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</si>
  <si>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</si>
  <si>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</si>
  <si>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</si>
  <si>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</si>
  <si>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</si>
  <si>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</si>
  <si>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</si>
  <si>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</si>
  <si>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</si>
  <si>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</si>
  <si>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</si>
  <si>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</si>
  <si>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</si>
  <si>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</si>
  <si>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</si>
  <si>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</si>
  <si>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</si>
  <si>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</si>
  <si>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</si>
  <si>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</si>
  <si>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</si>
  <si>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</si>
  <si>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</si>
  <si>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</si>
  <si>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</si>
  <si>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</si>
  <si>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</si>
  <si>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</si>
  <si>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</si>
  <si>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</si>
  <si>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</si>
  <si>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</si>
  <si>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</si>
  <si>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</si>
  <si>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</si>
  <si>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</si>
  <si>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</si>
  <si>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</si>
  <si>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</si>
  <si>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</si>
  <si>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</si>
  <si>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</si>
  <si>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</si>
  <si>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</si>
  <si>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</si>
  <si>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</si>
  <si>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</si>
  <si>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</si>
  <si>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</si>
  <si>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</si>
  <si>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</si>
  <si>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</si>
  <si>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</si>
  <si>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</si>
  <si>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</si>
  <si>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</si>
  <si>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</si>
  <si>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</si>
  <si>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</si>
  <si>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</si>
  <si>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</si>
  <si>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</si>
  <si>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</si>
  <si>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</si>
  <si>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</si>
  <si>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</si>
  <si>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</si>
  <si>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</si>
  <si>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</si>
  <si>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</si>
  <si>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</si>
  <si>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</si>
  <si>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</si>
  <si>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</si>
  <si>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</si>
  <si>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</si>
  <si>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</si>
  <si>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</si>
  <si>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</si>
  <si>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</si>
  <si>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</si>
  <si>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</si>
  <si>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</si>
  <si>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</si>
  <si>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</si>
  <si>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</si>
  <si>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</si>
  <si>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1erT 2016</t>
  </si>
  <si>
    <t>15 Marzo</t>
  </si>
  <si>
    <t>abr-16</t>
  </si>
  <si>
    <t>Año 2015</t>
  </si>
  <si>
    <t>95,2 *</t>
  </si>
  <si>
    <t>97,7 *</t>
  </si>
  <si>
    <t>^</t>
  </si>
  <si>
    <t>^ distinto de 0,0</t>
  </si>
  <si>
    <t>Tv (%)
2015/2014</t>
  </si>
  <si>
    <t>may-16</t>
  </si>
  <si>
    <t>may-15</t>
  </si>
  <si>
    <t>BOLETÍN ESTADÍSTICO HIDROCARBUROS MAYO 2016</t>
  </si>
  <si>
    <t xml:space="preserve">(**) Se incluyen cargas de cisternas con destino a otros países y otras operaciones de GNL (puestas en frío, suministro directo a buques consumidores)
Desglose desde enero 2014
</t>
  </si>
  <si>
    <t>Otras salidas del sistema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</si>
</sst>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\^"/>
    <numFmt numFmtId="180" formatCode="#,##0.00;\-##,##0.00;&quot;n.d.&quot;"/>
    <numFmt numFmtId="181" formatCode="#,##0.0000000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2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79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0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1" fontId="47" fillId="0" borderId="0" xfId="0" applyNumberFormat="1" applyFont="1"/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4" fillId="0" borderId="0" xfId="1" quotePrefix="1" applyNumberFormat="1" applyFont="1" applyFill="1" applyBorder="1" applyAlignment="1">
      <alignment horizontal="right"/>
    </xf>
    <xf numFmtId="3" fontId="4" fillId="2" borderId="2" xfId="1" quotePrefix="1" applyNumberFormat="1" applyFont="1" applyFill="1" applyBorder="1" applyAlignment="1">
      <alignment horizontal="right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32" fillId="2" borderId="0" xfId="0" applyNumberFormat="1" applyFont="1" applyFill="1" applyBorder="1"/>
    <xf numFmtId="166" fontId="0" fillId="2" borderId="0" xfId="0" applyNumberFormat="1" applyFill="1"/>
    <xf numFmtId="179" fontId="13" fillId="5" borderId="0" xfId="0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3" fontId="19" fillId="13" borderId="0" xfId="1" quotePrefix="1" applyNumberFormat="1" applyFont="1" applyFill="1" applyBorder="1" applyAlignment="1">
      <alignment horizontal="right"/>
    </xf>
    <xf numFmtId="181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0" fillId="2" borderId="0" xfId="0" applyFill="1" applyAlignment="1"/>
    <xf numFmtId="169" fontId="13" fillId="2" borderId="0" xfId="0" quotePrefix="1" applyNumberFormat="1" applyFont="1" applyFill="1" applyBorder="1" applyAlignment="1">
      <alignment horizontal="right"/>
    </xf>
    <xf numFmtId="3" fontId="0" fillId="0" borderId="0" xfId="0" applyNumberFormat="1"/>
    <xf numFmtId="0" fontId="13" fillId="2" borderId="0" xfId="0" applyNumberFormat="1" applyFont="1" applyFill="1" applyBorder="1" applyAlignment="1">
      <alignment horizontal="lef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left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171" fontId="18" fillId="6" borderId="21" xfId="0" applyNumberFormat="1" applyFont="1" applyFill="1" applyBorder="1" applyAlignment="1">
      <alignment horizontal="right"/>
    </xf>
    <xf numFmtId="172" fontId="18" fillId="6" borderId="12" xfId="0" applyNumberFormat="1" applyFont="1" applyFill="1" applyBorder="1"/>
    <xf numFmtId="172" fontId="0" fillId="2" borderId="0" xfId="0" quotePrefix="1" applyNumberFormat="1" applyFont="1" applyFill="1" applyBorder="1" applyAlignment="1">
      <alignment horizontal="right"/>
    </xf>
    <xf numFmtId="3" fontId="11" fillId="2" borderId="0" xfId="1" quotePrefix="1" applyNumberFormat="1" applyFont="1" applyFill="1" applyBorder="1" applyAlignment="1">
      <alignment horizontal="right"/>
    </xf>
    <xf numFmtId="171" fontId="13" fillId="9" borderId="0" xfId="0" applyNumberFormat="1" applyFont="1" applyFill="1" applyBorder="1"/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048"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2" formatCode="&quot;-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83" formatCode="&quot;^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675</v>
      </c>
    </row>
    <row r="3" spans="1:9" ht="15" customHeight="1" x14ac:dyDescent="0.2">
      <c r="A3" s="729">
        <v>42491</v>
      </c>
    </row>
    <row r="4" spans="1:9" ht="15" customHeight="1" x14ac:dyDescent="0.25">
      <c r="A4" s="853" t="s">
        <v>19</v>
      </c>
      <c r="B4" s="853"/>
      <c r="C4" s="853"/>
      <c r="D4" s="853"/>
      <c r="E4" s="853"/>
      <c r="F4" s="853"/>
      <c r="G4" s="853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582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598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508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585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584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583</v>
      </c>
      <c r="D49" s="330"/>
      <c r="E49" s="330"/>
      <c r="F49" s="330"/>
      <c r="G49" s="9"/>
    </row>
    <row r="50" spans="1:8" ht="15" customHeight="1" x14ac:dyDescent="0.2">
      <c r="B50" s="6"/>
      <c r="C50" s="9" t="s">
        <v>562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574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575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587</v>
      </c>
      <c r="D71" s="331"/>
      <c r="E71" s="331"/>
      <c r="F71" s="9"/>
      <c r="G71" s="9"/>
    </row>
    <row r="72" spans="2:9" ht="15" customHeight="1" x14ac:dyDescent="0.2">
      <c r="C72" s="9" t="s">
        <v>586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624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402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417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588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589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4" t="s">
        <v>600</v>
      </c>
      <c r="B98" s="855"/>
      <c r="C98" s="855"/>
      <c r="D98" s="855"/>
      <c r="E98" s="855"/>
      <c r="F98" s="855"/>
      <c r="G98" s="855"/>
      <c r="H98" s="855"/>
      <c r="I98" s="855"/>
      <c r="J98" s="855"/>
      <c r="K98" s="855"/>
    </row>
    <row r="99" spans="1:11" ht="15" customHeight="1" x14ac:dyDescent="0.2">
      <c r="A99" s="855"/>
      <c r="B99" s="855"/>
      <c r="C99" s="855"/>
      <c r="D99" s="855"/>
      <c r="E99" s="855"/>
      <c r="F99" s="855"/>
      <c r="G99" s="855"/>
      <c r="H99" s="855"/>
      <c r="I99" s="855"/>
      <c r="J99" s="855"/>
      <c r="K99" s="855"/>
    </row>
    <row r="100" spans="1:11" ht="15" customHeight="1" x14ac:dyDescent="0.2">
      <c r="A100" s="855"/>
      <c r="B100" s="855"/>
      <c r="C100" s="855"/>
      <c r="D100" s="855"/>
      <c r="E100" s="855"/>
      <c r="F100" s="855"/>
      <c r="G100" s="855"/>
      <c r="H100" s="855"/>
      <c r="I100" s="855"/>
      <c r="J100" s="855"/>
      <c r="K100" s="855"/>
    </row>
    <row r="101" spans="1:11" ht="15" customHeight="1" x14ac:dyDescent="0.2">
      <c r="A101" s="855"/>
      <c r="B101" s="855"/>
      <c r="C101" s="855"/>
      <c r="D101" s="855"/>
      <c r="E101" s="855"/>
      <c r="F101" s="855"/>
      <c r="G101" s="855"/>
      <c r="H101" s="855"/>
      <c r="I101" s="855"/>
      <c r="J101" s="855"/>
      <c r="K101" s="855"/>
    </row>
    <row r="102" spans="1:11" ht="15" customHeight="1" x14ac:dyDescent="0.2">
      <c r="A102" s="855"/>
      <c r="B102" s="855"/>
      <c r="C102" s="855"/>
      <c r="D102" s="855"/>
      <c r="E102" s="855"/>
      <c r="F102" s="855"/>
      <c r="G102" s="855"/>
      <c r="H102" s="855"/>
      <c r="I102" s="855"/>
      <c r="J102" s="855"/>
      <c r="K102" s="855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20" sqref="H20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5" t="s">
        <v>27</v>
      </c>
      <c r="B1" s="556"/>
      <c r="C1" s="556"/>
      <c r="D1" s="556"/>
      <c r="E1" s="556"/>
      <c r="F1" s="556"/>
      <c r="G1" s="556"/>
      <c r="H1" s="556"/>
      <c r="I1" s="563"/>
    </row>
    <row r="2" spans="1:11" ht="15.75" x14ac:dyDescent="0.25">
      <c r="A2" s="557"/>
      <c r="B2" s="558"/>
      <c r="C2" s="559"/>
      <c r="D2" s="559"/>
      <c r="E2" s="559"/>
      <c r="F2" s="559"/>
      <c r="G2" s="541"/>
      <c r="H2" s="541" t="s">
        <v>159</v>
      </c>
      <c r="I2" s="563"/>
    </row>
    <row r="3" spans="1:11" s="102" customFormat="1" x14ac:dyDescent="0.2">
      <c r="A3" s="542"/>
      <c r="B3" s="872">
        <f>INDICE!A3</f>
        <v>42491</v>
      </c>
      <c r="C3" s="873"/>
      <c r="D3" s="873" t="s">
        <v>120</v>
      </c>
      <c r="E3" s="873"/>
      <c r="F3" s="873" t="s">
        <v>121</v>
      </c>
      <c r="G3" s="874"/>
      <c r="H3" s="873"/>
      <c r="I3" s="525"/>
    </row>
    <row r="4" spans="1:11" s="102" customFormat="1" x14ac:dyDescent="0.2">
      <c r="A4" s="543"/>
      <c r="B4" s="544" t="s">
        <v>48</v>
      </c>
      <c r="C4" s="544" t="s">
        <v>488</v>
      </c>
      <c r="D4" s="544" t="s">
        <v>48</v>
      </c>
      <c r="E4" s="544" t="s">
        <v>488</v>
      </c>
      <c r="F4" s="544" t="s">
        <v>48</v>
      </c>
      <c r="G4" s="545" t="s">
        <v>488</v>
      </c>
      <c r="H4" s="545" t="s">
        <v>110</v>
      </c>
      <c r="I4" s="525"/>
    </row>
    <row r="5" spans="1:11" s="102" customFormat="1" x14ac:dyDescent="0.2">
      <c r="A5" s="546" t="s">
        <v>179</v>
      </c>
      <c r="B5" s="506">
        <v>1870.0142700000001</v>
      </c>
      <c r="C5" s="499">
        <v>3.8960395270855273</v>
      </c>
      <c r="D5" s="498">
        <v>9067.7916699999969</v>
      </c>
      <c r="E5" s="499">
        <v>3.8741799876964489</v>
      </c>
      <c r="F5" s="498">
        <v>22099.584659999993</v>
      </c>
      <c r="G5" s="499">
        <v>4.3157729928734962</v>
      </c>
      <c r="H5" s="504">
        <v>73.752804776349421</v>
      </c>
      <c r="I5" s="525"/>
      <c r="K5" s="96"/>
    </row>
    <row r="6" spans="1:11" s="102" customFormat="1" x14ac:dyDescent="0.2">
      <c r="A6" s="546" t="s">
        <v>180</v>
      </c>
      <c r="B6" s="567">
        <v>0.64844000000000002</v>
      </c>
      <c r="C6" s="515">
        <v>212.90836268879988</v>
      </c>
      <c r="D6" s="547">
        <v>2.1644000000000001</v>
      </c>
      <c r="E6" s="499">
        <v>362.42922764661898</v>
      </c>
      <c r="F6" s="498">
        <v>5.0658700000000012</v>
      </c>
      <c r="G6" s="499">
        <v>3.0876206213091679</v>
      </c>
      <c r="H6" s="567">
        <v>1.6906296063048519E-2</v>
      </c>
      <c r="I6" s="525"/>
      <c r="K6" s="96"/>
    </row>
    <row r="7" spans="1:11" s="102" customFormat="1" x14ac:dyDescent="0.2">
      <c r="A7" s="546" t="s">
        <v>181</v>
      </c>
      <c r="B7" s="506">
        <v>0.87868999999999997</v>
      </c>
      <c r="C7" s="499">
        <v>-33.20283398963101</v>
      </c>
      <c r="D7" s="547">
        <v>6.34802</v>
      </c>
      <c r="E7" s="499">
        <v>7.2177520149712713</v>
      </c>
      <c r="F7" s="498">
        <v>16.876809999999999</v>
      </c>
      <c r="G7" s="499">
        <v>5.9417699762778486</v>
      </c>
      <c r="H7" s="504">
        <v>5.6322871779145099E-2</v>
      </c>
      <c r="I7" s="525"/>
      <c r="K7" s="96"/>
    </row>
    <row r="8" spans="1:11" s="102" customFormat="1" x14ac:dyDescent="0.2">
      <c r="A8" s="566" t="s">
        <v>182</v>
      </c>
      <c r="B8" s="507">
        <v>1871.5413999999998</v>
      </c>
      <c r="C8" s="508">
        <v>3.8929927733266667</v>
      </c>
      <c r="D8" s="507">
        <v>9076.304089999996</v>
      </c>
      <c r="E8" s="508">
        <v>3.8956564452237599</v>
      </c>
      <c r="F8" s="507">
        <v>22121.527339999993</v>
      </c>
      <c r="G8" s="508">
        <v>4.3167098572159581</v>
      </c>
      <c r="H8" s="508">
        <v>73.826033944191622</v>
      </c>
      <c r="I8" s="525"/>
    </row>
    <row r="9" spans="1:11" s="102" customFormat="1" x14ac:dyDescent="0.2">
      <c r="A9" s="546" t="s">
        <v>183</v>
      </c>
      <c r="B9" s="506">
        <v>278.49401</v>
      </c>
      <c r="C9" s="499">
        <v>8.7434546551125774</v>
      </c>
      <c r="D9" s="498">
        <v>1632.2337399999999</v>
      </c>
      <c r="E9" s="499">
        <v>1.4365043602625747</v>
      </c>
      <c r="F9" s="498">
        <v>3807.4705800000002</v>
      </c>
      <c r="G9" s="499">
        <v>2.3194156658693528</v>
      </c>
      <c r="H9" s="504">
        <v>12.706647599884532</v>
      </c>
      <c r="I9" s="525"/>
    </row>
    <row r="10" spans="1:11" s="102" customFormat="1" x14ac:dyDescent="0.2">
      <c r="A10" s="546" t="s">
        <v>184</v>
      </c>
      <c r="B10" s="506">
        <v>118.30599999999997</v>
      </c>
      <c r="C10" s="499">
        <v>36.293733467446586</v>
      </c>
      <c r="D10" s="498">
        <v>1006.6173900000003</v>
      </c>
      <c r="E10" s="499">
        <v>-2.6119863475702054</v>
      </c>
      <c r="F10" s="498">
        <v>1985.9227000000001</v>
      </c>
      <c r="G10" s="499">
        <v>-4.0009295546724939</v>
      </c>
      <c r="H10" s="504">
        <v>6.627607325993103</v>
      </c>
      <c r="I10" s="525"/>
    </row>
    <row r="11" spans="1:11" s="102" customFormat="1" x14ac:dyDescent="0.2">
      <c r="A11" s="546" t="s">
        <v>185</v>
      </c>
      <c r="B11" s="506">
        <v>152.87716999999998</v>
      </c>
      <c r="C11" s="499">
        <v>-12.852936322694097</v>
      </c>
      <c r="D11" s="498">
        <v>790.14167999999995</v>
      </c>
      <c r="E11" s="499">
        <v>-16.949996308090753</v>
      </c>
      <c r="F11" s="498">
        <v>2049.4783299999999</v>
      </c>
      <c r="G11" s="499">
        <v>2.9230024952475504</v>
      </c>
      <c r="H11" s="504">
        <v>6.8397111299307412</v>
      </c>
      <c r="I11" s="525"/>
    </row>
    <row r="12" spans="1:11" s="3" customFormat="1" x14ac:dyDescent="0.2">
      <c r="A12" s="548" t="s">
        <v>186</v>
      </c>
      <c r="B12" s="509">
        <v>2421.2185800000002</v>
      </c>
      <c r="C12" s="510">
        <v>4.3745228831539675</v>
      </c>
      <c r="D12" s="509">
        <v>12505.296899999998</v>
      </c>
      <c r="E12" s="510">
        <v>1.4207314602223289</v>
      </c>
      <c r="F12" s="509">
        <v>29964.398949999995</v>
      </c>
      <c r="G12" s="510">
        <v>3.3709794211491029</v>
      </c>
      <c r="H12" s="510">
        <v>100</v>
      </c>
      <c r="I12" s="479"/>
    </row>
    <row r="13" spans="1:11" s="102" customFormat="1" x14ac:dyDescent="0.2">
      <c r="A13" s="571" t="s">
        <v>157</v>
      </c>
      <c r="B13" s="511"/>
      <c r="C13" s="511"/>
      <c r="D13" s="511"/>
      <c r="E13" s="511"/>
      <c r="F13" s="511"/>
      <c r="G13" s="511"/>
      <c r="H13" s="511"/>
      <c r="I13" s="525"/>
    </row>
    <row r="14" spans="1:11" s="130" customFormat="1" x14ac:dyDescent="0.2">
      <c r="A14" s="549" t="s">
        <v>187</v>
      </c>
      <c r="B14" s="529">
        <v>82.69055000000003</v>
      </c>
      <c r="C14" s="518">
        <v>2.915697184181028</v>
      </c>
      <c r="D14" s="517">
        <v>389.41393000000056</v>
      </c>
      <c r="E14" s="518">
        <v>27.645038206097531</v>
      </c>
      <c r="F14" s="517">
        <v>978.74491000000035</v>
      </c>
      <c r="G14" s="518">
        <v>14.74010319992502</v>
      </c>
      <c r="H14" s="531">
        <v>3.2663592272722712</v>
      </c>
      <c r="I14" s="564"/>
    </row>
    <row r="15" spans="1:11" s="130" customFormat="1" x14ac:dyDescent="0.2">
      <c r="A15" s="550" t="s">
        <v>591</v>
      </c>
      <c r="B15" s="569">
        <v>4.4183126272280191</v>
      </c>
      <c r="C15" s="522"/>
      <c r="D15" s="551">
        <v>4.2904460465250978</v>
      </c>
      <c r="E15" s="522"/>
      <c r="F15" s="551">
        <v>4.4244002457743532</v>
      </c>
      <c r="G15" s="522"/>
      <c r="H15" s="532"/>
      <c r="I15" s="564"/>
    </row>
    <row r="16" spans="1:11" s="130" customFormat="1" x14ac:dyDescent="0.2">
      <c r="A16" s="552" t="s">
        <v>497</v>
      </c>
      <c r="B16" s="570">
        <v>137.08737999999997</v>
      </c>
      <c r="C16" s="512">
        <v>-0.71921105135289998</v>
      </c>
      <c r="D16" s="553">
        <v>643.99692999999991</v>
      </c>
      <c r="E16" s="512">
        <v>-11.046321798979042</v>
      </c>
      <c r="F16" s="553">
        <v>1580.4051000000002</v>
      </c>
      <c r="G16" s="512">
        <v>6.867117193555214</v>
      </c>
      <c r="H16" s="568">
        <v>5.2742759921102982</v>
      </c>
      <c r="I16" s="564"/>
    </row>
    <row r="17" spans="1:14" s="102" customFormat="1" x14ac:dyDescent="0.2">
      <c r="A17" s="560"/>
      <c r="B17" s="561"/>
      <c r="C17" s="561"/>
      <c r="D17" s="561"/>
      <c r="E17" s="561"/>
      <c r="F17" s="561"/>
      <c r="G17" s="561"/>
      <c r="H17" s="562" t="s">
        <v>238</v>
      </c>
      <c r="I17" s="525"/>
    </row>
    <row r="18" spans="1:14" s="102" customFormat="1" x14ac:dyDescent="0.2">
      <c r="A18" s="554" t="s">
        <v>558</v>
      </c>
      <c r="B18" s="516"/>
      <c r="C18" s="516"/>
      <c r="D18" s="516"/>
      <c r="E18" s="516"/>
      <c r="F18" s="498"/>
      <c r="G18" s="516"/>
      <c r="H18" s="516"/>
      <c r="I18" s="107"/>
      <c r="J18" s="107"/>
      <c r="K18" s="107"/>
      <c r="L18" s="107"/>
      <c r="M18" s="107"/>
      <c r="N18" s="107"/>
    </row>
    <row r="19" spans="1:14" x14ac:dyDescent="0.2">
      <c r="A19" s="875" t="s">
        <v>498</v>
      </c>
      <c r="B19" s="876"/>
      <c r="C19" s="876"/>
      <c r="D19" s="876"/>
      <c r="E19" s="876"/>
      <c r="F19" s="876"/>
      <c r="G19" s="876"/>
      <c r="H19" s="559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644</v>
      </c>
      <c r="B20" s="565"/>
      <c r="C20" s="565"/>
      <c r="D20" s="565"/>
      <c r="E20" s="565"/>
      <c r="F20" s="565"/>
      <c r="G20" s="565"/>
      <c r="H20" s="565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1029" priority="9" operator="between">
      <formula>0</formula>
      <formula>0.5</formula>
    </cfRule>
    <cfRule type="cellIs" dxfId="1028" priority="10" operator="between">
      <formula>0</formula>
      <formula>0.49</formula>
    </cfRule>
  </conditionalFormatting>
  <conditionalFormatting sqref="D6">
    <cfRule type="cellIs" dxfId="1027" priority="7" operator="between">
      <formula>0</formula>
      <formula>0.5</formula>
    </cfRule>
    <cfRule type="cellIs" dxfId="1026" priority="8" operator="between">
      <formula>0</formula>
      <formula>0.49</formula>
    </cfRule>
  </conditionalFormatting>
  <conditionalFormatting sqref="D7">
    <cfRule type="cellIs" dxfId="1025" priority="5" operator="between">
      <formula>0</formula>
      <formula>0.5</formula>
    </cfRule>
    <cfRule type="cellIs" dxfId="1024" priority="6" operator="between">
      <formula>0</formula>
      <formula>0.49</formula>
    </cfRule>
  </conditionalFormatting>
  <conditionalFormatting sqref="H6">
    <cfRule type="cellIs" dxfId="1023" priority="1" operator="between">
      <formula>0</formula>
      <formula>0.5</formula>
    </cfRule>
    <cfRule type="cellIs" dxfId="1022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0">
        <f>INDICE!A3</f>
        <v>42491</v>
      </c>
      <c r="C3" s="870"/>
      <c r="D3" s="870">
        <f>INDICE!C3</f>
        <v>0</v>
      </c>
      <c r="E3" s="870"/>
      <c r="F3" s="112"/>
      <c r="G3" s="871" t="s">
        <v>121</v>
      </c>
      <c r="H3" s="871"/>
      <c r="I3" s="871"/>
      <c r="J3" s="871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2" t="s">
        <v>161</v>
      </c>
      <c r="B5" s="117">
        <v>279.90050999999994</v>
      </c>
      <c r="C5" s="117">
        <v>44.868130000000008</v>
      </c>
      <c r="D5" s="117">
        <v>7.0350799999999998</v>
      </c>
      <c r="E5" s="533">
        <v>331.80371999999994</v>
      </c>
      <c r="F5" s="117"/>
      <c r="G5" s="117">
        <v>3341.9037700000022</v>
      </c>
      <c r="H5" s="117">
        <v>584.58393999999998</v>
      </c>
      <c r="I5" s="117">
        <v>141.67065000000005</v>
      </c>
      <c r="J5" s="533">
        <v>4068.1583600000022</v>
      </c>
      <c r="K5" s="82"/>
    </row>
    <row r="6" spans="1:11" s="114" customFormat="1" x14ac:dyDescent="0.2">
      <c r="A6" s="573" t="s">
        <v>162</v>
      </c>
      <c r="B6" s="119">
        <v>74.243080000000006</v>
      </c>
      <c r="C6" s="119">
        <v>20.389559999999996</v>
      </c>
      <c r="D6" s="119">
        <v>3.2817999999999996</v>
      </c>
      <c r="E6" s="536">
        <v>97.914440000000013</v>
      </c>
      <c r="F6" s="119"/>
      <c r="G6" s="119">
        <v>922.95926000000031</v>
      </c>
      <c r="H6" s="119">
        <v>286.50596000000002</v>
      </c>
      <c r="I6" s="119">
        <v>100.70594</v>
      </c>
      <c r="J6" s="536">
        <v>1310.1711600000003</v>
      </c>
      <c r="K6" s="82"/>
    </row>
    <row r="7" spans="1:11" s="114" customFormat="1" x14ac:dyDescent="0.2">
      <c r="A7" s="573" t="s">
        <v>163</v>
      </c>
      <c r="B7" s="119">
        <v>35.906829999999992</v>
      </c>
      <c r="C7" s="119">
        <v>5.7960200000000004</v>
      </c>
      <c r="D7" s="119">
        <v>2.5877399999999997</v>
      </c>
      <c r="E7" s="536">
        <v>44.290589999999987</v>
      </c>
      <c r="F7" s="119"/>
      <c r="G7" s="119">
        <v>440.25353999999982</v>
      </c>
      <c r="H7" s="119">
        <v>77.34038000000001</v>
      </c>
      <c r="I7" s="119">
        <v>52.538239999999981</v>
      </c>
      <c r="J7" s="536">
        <v>570.13215999999977</v>
      </c>
      <c r="K7" s="82"/>
    </row>
    <row r="8" spans="1:11" s="114" customFormat="1" x14ac:dyDescent="0.2">
      <c r="A8" s="573" t="s">
        <v>164</v>
      </c>
      <c r="B8" s="119">
        <v>37.024529999999999</v>
      </c>
      <c r="C8" s="119">
        <v>3.8252200000000003</v>
      </c>
      <c r="D8" s="119">
        <v>10.20576</v>
      </c>
      <c r="E8" s="536">
        <v>51.055509999999998</v>
      </c>
      <c r="F8" s="119"/>
      <c r="G8" s="119">
        <v>402.10956000000004</v>
      </c>
      <c r="H8" s="119">
        <v>46.297890000000002</v>
      </c>
      <c r="I8" s="119">
        <v>127.05765</v>
      </c>
      <c r="J8" s="536">
        <v>575.46510000000001</v>
      </c>
      <c r="K8" s="82"/>
    </row>
    <row r="9" spans="1:11" s="114" customFormat="1" x14ac:dyDescent="0.2">
      <c r="A9" s="573" t="s">
        <v>165</v>
      </c>
      <c r="B9" s="119">
        <v>54.191130000000001</v>
      </c>
      <c r="C9" s="119">
        <v>0</v>
      </c>
      <c r="D9" s="119">
        <v>19.665279999999999</v>
      </c>
      <c r="E9" s="536">
        <v>73.856409999999997</v>
      </c>
      <c r="F9" s="119"/>
      <c r="G9" s="119">
        <v>651.88090000000011</v>
      </c>
      <c r="H9" s="119">
        <v>6.0699999999999999E-3</v>
      </c>
      <c r="I9" s="119">
        <v>192.51213999999999</v>
      </c>
      <c r="J9" s="536">
        <v>844.39911000000006</v>
      </c>
      <c r="K9" s="82"/>
    </row>
    <row r="10" spans="1:11" s="114" customFormat="1" x14ac:dyDescent="0.2">
      <c r="A10" s="573" t="s">
        <v>166</v>
      </c>
      <c r="B10" s="119">
        <v>25.170010000000001</v>
      </c>
      <c r="C10" s="119">
        <v>4.0349700000000004</v>
      </c>
      <c r="D10" s="119">
        <v>0.30884000000000006</v>
      </c>
      <c r="E10" s="536">
        <v>29.513820000000003</v>
      </c>
      <c r="F10" s="119"/>
      <c r="G10" s="119">
        <v>312.32588999999996</v>
      </c>
      <c r="H10" s="119">
        <v>58.015939999999986</v>
      </c>
      <c r="I10" s="119">
        <v>7.6148399999999983</v>
      </c>
      <c r="J10" s="536">
        <v>377.95666999999997</v>
      </c>
      <c r="K10" s="82"/>
    </row>
    <row r="11" spans="1:11" s="114" customFormat="1" x14ac:dyDescent="0.2">
      <c r="A11" s="573" t="s">
        <v>167</v>
      </c>
      <c r="B11" s="119">
        <v>137.06724</v>
      </c>
      <c r="C11" s="119">
        <v>43.322009999999992</v>
      </c>
      <c r="D11" s="119">
        <v>12.501610000000001</v>
      </c>
      <c r="E11" s="536">
        <v>192.89086</v>
      </c>
      <c r="F11" s="119"/>
      <c r="G11" s="119">
        <v>1670.2620100000004</v>
      </c>
      <c r="H11" s="119">
        <v>613.43743999999958</v>
      </c>
      <c r="I11" s="119">
        <v>241.95281</v>
      </c>
      <c r="J11" s="536">
        <v>2525.6522599999998</v>
      </c>
      <c r="K11" s="82"/>
    </row>
    <row r="12" spans="1:11" s="114" customFormat="1" x14ac:dyDescent="0.2">
      <c r="A12" s="573" t="s">
        <v>609</v>
      </c>
      <c r="B12" s="119">
        <v>101.93253999999996</v>
      </c>
      <c r="C12" s="119">
        <v>31.865229999999983</v>
      </c>
      <c r="D12" s="119">
        <v>4.84816</v>
      </c>
      <c r="E12" s="536">
        <v>138.64592999999996</v>
      </c>
      <c r="F12" s="119"/>
      <c r="G12" s="119">
        <v>1231.9162300000003</v>
      </c>
      <c r="H12" s="119">
        <v>524.39315999999951</v>
      </c>
      <c r="I12" s="119">
        <v>145.44331000000003</v>
      </c>
      <c r="J12" s="536">
        <v>1901.7527</v>
      </c>
      <c r="K12" s="82"/>
    </row>
    <row r="13" spans="1:11" s="114" customFormat="1" x14ac:dyDescent="0.2">
      <c r="A13" s="573" t="s">
        <v>168</v>
      </c>
      <c r="B13" s="119">
        <v>295.72447000000011</v>
      </c>
      <c r="C13" s="119">
        <v>29.087510000000002</v>
      </c>
      <c r="D13" s="119">
        <v>23.116600000000002</v>
      </c>
      <c r="E13" s="536">
        <v>347.92858000000012</v>
      </c>
      <c r="F13" s="119"/>
      <c r="G13" s="119">
        <v>3486.9896199999998</v>
      </c>
      <c r="H13" s="119">
        <v>427.37494000000038</v>
      </c>
      <c r="I13" s="119">
        <v>217.43004000000002</v>
      </c>
      <c r="J13" s="536">
        <v>4131.7946000000002</v>
      </c>
      <c r="K13" s="82"/>
    </row>
    <row r="14" spans="1:11" s="114" customFormat="1" x14ac:dyDescent="0.2">
      <c r="A14" s="573" t="s">
        <v>169</v>
      </c>
      <c r="B14" s="119">
        <v>1.3659199999999998</v>
      </c>
      <c r="C14" s="119">
        <v>2.5099999999999996E-3</v>
      </c>
      <c r="D14" s="119">
        <v>0</v>
      </c>
      <c r="E14" s="536">
        <v>1.3684299999999998</v>
      </c>
      <c r="F14" s="119"/>
      <c r="G14" s="119">
        <v>13.657770000000001</v>
      </c>
      <c r="H14" s="119">
        <v>1.805E-2</v>
      </c>
      <c r="I14" s="119">
        <v>6.4399999999999999E-2</v>
      </c>
      <c r="J14" s="536">
        <v>13.740220000000001</v>
      </c>
      <c r="K14" s="82"/>
    </row>
    <row r="15" spans="1:11" s="114" customFormat="1" x14ac:dyDescent="0.2">
      <c r="A15" s="573" t="s">
        <v>170</v>
      </c>
      <c r="B15" s="119">
        <v>183.03914</v>
      </c>
      <c r="C15" s="119">
        <v>17.477910000000001</v>
      </c>
      <c r="D15" s="119">
        <v>5.4001700000000001</v>
      </c>
      <c r="E15" s="536">
        <v>205.91722000000001</v>
      </c>
      <c r="F15" s="119"/>
      <c r="G15" s="119">
        <v>2141.3278199999995</v>
      </c>
      <c r="H15" s="119">
        <v>217.14987000000002</v>
      </c>
      <c r="I15" s="119">
        <v>87.072220000000016</v>
      </c>
      <c r="J15" s="536">
        <v>2445.5499099999997</v>
      </c>
      <c r="K15" s="82"/>
    </row>
    <row r="16" spans="1:11" s="114" customFormat="1" x14ac:dyDescent="0.2">
      <c r="A16" s="573" t="s">
        <v>171</v>
      </c>
      <c r="B16" s="119">
        <v>50.510840000000002</v>
      </c>
      <c r="C16" s="119">
        <v>11.734140000000002</v>
      </c>
      <c r="D16" s="119">
        <v>0.86980999999999997</v>
      </c>
      <c r="E16" s="536">
        <v>63.114790000000006</v>
      </c>
      <c r="F16" s="119"/>
      <c r="G16" s="119">
        <v>605.51873999999953</v>
      </c>
      <c r="H16" s="119">
        <v>137.38883000000001</v>
      </c>
      <c r="I16" s="119">
        <v>22.810419999999997</v>
      </c>
      <c r="J16" s="536">
        <v>765.71798999999953</v>
      </c>
      <c r="K16" s="82"/>
    </row>
    <row r="17" spans="1:16" s="114" customFormat="1" x14ac:dyDescent="0.2">
      <c r="A17" s="573" t="s">
        <v>172</v>
      </c>
      <c r="B17" s="119">
        <v>112.69895000000001</v>
      </c>
      <c r="C17" s="119">
        <v>22.55462</v>
      </c>
      <c r="D17" s="119">
        <v>10.933260000000002</v>
      </c>
      <c r="E17" s="536">
        <v>146.18683000000001</v>
      </c>
      <c r="F17" s="119"/>
      <c r="G17" s="119">
        <v>1367.3845899999997</v>
      </c>
      <c r="H17" s="119">
        <v>263.15828000000033</v>
      </c>
      <c r="I17" s="119">
        <v>251.55184000000011</v>
      </c>
      <c r="J17" s="536">
        <v>1882.0947100000001</v>
      </c>
      <c r="K17" s="82"/>
    </row>
    <row r="18" spans="1:16" s="114" customFormat="1" x14ac:dyDescent="0.2">
      <c r="A18" s="573" t="s">
        <v>173</v>
      </c>
      <c r="B18" s="119">
        <v>13.92108</v>
      </c>
      <c r="C18" s="119">
        <v>3.2152000000000003</v>
      </c>
      <c r="D18" s="119">
        <v>0.93759999999999988</v>
      </c>
      <c r="E18" s="536">
        <v>18.073879999999999</v>
      </c>
      <c r="F18" s="119"/>
      <c r="G18" s="119">
        <v>173.48934</v>
      </c>
      <c r="H18" s="119">
        <v>46.073359999999994</v>
      </c>
      <c r="I18" s="119">
        <v>23.675949999999997</v>
      </c>
      <c r="J18" s="536">
        <v>243.23865000000001</v>
      </c>
      <c r="K18" s="82"/>
    </row>
    <row r="19" spans="1:16" s="114" customFormat="1" x14ac:dyDescent="0.2">
      <c r="A19" s="573" t="s">
        <v>174</v>
      </c>
      <c r="B19" s="119">
        <v>186.30814999999996</v>
      </c>
      <c r="C19" s="119">
        <v>9.8371700000000022</v>
      </c>
      <c r="D19" s="119">
        <v>10.20997</v>
      </c>
      <c r="E19" s="536">
        <v>206.35528999999997</v>
      </c>
      <c r="F19" s="119"/>
      <c r="G19" s="119">
        <v>2208.0734900000007</v>
      </c>
      <c r="H19" s="119">
        <v>139.71113999999997</v>
      </c>
      <c r="I19" s="119">
        <v>255.03101999999996</v>
      </c>
      <c r="J19" s="536">
        <v>2602.8156500000005</v>
      </c>
      <c r="K19" s="82"/>
    </row>
    <row r="20" spans="1:16" s="114" customFormat="1" x14ac:dyDescent="0.2">
      <c r="A20" s="573" t="s">
        <v>175</v>
      </c>
      <c r="B20" s="119">
        <v>1.5753699999999999</v>
      </c>
      <c r="C20" s="119">
        <v>0</v>
      </c>
      <c r="D20" s="119">
        <v>0</v>
      </c>
      <c r="E20" s="536">
        <v>1.5753699999999999</v>
      </c>
      <c r="F20" s="119"/>
      <c r="G20" s="119">
        <v>17.049060000000001</v>
      </c>
      <c r="H20" s="119">
        <v>3.449E-2</v>
      </c>
      <c r="I20" s="119">
        <v>2.2179999999999998E-2</v>
      </c>
      <c r="J20" s="536">
        <v>17.105730000000001</v>
      </c>
      <c r="K20" s="82"/>
    </row>
    <row r="21" spans="1:16" s="114" customFormat="1" x14ac:dyDescent="0.2">
      <c r="A21" s="573" t="s">
        <v>176</v>
      </c>
      <c r="B21" s="119">
        <v>75.178569999999993</v>
      </c>
      <c r="C21" s="119">
        <v>11.434519999999999</v>
      </c>
      <c r="D21" s="119">
        <v>0.91447000000000001</v>
      </c>
      <c r="E21" s="536">
        <v>87.527559999999994</v>
      </c>
      <c r="F21" s="119"/>
      <c r="G21" s="119">
        <v>870.00729000000001</v>
      </c>
      <c r="H21" s="119">
        <v>145.59382000000002</v>
      </c>
      <c r="I21" s="119">
        <v>16.810490000000005</v>
      </c>
      <c r="J21" s="536">
        <v>1032.4116000000001</v>
      </c>
      <c r="K21" s="82"/>
    </row>
    <row r="22" spans="1:16" s="114" customFormat="1" x14ac:dyDescent="0.2">
      <c r="A22" s="573" t="s">
        <v>177</v>
      </c>
      <c r="B22" s="119">
        <v>48.724749999999993</v>
      </c>
      <c r="C22" s="119">
        <v>6.843259999999999</v>
      </c>
      <c r="D22" s="119">
        <v>1.4899899999999999</v>
      </c>
      <c r="E22" s="536">
        <v>57.057999999999993</v>
      </c>
      <c r="F22" s="119"/>
      <c r="G22" s="119">
        <v>615.40252000000021</v>
      </c>
      <c r="H22" s="119">
        <v>94.706059999999937</v>
      </c>
      <c r="I22" s="119">
        <v>29.124029999999994</v>
      </c>
      <c r="J22" s="536">
        <v>739.23261000000014</v>
      </c>
      <c r="K22" s="82"/>
    </row>
    <row r="23" spans="1:16" x14ac:dyDescent="0.2">
      <c r="A23" s="574" t="s">
        <v>178</v>
      </c>
      <c r="B23" s="119">
        <v>155.53115999999997</v>
      </c>
      <c r="C23" s="119">
        <v>12.206029999999998</v>
      </c>
      <c r="D23" s="119">
        <v>3.9998599999999995</v>
      </c>
      <c r="E23" s="536">
        <v>171.73704999999998</v>
      </c>
      <c r="F23" s="119"/>
      <c r="G23" s="119">
        <v>1627.0732599999992</v>
      </c>
      <c r="H23" s="119">
        <v>145.68096</v>
      </c>
      <c r="I23" s="119">
        <v>72.834530000000015</v>
      </c>
      <c r="J23" s="536">
        <v>1845.5887499999992</v>
      </c>
      <c r="K23" s="479"/>
      <c r="P23" s="114"/>
    </row>
    <row r="24" spans="1:16" x14ac:dyDescent="0.2">
      <c r="A24" s="575" t="s">
        <v>500</v>
      </c>
      <c r="B24" s="123">
        <v>1870.0142700000004</v>
      </c>
      <c r="C24" s="123">
        <v>278.49400999999995</v>
      </c>
      <c r="D24" s="123">
        <v>118.30599999999993</v>
      </c>
      <c r="E24" s="123">
        <v>2266.8142800000005</v>
      </c>
      <c r="F24" s="123"/>
      <c r="G24" s="123">
        <v>22099.584660000026</v>
      </c>
      <c r="H24" s="123">
        <v>3807.4705800000042</v>
      </c>
      <c r="I24" s="123">
        <v>1985.9226999999969</v>
      </c>
      <c r="J24" s="123">
        <v>27892.977940000026</v>
      </c>
      <c r="K24" s="479"/>
    </row>
    <row r="25" spans="1:16" x14ac:dyDescent="0.2">
      <c r="I25" s="8"/>
      <c r="J25" s="93" t="s">
        <v>238</v>
      </c>
    </row>
    <row r="26" spans="1:16" x14ac:dyDescent="0.2">
      <c r="A26" s="539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7"/>
      <c r="F28" s="87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021" priority="2" operator="between">
      <formula>0</formula>
      <formula>0.5</formula>
    </cfRule>
    <cfRule type="cellIs" dxfId="1020" priority="3" operator="between">
      <formula>0</formula>
      <formula>0.49</formula>
    </cfRule>
  </conditionalFormatting>
  <conditionalFormatting sqref="B5:J24">
    <cfRule type="cellIs" dxfId="1019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18" sqref="H1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8" t="s">
        <v>28</v>
      </c>
      <c r="B1" s="878"/>
      <c r="C1" s="878"/>
      <c r="D1" s="131"/>
      <c r="E1" s="131"/>
      <c r="F1" s="131"/>
      <c r="G1" s="131"/>
      <c r="H1" s="132"/>
    </row>
    <row r="2" spans="1:65" ht="13.7" customHeight="1" x14ac:dyDescent="0.2">
      <c r="A2" s="879"/>
      <c r="B2" s="879"/>
      <c r="C2" s="879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4">
        <v>360.79381000000029</v>
      </c>
      <c r="C5" s="139">
        <v>1.2471687559123141</v>
      </c>
      <c r="D5" s="138">
        <v>1715.5623000000007</v>
      </c>
      <c r="E5" s="139">
        <v>1.5164497897221811</v>
      </c>
      <c r="F5" s="138">
        <v>4332.7092900000007</v>
      </c>
      <c r="G5" s="139">
        <v>1.1772942012023762</v>
      </c>
      <c r="H5" s="581">
        <v>16.161645654273979</v>
      </c>
    </row>
    <row r="6" spans="1:65" ht="13.7" customHeight="1" x14ac:dyDescent="0.2">
      <c r="A6" s="137" t="s">
        <v>193</v>
      </c>
      <c r="B6" s="585">
        <v>30.672090000000011</v>
      </c>
      <c r="C6" s="141">
        <v>13.831495589005424</v>
      </c>
      <c r="D6" s="140">
        <v>143.49667999999994</v>
      </c>
      <c r="E6" s="141">
        <v>11.131024805870421</v>
      </c>
      <c r="F6" s="140">
        <v>354.27066999999988</v>
      </c>
      <c r="G6" s="142">
        <v>10.134540961301319</v>
      </c>
      <c r="H6" s="582">
        <v>1.3214819298993927</v>
      </c>
    </row>
    <row r="7" spans="1:65" ht="13.7" customHeight="1" x14ac:dyDescent="0.2">
      <c r="A7" s="137" t="s">
        <v>153</v>
      </c>
      <c r="B7" s="536">
        <v>0</v>
      </c>
      <c r="C7" s="141">
        <v>-100</v>
      </c>
      <c r="D7" s="119">
        <v>3.5339999999999996E-2</v>
      </c>
      <c r="E7" s="141">
        <v>-19.498861047836009</v>
      </c>
      <c r="F7" s="119">
        <v>7.6200000000000004E-2</v>
      </c>
      <c r="G7" s="141">
        <v>-38.947199743610284</v>
      </c>
      <c r="H7" s="536">
        <v>2.8423725582005921E-4</v>
      </c>
    </row>
    <row r="8" spans="1:65" ht="13.7" customHeight="1" x14ac:dyDescent="0.2">
      <c r="A8" s="577" t="s">
        <v>194</v>
      </c>
      <c r="B8" s="578">
        <v>391.46590000000032</v>
      </c>
      <c r="C8" s="579">
        <v>2.1261809873741999</v>
      </c>
      <c r="D8" s="578">
        <v>1859.0943200000008</v>
      </c>
      <c r="E8" s="579">
        <v>2.197385736599764</v>
      </c>
      <c r="F8" s="578">
        <v>4687.0624700000008</v>
      </c>
      <c r="G8" s="580">
        <v>1.8001464182394975</v>
      </c>
      <c r="H8" s="580">
        <v>17.483435358661268</v>
      </c>
    </row>
    <row r="9" spans="1:65" ht="13.7" customHeight="1" x14ac:dyDescent="0.2">
      <c r="A9" s="137" t="s">
        <v>179</v>
      </c>
      <c r="B9" s="585">
        <v>1870.0142700000001</v>
      </c>
      <c r="C9" s="141">
        <v>3.8960395270855273</v>
      </c>
      <c r="D9" s="140">
        <v>9067.7916699999969</v>
      </c>
      <c r="E9" s="141">
        <v>3.8741799876964489</v>
      </c>
      <c r="F9" s="140">
        <v>22099.584659999993</v>
      </c>
      <c r="G9" s="142">
        <v>4.3157729928734962</v>
      </c>
      <c r="H9" s="582">
        <v>82.43471520369387</v>
      </c>
    </row>
    <row r="10" spans="1:65" ht="13.7" customHeight="1" x14ac:dyDescent="0.2">
      <c r="A10" s="137" t="s">
        <v>195</v>
      </c>
      <c r="B10" s="585">
        <v>1.5271300000000001</v>
      </c>
      <c r="C10" s="141">
        <v>0.29158922696018591</v>
      </c>
      <c r="D10" s="140">
        <v>8.5124200000000005</v>
      </c>
      <c r="E10" s="141">
        <v>33.241191911381456</v>
      </c>
      <c r="F10" s="140">
        <v>21.942679999999999</v>
      </c>
      <c r="G10" s="142">
        <v>5.2688946341009437</v>
      </c>
      <c r="H10" s="582">
        <v>8.1849437644851655E-2</v>
      </c>
    </row>
    <row r="11" spans="1:65" ht="13.7" customHeight="1" x14ac:dyDescent="0.2">
      <c r="A11" s="577" t="s">
        <v>524</v>
      </c>
      <c r="B11" s="578">
        <v>1871.5413999999998</v>
      </c>
      <c r="C11" s="579">
        <v>3.8929927733266667</v>
      </c>
      <c r="D11" s="578">
        <v>9076.304089999996</v>
      </c>
      <c r="E11" s="579">
        <v>3.8956564452237599</v>
      </c>
      <c r="F11" s="578">
        <v>22121.527339999993</v>
      </c>
      <c r="G11" s="580">
        <v>4.3167098572159581</v>
      </c>
      <c r="H11" s="580">
        <v>82.516564641338732</v>
      </c>
    </row>
    <row r="12" spans="1:65" ht="13.7" customHeight="1" x14ac:dyDescent="0.2">
      <c r="A12" s="144" t="s">
        <v>502</v>
      </c>
      <c r="B12" s="145">
        <v>2263.0073000000002</v>
      </c>
      <c r="C12" s="146">
        <v>3.5830013565301932</v>
      </c>
      <c r="D12" s="145">
        <v>10935.398409999996</v>
      </c>
      <c r="E12" s="146">
        <v>3.6029676197751526</v>
      </c>
      <c r="F12" s="145">
        <v>26808.589809999994</v>
      </c>
      <c r="G12" s="146">
        <v>3.8677917214473396</v>
      </c>
      <c r="H12" s="146">
        <v>100</v>
      </c>
    </row>
    <row r="13" spans="1:65" ht="13.7" customHeight="1" x14ac:dyDescent="0.2">
      <c r="A13" s="147" t="s">
        <v>196</v>
      </c>
      <c r="B13" s="148">
        <v>4624.8737100000008</v>
      </c>
      <c r="C13" s="148"/>
      <c r="D13" s="148">
        <v>23131.176689211465</v>
      </c>
      <c r="E13" s="148"/>
      <c r="F13" s="148">
        <v>55701.646768442064</v>
      </c>
      <c r="G13" s="149"/>
      <c r="H13" s="150" t="s">
        <v>150</v>
      </c>
    </row>
    <row r="14" spans="1:65" ht="13.7" customHeight="1" x14ac:dyDescent="0.2">
      <c r="A14" s="151" t="s">
        <v>197</v>
      </c>
      <c r="B14" s="586">
        <v>48.93122368091646</v>
      </c>
      <c r="C14" s="152"/>
      <c r="D14" s="152">
        <v>47.275582029081725</v>
      </c>
      <c r="E14" s="152"/>
      <c r="F14" s="152">
        <v>48.128899889524419</v>
      </c>
      <c r="G14" s="153" t="s">
        <v>150</v>
      </c>
      <c r="H14" s="583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558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644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018" priority="2" operator="equal">
      <formula>0</formula>
    </cfRule>
    <cfRule type="cellIs" dxfId="1017" priority="9" operator="between">
      <formula>0</formula>
      <formula>0.5</formula>
    </cfRule>
    <cfRule type="cellIs" dxfId="1016" priority="10" operator="between">
      <formula>0</formula>
      <formula>0.49</formula>
    </cfRule>
  </conditionalFormatting>
  <conditionalFormatting sqref="D7">
    <cfRule type="cellIs" dxfId="1015" priority="7" operator="between">
      <formula>0</formula>
      <formula>0.5</formula>
    </cfRule>
    <cfRule type="cellIs" dxfId="1014" priority="8" operator="between">
      <formula>0</formula>
      <formula>0.49</formula>
    </cfRule>
  </conditionalFormatting>
  <conditionalFormatting sqref="F7">
    <cfRule type="cellIs" dxfId="1013" priority="5" operator="between">
      <formula>0</formula>
      <formula>0.5</formula>
    </cfRule>
    <cfRule type="cellIs" dxfId="1012" priority="6" operator="between">
      <formula>0</formula>
      <formula>0.49</formula>
    </cfRule>
  </conditionalFormatting>
  <conditionalFormatting sqref="H7">
    <cfRule type="cellIs" dxfId="1011" priority="3" operator="between">
      <formula>0</formula>
      <formula>0.5</formula>
    </cfRule>
    <cfRule type="cellIs" dxfId="1010" priority="4" operator="between">
      <formula>0</formula>
      <formula>0.49</formula>
    </cfRule>
  </conditionalFormatting>
  <conditionalFormatting sqref="C7">
    <cfRule type="cellIs" dxfId="1009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M10" sqref="M10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80" t="s">
        <v>26</v>
      </c>
      <c r="B1" s="880"/>
      <c r="C1" s="880"/>
      <c r="D1" s="880"/>
      <c r="E1" s="880"/>
      <c r="F1" s="157"/>
      <c r="G1" s="157"/>
      <c r="H1" s="157"/>
      <c r="I1" s="157"/>
      <c r="J1" s="157"/>
      <c r="K1" s="157"/>
      <c r="L1" s="587"/>
      <c r="M1" s="157"/>
      <c r="N1" s="157"/>
    </row>
    <row r="2" spans="1:14" x14ac:dyDescent="0.2">
      <c r="A2" s="880"/>
      <c r="B2" s="881"/>
      <c r="C2" s="881"/>
      <c r="D2" s="881"/>
      <c r="E2" s="881"/>
      <c r="F2" s="157"/>
      <c r="G2" s="157"/>
      <c r="H2" s="157"/>
      <c r="I2" s="157"/>
      <c r="J2" s="157"/>
      <c r="K2" s="157"/>
      <c r="L2" s="587"/>
      <c r="M2" s="158" t="s">
        <v>159</v>
      </c>
      <c r="N2" s="157"/>
    </row>
    <row r="3" spans="1:14" x14ac:dyDescent="0.2">
      <c r="A3" s="442"/>
      <c r="B3" s="735">
        <v>2015</v>
      </c>
      <c r="C3" s="735" t="s">
        <v>603</v>
      </c>
      <c r="D3" s="735" t="s">
        <v>603</v>
      </c>
      <c r="E3" s="735" t="s">
        <v>603</v>
      </c>
      <c r="F3" s="735" t="s">
        <v>603</v>
      </c>
      <c r="G3" s="735" t="s">
        <v>603</v>
      </c>
      <c r="H3" s="735" t="s">
        <v>603</v>
      </c>
      <c r="I3" s="735">
        <v>2016</v>
      </c>
      <c r="J3" s="735" t="s">
        <v>603</v>
      </c>
      <c r="K3" s="735" t="s">
        <v>603</v>
      </c>
      <c r="L3" s="735" t="s">
        <v>603</v>
      </c>
      <c r="M3" s="735" t="s">
        <v>603</v>
      </c>
      <c r="N3" s="1"/>
    </row>
    <row r="4" spans="1:14" x14ac:dyDescent="0.2">
      <c r="A4" s="159"/>
      <c r="B4" s="769">
        <v>42185</v>
      </c>
      <c r="C4" s="769">
        <v>42216</v>
      </c>
      <c r="D4" s="769">
        <v>42247</v>
      </c>
      <c r="E4" s="769">
        <v>42277</v>
      </c>
      <c r="F4" s="769">
        <v>42308</v>
      </c>
      <c r="G4" s="769">
        <v>42338</v>
      </c>
      <c r="H4" s="769">
        <v>42369</v>
      </c>
      <c r="I4" s="769">
        <v>42400</v>
      </c>
      <c r="J4" s="769">
        <v>42429</v>
      </c>
      <c r="K4" s="769">
        <v>42460</v>
      </c>
      <c r="L4" s="769">
        <v>42490</v>
      </c>
      <c r="M4" s="769">
        <v>42521</v>
      </c>
      <c r="N4" s="1"/>
    </row>
    <row r="5" spans="1:14" x14ac:dyDescent="0.2">
      <c r="A5" s="160" t="s">
        <v>198</v>
      </c>
      <c r="B5" s="161">
        <v>24.997219999999967</v>
      </c>
      <c r="C5" s="161">
        <v>28.903340000000011</v>
      </c>
      <c r="D5" s="161">
        <v>27.278030000000001</v>
      </c>
      <c r="E5" s="161">
        <v>24.280040000000014</v>
      </c>
      <c r="F5" s="161">
        <v>23.663839999999976</v>
      </c>
      <c r="G5" s="161">
        <v>22.123279999999994</v>
      </c>
      <c r="H5" s="161">
        <v>19.868059999999993</v>
      </c>
      <c r="I5" s="161">
        <v>19.399980000000014</v>
      </c>
      <c r="J5" s="161">
        <v>19.15485</v>
      </c>
      <c r="K5" s="161">
        <v>20.193039999999993</v>
      </c>
      <c r="L5" s="161">
        <v>19.791740000000029</v>
      </c>
      <c r="M5" s="161">
        <v>20.804559999999999</v>
      </c>
      <c r="N5" s="1"/>
    </row>
    <row r="6" spans="1:14" x14ac:dyDescent="0.2">
      <c r="A6" s="162" t="s">
        <v>505</v>
      </c>
      <c r="B6" s="163">
        <v>78.588249999999931</v>
      </c>
      <c r="C6" s="163">
        <v>79.859309999999965</v>
      </c>
      <c r="D6" s="163">
        <v>91.717590000000001</v>
      </c>
      <c r="E6" s="163">
        <v>72.604430000000036</v>
      </c>
      <c r="F6" s="163">
        <v>82.401529999999966</v>
      </c>
      <c r="G6" s="163">
        <v>103.43312999999995</v>
      </c>
      <c r="H6" s="163">
        <v>80.726740000000007</v>
      </c>
      <c r="I6" s="163">
        <v>74.343450000000189</v>
      </c>
      <c r="J6" s="163">
        <v>78.348910000000046</v>
      </c>
      <c r="K6" s="163">
        <v>75.557830000000081</v>
      </c>
      <c r="L6" s="163">
        <v>78.473190000000216</v>
      </c>
      <c r="M6" s="163">
        <v>82.69055000000003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7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D18" sqref="D18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599</v>
      </c>
    </row>
    <row r="2" spans="1:4" x14ac:dyDescent="0.2">
      <c r="A2" s="484"/>
      <c r="B2" s="484"/>
      <c r="C2" s="484"/>
      <c r="D2" s="484"/>
    </row>
    <row r="3" spans="1:4" x14ac:dyDescent="0.2">
      <c r="B3" s="484">
        <v>2014</v>
      </c>
      <c r="C3" s="484">
        <v>2015</v>
      </c>
      <c r="D3" s="484">
        <v>2016</v>
      </c>
    </row>
    <row r="4" spans="1:4" x14ac:dyDescent="0.2">
      <c r="A4" s="380" t="s">
        <v>134</v>
      </c>
      <c r="B4" s="483">
        <v>-3.1446782890975302</v>
      </c>
      <c r="C4" s="483">
        <v>1.5293884617992515</v>
      </c>
      <c r="D4" s="737">
        <v>3.1270505449923438</v>
      </c>
    </row>
    <row r="5" spans="1:4" x14ac:dyDescent="0.2">
      <c r="A5" s="588" t="s">
        <v>135</v>
      </c>
      <c r="B5" s="483">
        <v>-2.1974066317920395</v>
      </c>
      <c r="C5" s="483">
        <v>1.6946073543923734</v>
      </c>
      <c r="D5" s="737">
        <v>3.5171136314269877</v>
      </c>
    </row>
    <row r="6" spans="1:4" x14ac:dyDescent="0.2">
      <c r="A6" s="588" t="s">
        <v>136</v>
      </c>
      <c r="B6" s="483">
        <v>-1.2516567150178186</v>
      </c>
      <c r="C6" s="483">
        <v>1.825451843635449</v>
      </c>
      <c r="D6" s="737">
        <v>3.5053412489668716</v>
      </c>
    </row>
    <row r="7" spans="1:4" x14ac:dyDescent="0.2">
      <c r="A7" s="588" t="s">
        <v>137</v>
      </c>
      <c r="B7" s="483">
        <v>-1.3759162660629232</v>
      </c>
      <c r="C7" s="483">
        <v>2.0836738272168183</v>
      </c>
      <c r="D7" s="737">
        <v>3.623865217611788</v>
      </c>
    </row>
    <row r="8" spans="1:4" x14ac:dyDescent="0.2">
      <c r="A8" s="588" t="s">
        <v>138</v>
      </c>
      <c r="B8" s="483">
        <v>-0.88789508463165601</v>
      </c>
      <c r="C8" s="483">
        <v>2.0066172892764267</v>
      </c>
      <c r="D8" s="483">
        <v>3.8677917214473547</v>
      </c>
    </row>
    <row r="9" spans="1:4" x14ac:dyDescent="0.2">
      <c r="A9" s="588" t="s">
        <v>139</v>
      </c>
      <c r="B9" s="483">
        <v>0.42649406359764735</v>
      </c>
      <c r="C9" s="483">
        <v>2.3646359118921736</v>
      </c>
      <c r="D9" s="737" t="s">
        <v>603</v>
      </c>
    </row>
    <row r="10" spans="1:4" x14ac:dyDescent="0.2">
      <c r="A10" s="588" t="s">
        <v>140</v>
      </c>
      <c r="B10" s="483">
        <v>0.37064770000806657</v>
      </c>
      <c r="C10" s="483">
        <v>2.8578229545886749</v>
      </c>
      <c r="D10" s="737" t="s">
        <v>603</v>
      </c>
    </row>
    <row r="11" spans="1:4" x14ac:dyDescent="0.2">
      <c r="A11" s="588" t="s">
        <v>141</v>
      </c>
      <c r="B11" s="483">
        <v>0.49685609225389527</v>
      </c>
      <c r="C11" s="483">
        <v>3.51325483548387</v>
      </c>
      <c r="D11" s="737" t="s">
        <v>603</v>
      </c>
    </row>
    <row r="12" spans="1:4" x14ac:dyDescent="0.2">
      <c r="A12" s="588" t="s">
        <v>142</v>
      </c>
      <c r="B12" s="483">
        <v>0.91104892142927374</v>
      </c>
      <c r="C12" s="483">
        <v>3.0644046658804012</v>
      </c>
      <c r="D12" s="737" t="s">
        <v>603</v>
      </c>
    </row>
    <row r="13" spans="1:4" x14ac:dyDescent="0.2">
      <c r="A13" s="588" t="s">
        <v>143</v>
      </c>
      <c r="B13" s="483">
        <v>0.94008333001468847</v>
      </c>
      <c r="C13" s="483">
        <v>3.0675885347335714</v>
      </c>
      <c r="D13" s="737" t="s">
        <v>603</v>
      </c>
    </row>
    <row r="14" spans="1:4" x14ac:dyDescent="0.2">
      <c r="A14" s="588" t="s">
        <v>144</v>
      </c>
      <c r="B14" s="483">
        <v>0.87830283214288951</v>
      </c>
      <c r="C14" s="483">
        <v>3.5883873080564475</v>
      </c>
      <c r="D14" s="737" t="s">
        <v>603</v>
      </c>
    </row>
    <row r="15" spans="1:4" x14ac:dyDescent="0.2">
      <c r="A15" s="589" t="s">
        <v>145</v>
      </c>
      <c r="B15" s="485">
        <v>1.4433933398524892</v>
      </c>
      <c r="C15" s="485">
        <v>3.4539657833198545</v>
      </c>
      <c r="D15" s="738" t="s">
        <v>603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1" sqref="G11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8" t="s">
        <v>33</v>
      </c>
      <c r="B1" s="878"/>
      <c r="C1" s="878"/>
      <c r="D1" s="131"/>
      <c r="E1" s="131"/>
      <c r="F1" s="131"/>
      <c r="G1" s="131"/>
    </row>
    <row r="2" spans="1:13" ht="13.7" customHeight="1" x14ac:dyDescent="0.2">
      <c r="A2" s="879"/>
      <c r="B2" s="879"/>
      <c r="C2" s="879"/>
      <c r="D2" s="135"/>
      <c r="E2" s="135"/>
      <c r="F2" s="135"/>
      <c r="G2" s="110" t="s">
        <v>159</v>
      </c>
    </row>
    <row r="3" spans="1:13" ht="13.7" customHeight="1" x14ac:dyDescent="0.2">
      <c r="A3" s="167"/>
      <c r="B3" s="882">
        <f>INDICE!A3</f>
        <v>42491</v>
      </c>
      <c r="C3" s="883"/>
      <c r="D3" s="883" t="s">
        <v>120</v>
      </c>
      <c r="E3" s="883"/>
      <c r="F3" s="883" t="s">
        <v>121</v>
      </c>
      <c r="G3" s="883"/>
    </row>
    <row r="4" spans="1:13" ht="30.4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377.20647000000014</v>
      </c>
      <c r="C5" s="143">
        <v>14.259430000000005</v>
      </c>
      <c r="D5" s="140">
        <v>1793.7047400000031</v>
      </c>
      <c r="E5" s="140">
        <v>65.389580000000009</v>
      </c>
      <c r="F5" s="140">
        <v>4529.6884500000033</v>
      </c>
      <c r="G5" s="140">
        <v>157.37402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1430.6134500000003</v>
      </c>
      <c r="C6" s="140">
        <v>440.92795000000007</v>
      </c>
      <c r="D6" s="140">
        <v>6943.0789399999967</v>
      </c>
      <c r="E6" s="140">
        <v>2133.2251500000002</v>
      </c>
      <c r="F6" s="140">
        <v>16963.159039999991</v>
      </c>
      <c r="G6" s="140">
        <v>5158.3683000000001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1807.8199200000004</v>
      </c>
      <c r="C7" s="148">
        <v>455.18738000000008</v>
      </c>
      <c r="D7" s="148">
        <v>8736.7836800000005</v>
      </c>
      <c r="E7" s="148">
        <v>2198.6147300000002</v>
      </c>
      <c r="F7" s="148">
        <v>21492.847489999993</v>
      </c>
      <c r="G7" s="148">
        <v>5315.7423200000003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793"/>
      <c r="D14" s="793"/>
      <c r="F14" s="793"/>
    </row>
    <row r="15" spans="1:13" ht="13.7" customHeight="1" x14ac:dyDescent="0.2">
      <c r="B15" s="793"/>
      <c r="D15" s="793"/>
      <c r="F15" s="793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0">
        <f>INDICE!A3</f>
        <v>42491</v>
      </c>
      <c r="C3" s="870"/>
      <c r="D3" s="870">
        <f>INDICE!C3</f>
        <v>0</v>
      </c>
      <c r="E3" s="870"/>
      <c r="F3" s="112"/>
      <c r="G3" s="871" t="s">
        <v>121</v>
      </c>
      <c r="H3" s="871"/>
      <c r="I3" s="871"/>
      <c r="J3" s="871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2" t="s">
        <v>161</v>
      </c>
      <c r="B5" s="117">
        <f>'GNA CCAA'!B5</f>
        <v>53.696819999999988</v>
      </c>
      <c r="C5" s="117">
        <f>'GNA CCAA'!C5</f>
        <v>2.4258499999999992</v>
      </c>
      <c r="D5" s="117">
        <f>'GO CCAA'!B5</f>
        <v>279.90050999999994</v>
      </c>
      <c r="E5" s="533">
        <f>SUM(B5:D5)</f>
        <v>336.02317999999991</v>
      </c>
      <c r="F5" s="117"/>
      <c r="G5" s="117">
        <f>'GNA CCAA'!F5</f>
        <v>665.93259000000216</v>
      </c>
      <c r="H5" s="117">
        <f>'GNA CCAA'!G5</f>
        <v>28.647909999999964</v>
      </c>
      <c r="I5" s="117">
        <f>'GO CCAA'!G5</f>
        <v>3341.9037700000022</v>
      </c>
      <c r="J5" s="533">
        <f>SUM(G5:I5)</f>
        <v>4036.4842700000045</v>
      </c>
      <c r="K5" s="82"/>
    </row>
    <row r="6" spans="1:11" s="114" customFormat="1" x14ac:dyDescent="0.2">
      <c r="A6" s="573" t="s">
        <v>162</v>
      </c>
      <c r="B6" s="119">
        <f>'GNA CCAA'!B6</f>
        <v>10.348809999999993</v>
      </c>
      <c r="C6" s="119">
        <f>'GNA CCAA'!C6</f>
        <v>0.62258999999999998</v>
      </c>
      <c r="D6" s="119">
        <f>'GO CCAA'!B6</f>
        <v>74.243080000000006</v>
      </c>
      <c r="E6" s="536">
        <f>SUM(B6:D6)</f>
        <v>85.214479999999995</v>
      </c>
      <c r="F6" s="119"/>
      <c r="G6" s="119">
        <f>'GNA CCAA'!F6</f>
        <v>127.4389</v>
      </c>
      <c r="H6" s="119">
        <f>'GNA CCAA'!G6</f>
        <v>7.1139100000000068</v>
      </c>
      <c r="I6" s="119">
        <f>'GO CCAA'!G6</f>
        <v>922.95926000000031</v>
      </c>
      <c r="J6" s="536">
        <f t="shared" ref="J6:J24" si="0">SUM(G6:I6)</f>
        <v>1057.5120700000002</v>
      </c>
      <c r="K6" s="82"/>
    </row>
    <row r="7" spans="1:11" s="114" customFormat="1" x14ac:dyDescent="0.2">
      <c r="A7" s="573" t="s">
        <v>163</v>
      </c>
      <c r="B7" s="119">
        <f>'GNA CCAA'!B7</f>
        <v>6.5997499999999993</v>
      </c>
      <c r="C7" s="119">
        <f>'GNA CCAA'!C7</f>
        <v>0.55962999999999985</v>
      </c>
      <c r="D7" s="119">
        <f>'GO CCAA'!B7</f>
        <v>35.906829999999992</v>
      </c>
      <c r="E7" s="536">
        <f t="shared" ref="E7:E24" si="1">SUM(B7:D7)</f>
        <v>43.066209999999991</v>
      </c>
      <c r="F7" s="119"/>
      <c r="G7" s="119">
        <f>'GNA CCAA'!F7</f>
        <v>81.992860000000007</v>
      </c>
      <c r="H7" s="119">
        <f>'GNA CCAA'!G7</f>
        <v>6.81698</v>
      </c>
      <c r="I7" s="119">
        <f>'GO CCAA'!G7</f>
        <v>440.25353999999982</v>
      </c>
      <c r="J7" s="536">
        <f t="shared" si="0"/>
        <v>529.06337999999982</v>
      </c>
      <c r="K7" s="82"/>
    </row>
    <row r="8" spans="1:11" s="114" customFormat="1" x14ac:dyDescent="0.2">
      <c r="A8" s="573" t="s">
        <v>164</v>
      </c>
      <c r="B8" s="119">
        <f>'GNA CCAA'!B8</f>
        <v>18.504960000000004</v>
      </c>
      <c r="C8" s="119">
        <f>'GNA CCAA'!C8</f>
        <v>1.20594</v>
      </c>
      <c r="D8" s="119">
        <f>'GO CCAA'!B8</f>
        <v>37.024529999999999</v>
      </c>
      <c r="E8" s="536">
        <f t="shared" si="1"/>
        <v>56.735430000000001</v>
      </c>
      <c r="F8" s="119"/>
      <c r="G8" s="119">
        <f>'GNA CCAA'!F8</f>
        <v>204.1033800000001</v>
      </c>
      <c r="H8" s="119">
        <f>'GNA CCAA'!G8</f>
        <v>12.116510000000003</v>
      </c>
      <c r="I8" s="119">
        <f>'GO CCAA'!G8</f>
        <v>402.10956000000004</v>
      </c>
      <c r="J8" s="536">
        <f t="shared" si="0"/>
        <v>618.32945000000018</v>
      </c>
      <c r="K8" s="82"/>
    </row>
    <row r="9" spans="1:11" s="114" customFormat="1" x14ac:dyDescent="0.2">
      <c r="A9" s="573" t="s">
        <v>165</v>
      </c>
      <c r="B9" s="119">
        <f>'GNA CCAA'!B9</f>
        <v>30.259159999999998</v>
      </c>
      <c r="C9" s="119">
        <f>'GNA CCAA'!C9</f>
        <v>10.960599999999998</v>
      </c>
      <c r="D9" s="119">
        <f>'GO CCAA'!B9</f>
        <v>54.191130000000001</v>
      </c>
      <c r="E9" s="536">
        <f t="shared" si="1"/>
        <v>95.410889999999995</v>
      </c>
      <c r="F9" s="119"/>
      <c r="G9" s="119">
        <f>'GNA CCAA'!F9</f>
        <v>367.81063</v>
      </c>
      <c r="H9" s="119">
        <f>'GNA CCAA'!G9</f>
        <v>125.97592000000004</v>
      </c>
      <c r="I9" s="119">
        <f>'GO CCAA'!G9</f>
        <v>651.88090000000011</v>
      </c>
      <c r="J9" s="536">
        <f t="shared" si="0"/>
        <v>1145.6674500000001</v>
      </c>
      <c r="K9" s="82"/>
    </row>
    <row r="10" spans="1:11" s="114" customFormat="1" x14ac:dyDescent="0.2">
      <c r="A10" s="573" t="s">
        <v>166</v>
      </c>
      <c r="B10" s="119">
        <f>'GNA CCAA'!B10</f>
        <v>4.57437</v>
      </c>
      <c r="C10" s="119">
        <f>'GNA CCAA'!C10</f>
        <v>0.33873000000000003</v>
      </c>
      <c r="D10" s="119">
        <f>'GO CCAA'!B10</f>
        <v>25.170010000000001</v>
      </c>
      <c r="E10" s="536">
        <f t="shared" si="1"/>
        <v>30.083110000000001</v>
      </c>
      <c r="F10" s="119"/>
      <c r="G10" s="119">
        <f>'GNA CCAA'!F10</f>
        <v>57.759850000000043</v>
      </c>
      <c r="H10" s="119">
        <f>'GNA CCAA'!G10</f>
        <v>3.7787999999999999</v>
      </c>
      <c r="I10" s="119">
        <f>'GO CCAA'!G10</f>
        <v>312.32588999999996</v>
      </c>
      <c r="J10" s="536">
        <f t="shared" si="0"/>
        <v>373.86453999999998</v>
      </c>
      <c r="K10" s="82"/>
    </row>
    <row r="11" spans="1:11" s="114" customFormat="1" x14ac:dyDescent="0.2">
      <c r="A11" s="573" t="s">
        <v>167</v>
      </c>
      <c r="B11" s="119">
        <f>'GNA CCAA'!B11</f>
        <v>19.763149999999992</v>
      </c>
      <c r="C11" s="119">
        <f>'GNA CCAA'!C11</f>
        <v>1.2746899999999999</v>
      </c>
      <c r="D11" s="119">
        <f>'GO CCAA'!B11</f>
        <v>137.06724</v>
      </c>
      <c r="E11" s="536">
        <f t="shared" si="1"/>
        <v>158.10507999999999</v>
      </c>
      <c r="F11" s="119"/>
      <c r="G11" s="119">
        <f>'GNA CCAA'!F11</f>
        <v>246.51172999999963</v>
      </c>
      <c r="H11" s="119">
        <f>'GNA CCAA'!G11</f>
        <v>16.382680000000043</v>
      </c>
      <c r="I11" s="119">
        <f>'GO CCAA'!G11</f>
        <v>1670.2620100000004</v>
      </c>
      <c r="J11" s="536">
        <f t="shared" si="0"/>
        <v>1933.15642</v>
      </c>
      <c r="K11" s="82"/>
    </row>
    <row r="12" spans="1:11" s="114" customFormat="1" x14ac:dyDescent="0.2">
      <c r="A12" s="573" t="s">
        <v>609</v>
      </c>
      <c r="B12" s="119">
        <f>'GNA CCAA'!B12</f>
        <v>13.604270000000001</v>
      </c>
      <c r="C12" s="119">
        <f>'GNA CCAA'!C12</f>
        <v>0.7419199999999998</v>
      </c>
      <c r="D12" s="119">
        <f>'GO CCAA'!B12</f>
        <v>101.93253999999996</v>
      </c>
      <c r="E12" s="536">
        <f t="shared" si="1"/>
        <v>116.27872999999997</v>
      </c>
      <c r="F12" s="119"/>
      <c r="G12" s="119">
        <f>'GNA CCAA'!F12</f>
        <v>164.9554400000001</v>
      </c>
      <c r="H12" s="119">
        <f>'GNA CCAA'!G12</f>
        <v>8.5614000000000026</v>
      </c>
      <c r="I12" s="119">
        <f>'GO CCAA'!G12</f>
        <v>1231.9162300000003</v>
      </c>
      <c r="J12" s="536">
        <f t="shared" si="0"/>
        <v>1405.4330700000003</v>
      </c>
      <c r="K12" s="82"/>
    </row>
    <row r="13" spans="1:11" s="114" customFormat="1" x14ac:dyDescent="0.2">
      <c r="A13" s="573" t="s">
        <v>168</v>
      </c>
      <c r="B13" s="119">
        <f>'GNA CCAA'!B13</f>
        <v>61.349690000000024</v>
      </c>
      <c r="C13" s="119">
        <f>'GNA CCAA'!C13</f>
        <v>4.574259999999998</v>
      </c>
      <c r="D13" s="119">
        <f>'GO CCAA'!B13</f>
        <v>295.72447000000011</v>
      </c>
      <c r="E13" s="536">
        <f t="shared" si="1"/>
        <v>361.6484200000001</v>
      </c>
      <c r="F13" s="119"/>
      <c r="G13" s="119">
        <f>'GNA CCAA'!F13</f>
        <v>723.82135000000142</v>
      </c>
      <c r="H13" s="119">
        <f>'GNA CCAA'!G13</f>
        <v>52.333589999999965</v>
      </c>
      <c r="I13" s="119">
        <f>'GO CCAA'!G13</f>
        <v>3486.9896199999998</v>
      </c>
      <c r="J13" s="536">
        <f t="shared" si="0"/>
        <v>4263.1445600000015</v>
      </c>
      <c r="K13" s="82"/>
    </row>
    <row r="14" spans="1:11" s="114" customFormat="1" x14ac:dyDescent="0.2">
      <c r="A14" s="573" t="s">
        <v>169</v>
      </c>
      <c r="B14" s="119">
        <f>'GNA CCAA'!B14</f>
        <v>0.48437999999999998</v>
      </c>
      <c r="C14" s="119">
        <f>'GNA CCAA'!C14</f>
        <v>6.3240000000000005E-2</v>
      </c>
      <c r="D14" s="119">
        <f>'GO CCAA'!B14</f>
        <v>1.3659199999999998</v>
      </c>
      <c r="E14" s="536">
        <f t="shared" si="1"/>
        <v>1.9135399999999998</v>
      </c>
      <c r="F14" s="119"/>
      <c r="G14" s="119">
        <f>'GNA CCAA'!F14</f>
        <v>5.721070000000001</v>
      </c>
      <c r="H14" s="119">
        <f>'GNA CCAA'!G14</f>
        <v>0.59452999999999989</v>
      </c>
      <c r="I14" s="119">
        <f>'GO CCAA'!G14</f>
        <v>13.657770000000001</v>
      </c>
      <c r="J14" s="536">
        <f t="shared" si="0"/>
        <v>19.973370000000003</v>
      </c>
      <c r="K14" s="82"/>
    </row>
    <row r="15" spans="1:11" s="114" customFormat="1" x14ac:dyDescent="0.2">
      <c r="A15" s="573" t="s">
        <v>170</v>
      </c>
      <c r="B15" s="119">
        <f>'GNA CCAA'!B15</f>
        <v>39.774540000000009</v>
      </c>
      <c r="C15" s="119">
        <f>'GNA CCAA'!C15</f>
        <v>1.9194300000000002</v>
      </c>
      <c r="D15" s="119">
        <f>'GO CCAA'!B15</f>
        <v>183.03914</v>
      </c>
      <c r="E15" s="536">
        <f t="shared" si="1"/>
        <v>224.73311000000001</v>
      </c>
      <c r="F15" s="119"/>
      <c r="G15" s="119">
        <f>'GNA CCAA'!F15</f>
        <v>479.52471000000003</v>
      </c>
      <c r="H15" s="119">
        <f>'GNA CCAA'!G15</f>
        <v>22.171140000000005</v>
      </c>
      <c r="I15" s="119">
        <f>'GO CCAA'!G15</f>
        <v>2141.3278199999995</v>
      </c>
      <c r="J15" s="536">
        <f t="shared" si="0"/>
        <v>2643.0236699999996</v>
      </c>
      <c r="K15" s="82"/>
    </row>
    <row r="16" spans="1:11" s="114" customFormat="1" x14ac:dyDescent="0.2">
      <c r="A16" s="573" t="s">
        <v>171</v>
      </c>
      <c r="B16" s="119">
        <f>'GNA CCAA'!B16</f>
        <v>7.425740000000002</v>
      </c>
      <c r="C16" s="119">
        <f>'GNA CCAA'!C16</f>
        <v>0.24785999999999997</v>
      </c>
      <c r="D16" s="119">
        <f>'GO CCAA'!B16</f>
        <v>50.510840000000002</v>
      </c>
      <c r="E16" s="536">
        <f t="shared" si="1"/>
        <v>58.184440000000002</v>
      </c>
      <c r="F16" s="119"/>
      <c r="G16" s="119">
        <f>'GNA CCAA'!F16</f>
        <v>91.368900000000011</v>
      </c>
      <c r="H16" s="119">
        <f>'GNA CCAA'!G16</f>
        <v>3.1245800000000008</v>
      </c>
      <c r="I16" s="119">
        <f>'GO CCAA'!G16</f>
        <v>605.51873999999953</v>
      </c>
      <c r="J16" s="536">
        <f t="shared" si="0"/>
        <v>700.0122199999995</v>
      </c>
      <c r="K16" s="82"/>
    </row>
    <row r="17" spans="1:16" s="114" customFormat="1" x14ac:dyDescent="0.2">
      <c r="A17" s="573" t="s">
        <v>172</v>
      </c>
      <c r="B17" s="119">
        <f>'GNA CCAA'!B17</f>
        <v>18.504209999999997</v>
      </c>
      <c r="C17" s="119">
        <f>'GNA CCAA'!C17</f>
        <v>1.1246099999999999</v>
      </c>
      <c r="D17" s="119">
        <f>'GO CCAA'!B17</f>
        <v>112.69895000000001</v>
      </c>
      <c r="E17" s="536">
        <f t="shared" si="1"/>
        <v>132.32777000000002</v>
      </c>
      <c r="F17" s="119"/>
      <c r="G17" s="119">
        <f>'GNA CCAA'!F17</f>
        <v>225.91883000000001</v>
      </c>
      <c r="H17" s="119">
        <f>'GNA CCAA'!G17</f>
        <v>13.774780000000023</v>
      </c>
      <c r="I17" s="119">
        <f>'GO CCAA'!G17</f>
        <v>1367.3845899999997</v>
      </c>
      <c r="J17" s="536">
        <f t="shared" si="0"/>
        <v>1607.0781999999997</v>
      </c>
      <c r="K17" s="82"/>
    </row>
    <row r="18" spans="1:16" s="114" customFormat="1" x14ac:dyDescent="0.2">
      <c r="A18" s="573" t="s">
        <v>173</v>
      </c>
      <c r="B18" s="119">
        <f>'GNA CCAA'!B18</f>
        <v>2.17103</v>
      </c>
      <c r="C18" s="119">
        <f>'GNA CCAA'!C18</f>
        <v>0.14782000000000003</v>
      </c>
      <c r="D18" s="119">
        <f>'GO CCAA'!B18</f>
        <v>13.92108</v>
      </c>
      <c r="E18" s="536">
        <f t="shared" si="1"/>
        <v>16.239930000000001</v>
      </c>
      <c r="F18" s="119"/>
      <c r="G18" s="119">
        <f>'GNA CCAA'!F18</f>
        <v>26.490470000000002</v>
      </c>
      <c r="H18" s="119">
        <f>'GNA CCAA'!G18</f>
        <v>1.6620499999999998</v>
      </c>
      <c r="I18" s="119">
        <f>'GO CCAA'!G18</f>
        <v>173.48934</v>
      </c>
      <c r="J18" s="536">
        <f t="shared" si="0"/>
        <v>201.64186000000001</v>
      </c>
      <c r="K18" s="82"/>
    </row>
    <row r="19" spans="1:16" s="114" customFormat="1" x14ac:dyDescent="0.2">
      <c r="A19" s="573" t="s">
        <v>174</v>
      </c>
      <c r="B19" s="119">
        <f>'GNA CCAA'!B19</f>
        <v>43.562509999999996</v>
      </c>
      <c r="C19" s="119">
        <f>'GNA CCAA'!C19</f>
        <v>2.6629</v>
      </c>
      <c r="D19" s="119">
        <f>'GO CCAA'!B19</f>
        <v>186.30814999999996</v>
      </c>
      <c r="E19" s="536">
        <f t="shared" si="1"/>
        <v>232.53355999999997</v>
      </c>
      <c r="F19" s="119"/>
      <c r="G19" s="119">
        <f>'GNA CCAA'!F19</f>
        <v>516.78450000000009</v>
      </c>
      <c r="H19" s="119">
        <f>'GNA CCAA'!G19</f>
        <v>30.395139999999984</v>
      </c>
      <c r="I19" s="119">
        <f>'GO CCAA'!G19</f>
        <v>2208.0734900000007</v>
      </c>
      <c r="J19" s="536">
        <f t="shared" si="0"/>
        <v>2755.253130000001</v>
      </c>
      <c r="K19" s="82"/>
    </row>
    <row r="20" spans="1:16" s="114" customFormat="1" x14ac:dyDescent="0.2">
      <c r="A20" s="573" t="s">
        <v>175</v>
      </c>
      <c r="B20" s="119">
        <f>'GNA CCAA'!B20</f>
        <v>0.61863999999999997</v>
      </c>
      <c r="C20" s="819">
        <f>'GNA CCAA'!C20</f>
        <v>0</v>
      </c>
      <c r="D20" s="119">
        <f>'GO CCAA'!B20</f>
        <v>1.5753699999999999</v>
      </c>
      <c r="E20" s="536">
        <f t="shared" si="1"/>
        <v>2.19401</v>
      </c>
      <c r="F20" s="119"/>
      <c r="G20" s="119">
        <f>'GNA CCAA'!F20</f>
        <v>6.6095599999999992</v>
      </c>
      <c r="H20" s="819">
        <f>'GNA CCAA'!G20</f>
        <v>0</v>
      </c>
      <c r="I20" s="119">
        <f>'GO CCAA'!G20</f>
        <v>17.049060000000001</v>
      </c>
      <c r="J20" s="536">
        <f t="shared" si="0"/>
        <v>23.658619999999999</v>
      </c>
      <c r="K20" s="82"/>
    </row>
    <row r="21" spans="1:16" s="114" customFormat="1" x14ac:dyDescent="0.2">
      <c r="A21" s="573" t="s">
        <v>176</v>
      </c>
      <c r="B21" s="119">
        <f>'GNA CCAA'!B21</f>
        <v>9.3758999999999997</v>
      </c>
      <c r="C21" s="119">
        <f>'GNA CCAA'!C21</f>
        <v>0.54324000000000006</v>
      </c>
      <c r="D21" s="119">
        <f>'GO CCAA'!B21</f>
        <v>75.178569999999993</v>
      </c>
      <c r="E21" s="536">
        <f t="shared" si="1"/>
        <v>85.097709999999992</v>
      </c>
      <c r="F21" s="119"/>
      <c r="G21" s="119">
        <f>'GNA CCAA'!F21</f>
        <v>112.27833999999991</v>
      </c>
      <c r="H21" s="119">
        <f>'GNA CCAA'!G21</f>
        <v>6.3116000000000039</v>
      </c>
      <c r="I21" s="119">
        <f>'GO CCAA'!G21</f>
        <v>870.00729000000001</v>
      </c>
      <c r="J21" s="536">
        <f t="shared" si="0"/>
        <v>988.59722999999997</v>
      </c>
      <c r="K21" s="82"/>
    </row>
    <row r="22" spans="1:16" s="114" customFormat="1" x14ac:dyDescent="0.2">
      <c r="A22" s="573" t="s">
        <v>177</v>
      </c>
      <c r="B22" s="119">
        <f>'GNA CCAA'!B22</f>
        <v>5.1487399999999992</v>
      </c>
      <c r="C22" s="119">
        <f>'GNA CCAA'!C22</f>
        <v>0.26358999999999999</v>
      </c>
      <c r="D22" s="119">
        <f>'GO CCAA'!B22</f>
        <v>48.724749999999993</v>
      </c>
      <c r="E22" s="536">
        <f t="shared" si="1"/>
        <v>54.13707999999999</v>
      </c>
      <c r="F22" s="119"/>
      <c r="G22" s="119">
        <f>'GNA CCAA'!F22</f>
        <v>60.577150000000003</v>
      </c>
      <c r="H22" s="119">
        <f>'GNA CCAA'!G22</f>
        <v>2.7489699999999999</v>
      </c>
      <c r="I22" s="119">
        <f>'GO CCAA'!G22</f>
        <v>615.40252000000021</v>
      </c>
      <c r="J22" s="536">
        <f t="shared" si="0"/>
        <v>678.72864000000027</v>
      </c>
      <c r="K22" s="82"/>
    </row>
    <row r="23" spans="1:16" x14ac:dyDescent="0.2">
      <c r="A23" s="574" t="s">
        <v>178</v>
      </c>
      <c r="B23" s="119">
        <f>'GNA CCAA'!B23</f>
        <v>15.027139999999999</v>
      </c>
      <c r="C23" s="119">
        <f>'GNA CCAA'!C23</f>
        <v>0.9951899999999998</v>
      </c>
      <c r="D23" s="119">
        <f>'GO CCAA'!B23</f>
        <v>155.53115999999997</v>
      </c>
      <c r="E23" s="536">
        <f t="shared" si="1"/>
        <v>171.55348999999998</v>
      </c>
      <c r="F23" s="119"/>
      <c r="G23" s="119">
        <f>'GNA CCAA'!F23</f>
        <v>167.10902999999988</v>
      </c>
      <c r="H23" s="119">
        <f>'GNA CCAA'!G23</f>
        <v>11.760179999999995</v>
      </c>
      <c r="I23" s="119">
        <f>'GO CCAA'!G23</f>
        <v>1627.0732599999992</v>
      </c>
      <c r="J23" s="536">
        <f t="shared" si="0"/>
        <v>1805.942469999999</v>
      </c>
      <c r="K23" s="479"/>
      <c r="P23" s="114"/>
    </row>
    <row r="24" spans="1:16" x14ac:dyDescent="0.2">
      <c r="A24" s="575" t="s">
        <v>500</v>
      </c>
      <c r="B24" s="123">
        <f>'GNA CCAA'!B24</f>
        <v>360.79381000000029</v>
      </c>
      <c r="C24" s="123">
        <f>'GNA CCAA'!C24</f>
        <v>30.672090000000001</v>
      </c>
      <c r="D24" s="123">
        <f>'GO CCAA'!B24</f>
        <v>1870.0142700000004</v>
      </c>
      <c r="E24" s="123">
        <f t="shared" si="1"/>
        <v>2261.4801700000007</v>
      </c>
      <c r="F24" s="123"/>
      <c r="G24" s="123">
        <f>'GNA CCAA'!F24</f>
        <v>4332.7092899999898</v>
      </c>
      <c r="H24" s="576">
        <f>'GNA CCAA'!G24</f>
        <v>354.27067000000039</v>
      </c>
      <c r="I24" s="123">
        <f>'GO CCAA'!G24</f>
        <v>22099.584660000026</v>
      </c>
      <c r="J24" s="123">
        <f t="shared" si="0"/>
        <v>26786.564620000016</v>
      </c>
      <c r="K24" s="479"/>
    </row>
    <row r="25" spans="1:16" x14ac:dyDescent="0.2">
      <c r="I25" s="8"/>
      <c r="J25" s="93" t="s">
        <v>238</v>
      </c>
    </row>
    <row r="26" spans="1:16" x14ac:dyDescent="0.2">
      <c r="A26" s="539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7"/>
      <c r="F28" s="87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008" priority="5" operator="between">
      <formula>0</formula>
      <formula>0.5</formula>
    </cfRule>
    <cfRule type="cellIs" dxfId="1007" priority="6" operator="between">
      <formula>0</formula>
      <formula>0.49</formula>
    </cfRule>
  </conditionalFormatting>
  <conditionalFormatting sqref="E6:E23">
    <cfRule type="cellIs" dxfId="1006" priority="3" operator="between">
      <formula>0</formula>
      <formula>0.5</formula>
    </cfRule>
    <cfRule type="cellIs" dxfId="1005" priority="4" operator="between">
      <formula>0</formula>
      <formula>0.49</formula>
    </cfRule>
  </conditionalFormatting>
  <conditionalFormatting sqref="J6:J23">
    <cfRule type="cellIs" dxfId="1004" priority="1" operator="between">
      <formula>0</formula>
      <formula>0.5</formula>
    </cfRule>
    <cfRule type="cellIs" dxfId="100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11" sqref="H11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520.23285999999996</v>
      </c>
      <c r="C5" s="101">
        <v>3.4684503113613228</v>
      </c>
      <c r="D5" s="100">
        <v>2131.0303200000003</v>
      </c>
      <c r="E5" s="101">
        <v>4.6966391471544382</v>
      </c>
      <c r="F5" s="100">
        <v>5629.6906900000004</v>
      </c>
      <c r="G5" s="101">
        <v>5.1559720591768672</v>
      </c>
      <c r="H5" s="101">
        <v>99.991716572112821</v>
      </c>
    </row>
    <row r="6" spans="1:65" s="99" customFormat="1" x14ac:dyDescent="0.2">
      <c r="A6" s="99" t="s">
        <v>149</v>
      </c>
      <c r="B6" s="119">
        <v>2.6420000000000003E-2</v>
      </c>
      <c r="C6" s="540">
        <v>44.529540481400467</v>
      </c>
      <c r="D6" s="119">
        <v>0.13591000000000003</v>
      </c>
      <c r="E6" s="540">
        <v>23.565778707155211</v>
      </c>
      <c r="F6" s="119">
        <v>0.46636999999999995</v>
      </c>
      <c r="G6" s="540">
        <v>72.467734181428199</v>
      </c>
      <c r="H6" s="268">
        <v>8.2834278871786911E-3</v>
      </c>
    </row>
    <row r="7" spans="1:65" s="99" customFormat="1" x14ac:dyDescent="0.2">
      <c r="A7" s="68" t="s">
        <v>119</v>
      </c>
      <c r="B7" s="69">
        <v>520.25927999999999</v>
      </c>
      <c r="C7" s="103">
        <v>3.4699431093518878</v>
      </c>
      <c r="D7" s="69">
        <v>2131.1662300000003</v>
      </c>
      <c r="E7" s="103">
        <v>4.6976587356884867</v>
      </c>
      <c r="F7" s="69">
        <v>5630.1570600000005</v>
      </c>
      <c r="G7" s="103">
        <v>5.1593717637603946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558</v>
      </c>
    </row>
    <row r="10" spans="1:65" x14ac:dyDescent="0.2">
      <c r="A10" s="166" t="s">
        <v>644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002" priority="7" operator="between">
      <formula>0</formula>
      <formula>0.5</formula>
    </cfRule>
    <cfRule type="cellIs" dxfId="1001" priority="8" operator="between">
      <formula>0</formula>
      <formula>0.49</formula>
    </cfRule>
  </conditionalFormatting>
  <conditionalFormatting sqref="D6">
    <cfRule type="cellIs" dxfId="1000" priority="5" operator="between">
      <formula>0</formula>
      <formula>0.5</formula>
    </cfRule>
    <cfRule type="cellIs" dxfId="999" priority="6" operator="between">
      <formula>0</formula>
      <formula>0.49</formula>
    </cfRule>
  </conditionalFormatting>
  <conditionalFormatting sqref="F6">
    <cfRule type="cellIs" dxfId="998" priority="3" operator="between">
      <formula>0</formula>
      <formula>0.5</formula>
    </cfRule>
    <cfRule type="cellIs" dxfId="997" priority="4" operator="between">
      <formula>0</formula>
      <formula>0.49</formula>
    </cfRule>
  </conditionalFormatting>
  <conditionalFormatting sqref="H6">
    <cfRule type="cellIs" dxfId="996" priority="1" operator="between">
      <formula>0</formula>
      <formula>0.5</formula>
    </cfRule>
    <cfRule type="cellIs" dxfId="995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H14" sqref="H14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0" t="s">
        <v>159</v>
      </c>
    </row>
    <row r="3" spans="1:65" s="102" customFormat="1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196.64863000000003</v>
      </c>
      <c r="C5" s="180">
        <v>15.057972595943077</v>
      </c>
      <c r="D5" s="129">
        <v>920.26796000000013</v>
      </c>
      <c r="E5" s="180">
        <v>5.7179989131907876</v>
      </c>
      <c r="F5" s="129">
        <v>2151.0546300000005</v>
      </c>
      <c r="G5" s="180">
        <v>1.3624162286352395</v>
      </c>
      <c r="H5" s="180">
        <v>25.551624022174373</v>
      </c>
    </row>
    <row r="6" spans="1:65" s="179" customFormat="1" x14ac:dyDescent="0.2">
      <c r="A6" s="179" t="s">
        <v>205</v>
      </c>
      <c r="B6" s="129">
        <v>532.77253999999994</v>
      </c>
      <c r="C6" s="180">
        <v>2.147422816914788</v>
      </c>
      <c r="D6" s="129">
        <v>2672.6429000000003</v>
      </c>
      <c r="E6" s="180">
        <v>5.0899032915917246</v>
      </c>
      <c r="F6" s="129">
        <v>6267.4107800000002</v>
      </c>
      <c r="G6" s="180">
        <v>-3.5167931400554813</v>
      </c>
      <c r="H6" s="180">
        <v>74.448375977825634</v>
      </c>
    </row>
    <row r="7" spans="1:65" s="99" customFormat="1" x14ac:dyDescent="0.2">
      <c r="A7" s="68" t="s">
        <v>510</v>
      </c>
      <c r="B7" s="69">
        <v>729.42116999999996</v>
      </c>
      <c r="C7" s="103">
        <v>5.3338843538276279</v>
      </c>
      <c r="D7" s="69">
        <v>3592.9108600000004</v>
      </c>
      <c r="E7" s="103">
        <v>5.2500680920096174</v>
      </c>
      <c r="F7" s="69">
        <v>8418.4654100000007</v>
      </c>
      <c r="G7" s="103">
        <v>-2.3153104764168164</v>
      </c>
      <c r="H7" s="103">
        <v>100</v>
      </c>
    </row>
    <row r="8" spans="1:65" s="99" customFormat="1" x14ac:dyDescent="0.2">
      <c r="A8" s="181" t="s">
        <v>497</v>
      </c>
      <c r="B8" s="182">
        <v>514.88351999999998</v>
      </c>
      <c r="C8" s="780">
        <v>0.27821326978162242</v>
      </c>
      <c r="D8" s="182">
        <v>2588.59827</v>
      </c>
      <c r="E8" s="780">
        <v>3.8035530360700904</v>
      </c>
      <c r="F8" s="182">
        <v>6083.6222699999998</v>
      </c>
      <c r="G8" s="780">
        <v>-4.6290405728203972</v>
      </c>
      <c r="H8" s="780">
        <v>72.265216683951422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558</v>
      </c>
    </row>
    <row r="11" spans="1:65" x14ac:dyDescent="0.2">
      <c r="A11" s="94" t="s">
        <v>511</v>
      </c>
    </row>
    <row r="12" spans="1:65" x14ac:dyDescent="0.2">
      <c r="A12" s="166" t="s">
        <v>644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C26" sqref="C26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91" t="s">
        <v>159</v>
      </c>
    </row>
    <row r="3" spans="1:3" s="114" customFormat="1" ht="13.7" customHeight="1" x14ac:dyDescent="0.2">
      <c r="A3" s="111"/>
      <c r="B3" s="443">
        <f>INDICE!A3</f>
        <v>42491</v>
      </c>
      <c r="C3" s="113"/>
    </row>
    <row r="4" spans="1:3" s="114" customFormat="1" x14ac:dyDescent="0.2">
      <c r="A4" s="572" t="s">
        <v>161</v>
      </c>
      <c r="B4" s="117">
        <v>14.72105</v>
      </c>
      <c r="C4" s="117">
        <v>161.20342000000002</v>
      </c>
    </row>
    <row r="5" spans="1:3" s="114" customFormat="1" x14ac:dyDescent="0.2">
      <c r="A5" s="573" t="s">
        <v>162</v>
      </c>
      <c r="B5" s="119">
        <v>0.23132</v>
      </c>
      <c r="C5" s="119">
        <v>3.9444899999999992</v>
      </c>
    </row>
    <row r="6" spans="1:3" s="114" customFormat="1" x14ac:dyDescent="0.2">
      <c r="A6" s="573" t="s">
        <v>163</v>
      </c>
      <c r="B6" s="119">
        <v>2.7684499999999996</v>
      </c>
      <c r="C6" s="119">
        <v>50.776609999999998</v>
      </c>
    </row>
    <row r="7" spans="1:3" s="114" customFormat="1" x14ac:dyDescent="0.2">
      <c r="A7" s="573" t="s">
        <v>164</v>
      </c>
      <c r="B7" s="119">
        <v>21.445269999999997</v>
      </c>
      <c r="C7" s="119">
        <v>136.82641000000001</v>
      </c>
    </row>
    <row r="8" spans="1:3" s="114" customFormat="1" x14ac:dyDescent="0.2">
      <c r="A8" s="573" t="s">
        <v>165</v>
      </c>
      <c r="B8" s="119">
        <v>97.497</v>
      </c>
      <c r="C8" s="119">
        <v>1124.0617599999996</v>
      </c>
    </row>
    <row r="9" spans="1:3" s="114" customFormat="1" x14ac:dyDescent="0.2">
      <c r="A9" s="573" t="s">
        <v>166</v>
      </c>
      <c r="B9" s="119">
        <v>0.93025000000000002</v>
      </c>
      <c r="C9" s="119">
        <v>7.0455100000000002</v>
      </c>
    </row>
    <row r="10" spans="1:3" s="114" customFormat="1" x14ac:dyDescent="0.2">
      <c r="A10" s="573" t="s">
        <v>167</v>
      </c>
      <c r="B10" s="119">
        <v>2.5771199999999999</v>
      </c>
      <c r="C10" s="119">
        <v>29.84111</v>
      </c>
    </row>
    <row r="11" spans="1:3" s="114" customFormat="1" x14ac:dyDescent="0.2">
      <c r="A11" s="573" t="s">
        <v>609</v>
      </c>
      <c r="B11" s="119">
        <v>11.509119999999999</v>
      </c>
      <c r="C11" s="119">
        <v>110.75081999999998</v>
      </c>
    </row>
    <row r="12" spans="1:3" s="114" customFormat="1" x14ac:dyDescent="0.2">
      <c r="A12" s="573" t="s">
        <v>168</v>
      </c>
      <c r="B12" s="119">
        <v>3.5528299999999997</v>
      </c>
      <c r="C12" s="119">
        <v>47.726999999999983</v>
      </c>
    </row>
    <row r="13" spans="1:3" s="114" customFormat="1" x14ac:dyDescent="0.2">
      <c r="A13" s="573" t="s">
        <v>169</v>
      </c>
      <c r="B13" s="119">
        <v>4.8136700000000001</v>
      </c>
      <c r="C13" s="119">
        <v>46.027569999999997</v>
      </c>
    </row>
    <row r="14" spans="1:3" s="114" customFormat="1" x14ac:dyDescent="0.2">
      <c r="A14" s="573" t="s">
        <v>170</v>
      </c>
      <c r="B14" s="119">
        <v>0.90757000000000021</v>
      </c>
      <c r="C14" s="119">
        <v>10.430609999999996</v>
      </c>
    </row>
    <row r="15" spans="1:3" s="114" customFormat="1" x14ac:dyDescent="0.2">
      <c r="A15" s="573" t="s">
        <v>171</v>
      </c>
      <c r="B15" s="119">
        <v>0.17955000000000002</v>
      </c>
      <c r="C15" s="119">
        <v>3.4009700000000005</v>
      </c>
    </row>
    <row r="16" spans="1:3" s="114" customFormat="1" x14ac:dyDescent="0.2">
      <c r="A16" s="573" t="s">
        <v>172</v>
      </c>
      <c r="B16" s="119">
        <v>29.504529999999999</v>
      </c>
      <c r="C16" s="119">
        <v>353.43490000000003</v>
      </c>
    </row>
    <row r="17" spans="1:9" s="114" customFormat="1" x14ac:dyDescent="0.2">
      <c r="A17" s="573" t="s">
        <v>173</v>
      </c>
      <c r="B17" s="119">
        <v>0.28099000000000002</v>
      </c>
      <c r="C17" s="119">
        <v>3.0736699999999999</v>
      </c>
    </row>
    <row r="18" spans="1:9" s="114" customFormat="1" x14ac:dyDescent="0.2">
      <c r="A18" s="573" t="s">
        <v>174</v>
      </c>
      <c r="B18" s="119">
        <v>0.11101000000000001</v>
      </c>
      <c r="C18" s="119">
        <v>1.8513000000000002</v>
      </c>
    </row>
    <row r="19" spans="1:9" s="114" customFormat="1" x14ac:dyDescent="0.2">
      <c r="A19" s="573" t="s">
        <v>175</v>
      </c>
      <c r="B19" s="119">
        <v>4.6057399999999999</v>
      </c>
      <c r="C19" s="119">
        <v>47.458820000000003</v>
      </c>
    </row>
    <row r="20" spans="1:9" s="114" customFormat="1" x14ac:dyDescent="0.2">
      <c r="A20" s="573" t="s">
        <v>176</v>
      </c>
      <c r="B20" s="119">
        <v>0.37069999999999997</v>
      </c>
      <c r="C20" s="119">
        <v>5.4738999999999987</v>
      </c>
    </row>
    <row r="21" spans="1:9" s="114" customFormat="1" x14ac:dyDescent="0.2">
      <c r="A21" s="573" t="s">
        <v>177</v>
      </c>
      <c r="B21" s="119">
        <v>0.25068000000000001</v>
      </c>
      <c r="C21" s="119">
        <v>3.1383999999999999</v>
      </c>
    </row>
    <row r="22" spans="1:9" x14ac:dyDescent="0.2">
      <c r="A22" s="574" t="s">
        <v>178</v>
      </c>
      <c r="B22" s="119">
        <v>0.39177999999999996</v>
      </c>
      <c r="C22" s="119">
        <v>4.5873599999999994</v>
      </c>
      <c r="I22" s="114"/>
    </row>
    <row r="23" spans="1:9" x14ac:dyDescent="0.2">
      <c r="A23" s="575" t="s">
        <v>500</v>
      </c>
      <c r="B23" s="123">
        <v>196.64863000000005</v>
      </c>
      <c r="C23" s="123">
        <v>2151.0546300000024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8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994" priority="3" operator="between">
      <formula>0</formula>
      <formula>0.5</formula>
    </cfRule>
    <cfRule type="cellIs" dxfId="993" priority="4" operator="between">
      <formula>0</formula>
      <formula>0.49</formula>
    </cfRule>
  </conditionalFormatting>
  <conditionalFormatting sqref="C5:C22">
    <cfRule type="cellIs" dxfId="992" priority="1" operator="between">
      <formula>0</formula>
      <formula>0.5</formula>
    </cfRule>
    <cfRule type="cellIs" dxfId="99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2" workbookViewId="0">
      <selection activeCell="F58" sqref="F58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6" t="s">
        <v>0</v>
      </c>
      <c r="B1" s="856"/>
      <c r="C1" s="856"/>
      <c r="D1" s="856"/>
      <c r="E1" s="856"/>
      <c r="F1" s="856"/>
    </row>
    <row r="2" spans="1:6" ht="12.75" x14ac:dyDescent="0.2">
      <c r="A2" s="857"/>
      <c r="B2" s="857"/>
      <c r="C2" s="857"/>
      <c r="D2" s="857"/>
      <c r="E2" s="857"/>
      <c r="F2" s="857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27" t="s">
        <v>481</v>
      </c>
    </row>
    <row r="4" spans="1:6" ht="12.75" x14ac:dyDescent="0.2">
      <c r="A4" s="26" t="s">
        <v>45</v>
      </c>
      <c r="B4" s="441"/>
      <c r="C4" s="441"/>
      <c r="D4" s="441"/>
      <c r="E4" s="441"/>
      <c r="F4" s="727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4616.9227323894856</v>
      </c>
      <c r="E5" s="460">
        <v>4624.8737099999998</v>
      </c>
      <c r="F5" s="723" t="s">
        <v>673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133.83259000000001</v>
      </c>
      <c r="E6" s="461">
        <v>136.16647</v>
      </c>
      <c r="F6" s="723" t="s">
        <v>673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383.24996000000004</v>
      </c>
      <c r="E7" s="461">
        <v>391.80821000000032</v>
      </c>
      <c r="F7" s="723" t="s">
        <v>673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449.91173000000009</v>
      </c>
      <c r="E8" s="461">
        <v>520.25927999999999</v>
      </c>
      <c r="F8" s="723" t="s">
        <v>673</v>
      </c>
    </row>
    <row r="9" spans="1:6" ht="12.75" x14ac:dyDescent="0.2">
      <c r="A9" s="22" t="s">
        <v>596</v>
      </c>
      <c r="B9" s="31" t="s">
        <v>47</v>
      </c>
      <c r="C9" s="32" t="s">
        <v>48</v>
      </c>
      <c r="D9" s="33">
        <v>1887.0701799999993</v>
      </c>
      <c r="E9" s="461">
        <v>1871.5413999999998</v>
      </c>
      <c r="F9" s="723" t="s">
        <v>673</v>
      </c>
    </row>
    <row r="10" spans="1:6" ht="12.75" x14ac:dyDescent="0.2">
      <c r="A10" s="34" t="s">
        <v>51</v>
      </c>
      <c r="B10" s="35" t="s">
        <v>47</v>
      </c>
      <c r="C10" s="36" t="s">
        <v>604</v>
      </c>
      <c r="D10" s="37">
        <v>24926.627</v>
      </c>
      <c r="E10" s="462">
        <v>23140.305000000004</v>
      </c>
      <c r="F10" s="724" t="s">
        <v>673</v>
      </c>
    </row>
    <row r="11" spans="1:6" ht="12.75" x14ac:dyDescent="0.2">
      <c r="A11" s="38" t="s">
        <v>52</v>
      </c>
      <c r="B11" s="39"/>
      <c r="C11" s="40"/>
      <c r="D11" s="41"/>
      <c r="E11" s="41"/>
      <c r="F11" s="725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5283</v>
      </c>
      <c r="E12" s="461">
        <v>4599</v>
      </c>
      <c r="F12" s="726" t="s">
        <v>673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28930.05949</v>
      </c>
      <c r="E13" s="461">
        <v>27906.991539999999</v>
      </c>
      <c r="F13" s="723" t="s">
        <v>673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33.364940798339042</v>
      </c>
      <c r="E14" s="463">
        <v>38.237841096435993</v>
      </c>
      <c r="F14" s="723" t="s">
        <v>673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154</v>
      </c>
      <c r="E15" s="461">
        <v>394</v>
      </c>
      <c r="F15" s="724" t="s">
        <v>673</v>
      </c>
    </row>
    <row r="16" spans="1:6" ht="12.75" x14ac:dyDescent="0.2">
      <c r="A16" s="26" t="s">
        <v>58</v>
      </c>
      <c r="B16" s="28"/>
      <c r="C16" s="29"/>
      <c r="D16" s="43"/>
      <c r="E16" s="43"/>
      <c r="F16" s="725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5153</v>
      </c>
      <c r="E17" s="460">
        <v>5099</v>
      </c>
      <c r="F17" s="726" t="s">
        <v>673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80.584618680377034</v>
      </c>
      <c r="E18" s="463">
        <v>77.167882909030595</v>
      </c>
      <c r="F18" s="723" t="s">
        <v>673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19542</v>
      </c>
      <c r="E19" s="462">
        <v>19070</v>
      </c>
      <c r="F19" s="724" t="s">
        <v>673</v>
      </c>
    </row>
    <row r="20" spans="1:6" ht="12.75" x14ac:dyDescent="0.2">
      <c r="A20" s="26" t="s">
        <v>67</v>
      </c>
      <c r="B20" s="28"/>
      <c r="C20" s="29"/>
      <c r="D20" s="30"/>
      <c r="E20" s="30"/>
      <c r="F20" s="725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41.665238095238102</v>
      </c>
      <c r="E21" s="464">
        <v>46.814500000000002</v>
      </c>
      <c r="F21" s="723" t="s">
        <v>673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1.1339190476190477</v>
      </c>
      <c r="E22" s="465">
        <v>1.1311090909090913</v>
      </c>
      <c r="F22" s="723" t="s">
        <v>673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114.51852840333333</v>
      </c>
      <c r="E23" s="466">
        <v>117.15793730967744</v>
      </c>
      <c r="F23" s="723" t="s">
        <v>673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97.603933839999996</v>
      </c>
      <c r="E24" s="466">
        <v>102.3524300064516</v>
      </c>
      <c r="F24" s="723" t="s">
        <v>673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13.1</v>
      </c>
      <c r="E25" s="466">
        <v>12.46</v>
      </c>
      <c r="F25" s="723" t="s">
        <v>673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8.3602396900000002</v>
      </c>
      <c r="E26" s="467">
        <v>8.1462632900000003</v>
      </c>
      <c r="F26" s="723" t="s">
        <v>673</v>
      </c>
    </row>
    <row r="27" spans="1:6" ht="12.75" x14ac:dyDescent="0.2">
      <c r="A27" s="38" t="s">
        <v>82</v>
      </c>
      <c r="B27" s="39"/>
      <c r="C27" s="40"/>
      <c r="D27" s="41"/>
      <c r="E27" s="41"/>
      <c r="F27" s="725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3.5</v>
      </c>
      <c r="E28" s="468">
        <v>3.4</v>
      </c>
      <c r="F28" s="723" t="s">
        <v>664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2.7</v>
      </c>
      <c r="E29" s="469">
        <v>1</v>
      </c>
      <c r="F29" s="723" t="s">
        <v>673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2.8</v>
      </c>
      <c r="E30" s="469">
        <v>1.2</v>
      </c>
      <c r="F30" s="723" t="s">
        <v>673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-5.5</v>
      </c>
      <c r="E31" s="469">
        <v>1.4</v>
      </c>
      <c r="F31" s="723" t="s">
        <v>673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3.1</v>
      </c>
      <c r="E32" s="469">
        <v>1.7</v>
      </c>
      <c r="F32" s="723" t="s">
        <v>673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11.2</v>
      </c>
      <c r="E33" s="469">
        <v>5.6</v>
      </c>
      <c r="F33" s="723" t="s">
        <v>673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0.5</v>
      </c>
      <c r="E34" s="469">
        <v>0.2</v>
      </c>
      <c r="F34" s="723" t="s">
        <v>673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-1.6</v>
      </c>
      <c r="E35" s="469">
        <v>-3.8</v>
      </c>
      <c r="F35" s="723" t="s">
        <v>673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3</v>
      </c>
      <c r="E36" s="469">
        <v>-0.3</v>
      </c>
      <c r="F36" s="723" t="s">
        <v>673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-3.3</v>
      </c>
      <c r="E37" s="469">
        <v>-7.5</v>
      </c>
      <c r="F37" s="723" t="s">
        <v>673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21.2</v>
      </c>
      <c r="E38" s="470">
        <v>20.9</v>
      </c>
      <c r="F38" s="723" t="s">
        <v>673</v>
      </c>
    </row>
    <row r="39" spans="1:6" ht="12.75" x14ac:dyDescent="0.2">
      <c r="A39" s="38" t="s">
        <v>63</v>
      </c>
      <c r="B39" s="39"/>
      <c r="C39" s="40"/>
      <c r="D39" s="41"/>
      <c r="E39" s="41"/>
      <c r="F39" s="725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12.667</v>
      </c>
      <c r="E40" s="471">
        <v>11.262</v>
      </c>
      <c r="F40" s="723" t="s">
        <v>673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56.985141800000001</v>
      </c>
      <c r="E41" s="461">
        <v>59.936964418199999</v>
      </c>
      <c r="F41" s="723" t="s">
        <v>673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0.27436023373612323</v>
      </c>
      <c r="E42" s="466">
        <v>0.24350935195590456</v>
      </c>
      <c r="F42" s="723" t="s">
        <v>673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0.22861152373323512</v>
      </c>
      <c r="E43" s="466">
        <v>0.2590154469364167</v>
      </c>
      <c r="F43" s="723" t="s">
        <v>673</v>
      </c>
    </row>
    <row r="44" spans="1:6" x14ac:dyDescent="0.2">
      <c r="A44" s="38" t="s">
        <v>97</v>
      </c>
      <c r="B44" s="39"/>
      <c r="C44" s="40"/>
      <c r="D44" s="41"/>
      <c r="E44" s="41"/>
      <c r="F44" s="725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6.8</v>
      </c>
      <c r="E45" s="469">
        <v>3.2</v>
      </c>
      <c r="F45" s="723" t="s">
        <v>673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6</v>
      </c>
      <c r="E46" s="469">
        <v>3</v>
      </c>
      <c r="F46" s="723" t="s">
        <v>673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6</v>
      </c>
      <c r="E47" s="469">
        <v>3</v>
      </c>
      <c r="F47" s="723" t="s">
        <v>673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5.6</v>
      </c>
      <c r="E48" s="469">
        <v>4</v>
      </c>
      <c r="F48" s="723" t="s">
        <v>673</v>
      </c>
    </row>
    <row r="49" spans="1:7" ht="12.75" x14ac:dyDescent="0.2">
      <c r="A49" s="472" t="s">
        <v>102</v>
      </c>
      <c r="B49" s="31" t="s">
        <v>84</v>
      </c>
      <c r="C49" s="32" t="s">
        <v>483</v>
      </c>
      <c r="D49" s="51">
        <v>6.8</v>
      </c>
      <c r="E49" s="469">
        <v>1.4</v>
      </c>
      <c r="F49" s="723" t="s">
        <v>673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7.8</v>
      </c>
      <c r="E50" s="469">
        <v>1.1000000000000001</v>
      </c>
      <c r="F50" s="723" t="s">
        <v>673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-0.6</v>
      </c>
      <c r="E51" s="469">
        <v>3</v>
      </c>
      <c r="F51" s="723" t="s">
        <v>673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-3.4</v>
      </c>
      <c r="E52" s="469">
        <v>5.5</v>
      </c>
      <c r="F52" s="723" t="s">
        <v>673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4.0999999999999996</v>
      </c>
      <c r="E53" s="469">
        <v>11.9</v>
      </c>
      <c r="F53" s="723" t="s">
        <v>673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-6</v>
      </c>
      <c r="E54" s="470">
        <v>6.4</v>
      </c>
      <c r="F54" s="724" t="s">
        <v>673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1"/>
      <c r="B56" s="22"/>
      <c r="C56" s="22"/>
      <c r="D56" s="22"/>
      <c r="E56" s="22"/>
      <c r="F56" s="22"/>
    </row>
    <row r="57" spans="1:7" ht="12.75" x14ac:dyDescent="0.2">
      <c r="A57" s="451" t="s">
        <v>485</v>
      </c>
      <c r="B57" s="457"/>
      <c r="C57" s="457"/>
      <c r="D57" s="458"/>
      <c r="E57" s="22"/>
      <c r="F57" s="22"/>
    </row>
    <row r="58" spans="1:7" ht="12.75" x14ac:dyDescent="0.2">
      <c r="A58" s="451" t="s">
        <v>486</v>
      </c>
      <c r="B58" s="22"/>
      <c r="C58" s="22"/>
      <c r="D58" s="22"/>
      <c r="E58" s="22"/>
      <c r="F58" s="22"/>
    </row>
    <row r="59" spans="1:7" ht="12.75" x14ac:dyDescent="0.2">
      <c r="A59" s="451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H16" sqref="H16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0" t="s">
        <v>159</v>
      </c>
    </row>
    <row r="3" spans="1:65" s="102" customFormat="1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2">
        <v>33.621625610513703</v>
      </c>
      <c r="C5" s="184">
        <v>2.8730304712043586</v>
      </c>
      <c r="D5" s="100">
        <v>162.91327628315415</v>
      </c>
      <c r="E5" s="101">
        <v>3.783777616507821</v>
      </c>
      <c r="F5" s="100">
        <v>386.49382086454006</v>
      </c>
      <c r="G5" s="101">
        <v>4.2263856782770617</v>
      </c>
      <c r="H5" s="593">
        <v>7.4915942625700493</v>
      </c>
      <c r="I5" s="99"/>
    </row>
    <row r="6" spans="1:65" s="136" customFormat="1" x14ac:dyDescent="0.2">
      <c r="A6" s="99" t="s">
        <v>207</v>
      </c>
      <c r="B6" s="592">
        <v>64.006</v>
      </c>
      <c r="C6" s="101">
        <v>-35.618009173573668</v>
      </c>
      <c r="D6" s="100">
        <v>241.59299999999999</v>
      </c>
      <c r="E6" s="101">
        <v>-36.426073433170444</v>
      </c>
      <c r="F6" s="100">
        <v>767.17200000000003</v>
      </c>
      <c r="G6" s="101">
        <v>-23.134295458826454</v>
      </c>
      <c r="H6" s="593">
        <v>14.870461164807965</v>
      </c>
      <c r="I6" s="99"/>
    </row>
    <row r="7" spans="1:65" s="136" customFormat="1" x14ac:dyDescent="0.2">
      <c r="A7" s="99" t="s">
        <v>208</v>
      </c>
      <c r="B7" s="592">
        <v>138</v>
      </c>
      <c r="C7" s="101">
        <v>-8.6092715231788084</v>
      </c>
      <c r="D7" s="100">
        <v>800</v>
      </c>
      <c r="E7" s="101">
        <v>0.12515644555694619</v>
      </c>
      <c r="F7" s="100">
        <v>1864</v>
      </c>
      <c r="G7" s="101">
        <v>3.7861915367483299</v>
      </c>
      <c r="H7" s="593">
        <v>36.130801972963106</v>
      </c>
      <c r="I7" s="99"/>
    </row>
    <row r="8" spans="1:65" s="136" customFormat="1" x14ac:dyDescent="0.2">
      <c r="A8" s="179" t="s">
        <v>514</v>
      </c>
      <c r="B8" s="592">
        <v>190.37237438948628</v>
      </c>
      <c r="C8" s="101">
        <v>9.9190668229117165</v>
      </c>
      <c r="D8" s="100">
        <v>1001.3829029283153</v>
      </c>
      <c r="E8" s="101">
        <v>9.4557871084201519</v>
      </c>
      <c r="F8" s="100">
        <v>2141.3671875775153</v>
      </c>
      <c r="G8" s="823">
        <v>2.7537529376302929</v>
      </c>
      <c r="H8" s="593">
        <v>41.507142599658877</v>
      </c>
      <c r="I8" s="99"/>
      <c r="J8" s="100"/>
    </row>
    <row r="9" spans="1:65" s="99" customFormat="1" x14ac:dyDescent="0.2">
      <c r="A9" s="68" t="s">
        <v>209</v>
      </c>
      <c r="B9" s="69">
        <v>426</v>
      </c>
      <c r="C9" s="103">
        <v>-6.6387039597671933</v>
      </c>
      <c r="D9" s="69">
        <v>2205.8891792114696</v>
      </c>
      <c r="E9" s="103">
        <v>-1.9982474329342983</v>
      </c>
      <c r="F9" s="69">
        <v>5159.0330084420557</v>
      </c>
      <c r="G9" s="103">
        <v>-1.711530736060958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558</v>
      </c>
    </row>
    <row r="12" spans="1:65" x14ac:dyDescent="0.2">
      <c r="A12" s="94" t="s">
        <v>513</v>
      </c>
    </row>
    <row r="13" spans="1:65" x14ac:dyDescent="0.2">
      <c r="A13" s="94" t="s">
        <v>637</v>
      </c>
    </row>
    <row r="14" spans="1:65" x14ac:dyDescent="0.2">
      <c r="A14" s="166" t="s">
        <v>644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16" workbookViewId="0">
      <selection activeCell="I48" sqref="I48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4"/>
      <c r="B2" s="594"/>
      <c r="C2" s="594"/>
      <c r="D2" s="594"/>
      <c r="E2" s="594"/>
      <c r="F2" s="1"/>
      <c r="G2" s="1"/>
      <c r="H2" s="595"/>
      <c r="I2" s="598" t="s">
        <v>159</v>
      </c>
    </row>
    <row r="3" spans="1:10" ht="14.45" customHeight="1" x14ac:dyDescent="0.2">
      <c r="A3" s="884" t="s">
        <v>525</v>
      </c>
      <c r="B3" s="884" t="s">
        <v>526</v>
      </c>
      <c r="C3" s="867">
        <f>INDICE!A3</f>
        <v>42491</v>
      </c>
      <c r="D3" s="868"/>
      <c r="E3" s="868" t="s">
        <v>120</v>
      </c>
      <c r="F3" s="868"/>
      <c r="G3" s="868" t="s">
        <v>121</v>
      </c>
      <c r="H3" s="868"/>
      <c r="I3" s="868"/>
    </row>
    <row r="4" spans="1:10" x14ac:dyDescent="0.2">
      <c r="A4" s="885"/>
      <c r="B4" s="885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599"/>
      <c r="B5" s="605" t="s">
        <v>211</v>
      </c>
      <c r="C5" s="602">
        <v>0</v>
      </c>
      <c r="D5" s="187">
        <v>-100</v>
      </c>
      <c r="E5" s="186">
        <v>77</v>
      </c>
      <c r="F5" s="188">
        <v>-63.507109004739334</v>
      </c>
      <c r="G5" s="601">
        <v>435</v>
      </c>
      <c r="H5" s="835">
        <v>-4.814004376367615</v>
      </c>
      <c r="I5" s="607">
        <v>0.67392752567896264</v>
      </c>
      <c r="J5" s="395"/>
    </row>
    <row r="6" spans="1:10" x14ac:dyDescent="0.2">
      <c r="A6" s="185"/>
      <c r="B6" s="185" t="s">
        <v>249</v>
      </c>
      <c r="C6" s="603">
        <v>0</v>
      </c>
      <c r="D6" s="187" t="s">
        <v>150</v>
      </c>
      <c r="E6" s="189">
        <v>84</v>
      </c>
      <c r="F6" s="187" t="s">
        <v>150</v>
      </c>
      <c r="G6" s="601">
        <v>84</v>
      </c>
      <c r="H6" s="836" t="s">
        <v>150</v>
      </c>
      <c r="I6" s="607">
        <v>0.13013772909662727</v>
      </c>
      <c r="J6" s="395"/>
    </row>
    <row r="7" spans="1:10" x14ac:dyDescent="0.2">
      <c r="A7" s="185"/>
      <c r="B7" s="606" t="s">
        <v>212</v>
      </c>
      <c r="C7" s="603">
        <v>749</v>
      </c>
      <c r="D7" s="187">
        <v>27.815699658703068</v>
      </c>
      <c r="E7" s="189">
        <v>3609</v>
      </c>
      <c r="F7" s="187">
        <v>3.2322654462242562</v>
      </c>
      <c r="G7" s="601">
        <v>8996</v>
      </c>
      <c r="H7" s="197">
        <v>8.2160471550583427</v>
      </c>
      <c r="I7" s="607">
        <v>13.93713108277689</v>
      </c>
      <c r="J7" s="395"/>
    </row>
    <row r="8" spans="1:10" x14ac:dyDescent="0.2">
      <c r="A8" s="815" t="s">
        <v>346</v>
      </c>
      <c r="B8" s="816"/>
      <c r="C8" s="192">
        <v>749</v>
      </c>
      <c r="D8" s="193">
        <v>12.971342383107091</v>
      </c>
      <c r="E8" s="192">
        <v>3770</v>
      </c>
      <c r="F8" s="194">
        <v>1.6994874561640141</v>
      </c>
      <c r="G8" s="195">
        <v>9515</v>
      </c>
      <c r="H8" s="194">
        <v>8.4948688711516542</v>
      </c>
      <c r="I8" s="196">
        <v>14.741196337552481</v>
      </c>
      <c r="J8" s="395"/>
    </row>
    <row r="9" spans="1:10" x14ac:dyDescent="0.2">
      <c r="A9" s="599"/>
      <c r="B9" s="185" t="s">
        <v>213</v>
      </c>
      <c r="C9" s="603">
        <v>293</v>
      </c>
      <c r="D9" s="187">
        <v>142.14876033057851</v>
      </c>
      <c r="E9" s="189">
        <v>997</v>
      </c>
      <c r="F9" s="190">
        <v>57.75316455696202</v>
      </c>
      <c r="G9" s="601">
        <v>2272</v>
      </c>
      <c r="H9" s="190">
        <v>50.663129973474796</v>
      </c>
      <c r="I9" s="607">
        <v>3.5199157203278229</v>
      </c>
      <c r="J9" s="395"/>
    </row>
    <row r="10" spans="1:10" x14ac:dyDescent="0.2">
      <c r="A10" s="599"/>
      <c r="B10" s="185" t="s">
        <v>214</v>
      </c>
      <c r="C10" s="603">
        <v>0</v>
      </c>
      <c r="D10" s="187">
        <v>-100</v>
      </c>
      <c r="E10" s="189">
        <v>1083</v>
      </c>
      <c r="F10" s="198">
        <v>-22.086330935251798</v>
      </c>
      <c r="G10" s="189">
        <v>2792</v>
      </c>
      <c r="H10" s="198">
        <v>-29.190971341618056</v>
      </c>
      <c r="I10" s="783">
        <v>4.3255302337831347</v>
      </c>
      <c r="J10" s="395"/>
    </row>
    <row r="11" spans="1:10" x14ac:dyDescent="0.2">
      <c r="A11" s="200"/>
      <c r="B11" s="185" t="s">
        <v>215</v>
      </c>
      <c r="C11" s="603">
        <v>0</v>
      </c>
      <c r="D11" s="187" t="s">
        <v>150</v>
      </c>
      <c r="E11" s="189">
        <v>0</v>
      </c>
      <c r="F11" s="199" t="s">
        <v>150</v>
      </c>
      <c r="G11" s="189">
        <v>0</v>
      </c>
      <c r="H11" s="199">
        <v>-100</v>
      </c>
      <c r="I11" s="603">
        <v>0</v>
      </c>
      <c r="J11" s="395"/>
    </row>
    <row r="12" spans="1:10" x14ac:dyDescent="0.2">
      <c r="A12" s="200"/>
      <c r="B12" s="606" t="s">
        <v>216</v>
      </c>
      <c r="C12" s="603">
        <v>0</v>
      </c>
      <c r="D12" s="187">
        <v>-100</v>
      </c>
      <c r="E12" s="189">
        <v>637</v>
      </c>
      <c r="F12" s="199">
        <v>-57.017543859649123</v>
      </c>
      <c r="G12" s="601">
        <v>2345</v>
      </c>
      <c r="H12" s="199">
        <v>-27.668106107341146</v>
      </c>
      <c r="I12" s="607">
        <v>3.6330116039475113</v>
      </c>
      <c r="J12" s="395"/>
    </row>
    <row r="13" spans="1:10" x14ac:dyDescent="0.2">
      <c r="A13" s="815" t="s">
        <v>515</v>
      </c>
      <c r="B13" s="816"/>
      <c r="C13" s="192">
        <v>293</v>
      </c>
      <c r="D13" s="193">
        <v>-53.712480252764614</v>
      </c>
      <c r="E13" s="192">
        <v>2717</v>
      </c>
      <c r="F13" s="194">
        <v>-22.460045662100455</v>
      </c>
      <c r="G13" s="195">
        <v>7409</v>
      </c>
      <c r="H13" s="194">
        <v>-15.778106172558825</v>
      </c>
      <c r="I13" s="196">
        <v>11.478457558058469</v>
      </c>
      <c r="J13" s="395"/>
    </row>
    <row r="14" spans="1:10" x14ac:dyDescent="0.2">
      <c r="A14" s="600"/>
      <c r="B14" s="604" t="s">
        <v>647</v>
      </c>
      <c r="C14" s="602">
        <v>222</v>
      </c>
      <c r="D14" s="187" t="s">
        <v>150</v>
      </c>
      <c r="E14" s="186">
        <v>732</v>
      </c>
      <c r="F14" s="187">
        <v>43.811394891944985</v>
      </c>
      <c r="G14" s="189">
        <v>1362</v>
      </c>
      <c r="H14" s="199">
        <v>5.4996127033307518</v>
      </c>
      <c r="I14" s="783">
        <v>2.1100903217810276</v>
      </c>
      <c r="J14" s="395"/>
    </row>
    <row r="15" spans="1:10" x14ac:dyDescent="0.2">
      <c r="A15" s="600"/>
      <c r="B15" s="604" t="s">
        <v>218</v>
      </c>
      <c r="C15" s="603">
        <v>0</v>
      </c>
      <c r="D15" s="187" t="s">
        <v>150</v>
      </c>
      <c r="E15" s="189">
        <v>30</v>
      </c>
      <c r="F15" s="199">
        <v>-46.428571428571431</v>
      </c>
      <c r="G15" s="189">
        <v>135</v>
      </c>
      <c r="H15" s="199">
        <v>62.650602409638559</v>
      </c>
      <c r="I15" s="782">
        <v>0.20914992176243666</v>
      </c>
      <c r="J15" s="395"/>
    </row>
    <row r="16" spans="1:10" x14ac:dyDescent="0.2">
      <c r="A16" s="600"/>
      <c r="B16" s="604" t="s">
        <v>219</v>
      </c>
      <c r="C16" s="603">
        <v>219</v>
      </c>
      <c r="D16" s="187">
        <v>-3.5242290748898681</v>
      </c>
      <c r="E16" s="189">
        <v>1768</v>
      </c>
      <c r="F16" s="199">
        <v>31.645569620253166</v>
      </c>
      <c r="G16" s="189">
        <v>3345</v>
      </c>
      <c r="H16" s="199">
        <v>15.904365904365905</v>
      </c>
      <c r="I16" s="783">
        <v>5.182270283669264</v>
      </c>
      <c r="J16" s="395"/>
    </row>
    <row r="17" spans="1:10" x14ac:dyDescent="0.2">
      <c r="A17" s="600"/>
      <c r="B17" s="604" t="s">
        <v>220</v>
      </c>
      <c r="C17" s="603">
        <v>146</v>
      </c>
      <c r="D17" s="187">
        <v>-46.715328467153284</v>
      </c>
      <c r="E17" s="189">
        <v>567</v>
      </c>
      <c r="F17" s="199">
        <v>-21.25</v>
      </c>
      <c r="G17" s="601">
        <v>1196</v>
      </c>
      <c r="H17" s="199">
        <v>-23.431498079385406</v>
      </c>
      <c r="I17" s="607">
        <v>1.8529133809472167</v>
      </c>
      <c r="J17" s="395"/>
    </row>
    <row r="18" spans="1:10" x14ac:dyDescent="0.2">
      <c r="A18" s="600"/>
      <c r="B18" s="604" t="s">
        <v>221</v>
      </c>
      <c r="C18" s="603">
        <v>158</v>
      </c>
      <c r="D18" s="187">
        <v>0.63694267515923575</v>
      </c>
      <c r="E18" s="189">
        <v>555</v>
      </c>
      <c r="F18" s="268">
        <v>84.385382059800662</v>
      </c>
      <c r="G18" s="601">
        <v>2049</v>
      </c>
      <c r="H18" s="199">
        <v>53.598200899550228</v>
      </c>
      <c r="I18" s="607">
        <v>3.1744310347498721</v>
      </c>
      <c r="J18" s="395"/>
    </row>
    <row r="19" spans="1:10" x14ac:dyDescent="0.2">
      <c r="A19" s="600"/>
      <c r="B19" s="604" t="s">
        <v>222</v>
      </c>
      <c r="C19" s="603">
        <v>399</v>
      </c>
      <c r="D19" s="187">
        <v>3.90625</v>
      </c>
      <c r="E19" s="189">
        <v>1896</v>
      </c>
      <c r="F19" s="199">
        <v>17.254174397031541</v>
      </c>
      <c r="G19" s="601">
        <v>4277</v>
      </c>
      <c r="H19" s="199">
        <v>45.327896704043489</v>
      </c>
      <c r="I19" s="607">
        <v>6.6261793731699381</v>
      </c>
      <c r="J19" s="395"/>
    </row>
    <row r="20" spans="1:10" x14ac:dyDescent="0.2">
      <c r="A20" s="200"/>
      <c r="B20" s="606" t="s">
        <v>260</v>
      </c>
      <c r="C20" s="603">
        <v>0</v>
      </c>
      <c r="D20" s="187">
        <v>-100</v>
      </c>
      <c r="E20" s="189">
        <v>148</v>
      </c>
      <c r="F20" s="199">
        <v>46.534653465346537</v>
      </c>
      <c r="G20" s="601">
        <v>333</v>
      </c>
      <c r="H20" s="199">
        <v>24.719101123595504</v>
      </c>
      <c r="I20" s="607">
        <v>0.51590314034734386</v>
      </c>
      <c r="J20" s="395"/>
    </row>
    <row r="21" spans="1:10" x14ac:dyDescent="0.2">
      <c r="A21" s="815" t="s">
        <v>516</v>
      </c>
      <c r="B21" s="816"/>
      <c r="C21" s="192">
        <v>1144</v>
      </c>
      <c r="D21" s="193">
        <v>7.7212806026365346</v>
      </c>
      <c r="E21" s="192">
        <v>5696</v>
      </c>
      <c r="F21" s="194">
        <v>22.573703464600818</v>
      </c>
      <c r="G21" s="195">
        <v>12697</v>
      </c>
      <c r="H21" s="194">
        <v>22.486976654447233</v>
      </c>
      <c r="I21" s="196">
        <v>19.670937456427097</v>
      </c>
      <c r="J21" s="395"/>
    </row>
    <row r="22" spans="1:10" x14ac:dyDescent="0.2">
      <c r="A22" s="600"/>
      <c r="B22" s="604" t="s">
        <v>223</v>
      </c>
      <c r="C22" s="603">
        <v>410</v>
      </c>
      <c r="D22" s="187">
        <v>-12.017167381974248</v>
      </c>
      <c r="E22" s="189">
        <v>2451</v>
      </c>
      <c r="F22" s="187">
        <v>-15.336787564766841</v>
      </c>
      <c r="G22" s="189">
        <v>6368</v>
      </c>
      <c r="H22" s="187">
        <v>-9.9547511312217196</v>
      </c>
      <c r="I22" s="608">
        <v>9.8656792724681246</v>
      </c>
      <c r="J22" s="395"/>
    </row>
    <row r="23" spans="1:10" x14ac:dyDescent="0.2">
      <c r="A23" s="600"/>
      <c r="B23" s="604" t="s">
        <v>224</v>
      </c>
      <c r="C23" s="603">
        <v>428</v>
      </c>
      <c r="D23" s="187">
        <v>89.380530973451329</v>
      </c>
      <c r="E23" s="189">
        <v>1758</v>
      </c>
      <c r="F23" s="187">
        <v>65.38099717779869</v>
      </c>
      <c r="G23" s="601">
        <v>4180</v>
      </c>
      <c r="H23" s="199">
        <v>80.172413793103445</v>
      </c>
      <c r="I23" s="607">
        <v>6.4759012812369292</v>
      </c>
      <c r="J23" s="395"/>
    </row>
    <row r="24" spans="1:10" x14ac:dyDescent="0.2">
      <c r="A24" s="600"/>
      <c r="B24" s="604" t="s">
        <v>663</v>
      </c>
      <c r="C24" s="603">
        <v>0</v>
      </c>
      <c r="D24" s="187" t="s">
        <v>150</v>
      </c>
      <c r="E24" s="189">
        <v>557</v>
      </c>
      <c r="F24" s="199" t="s">
        <v>150</v>
      </c>
      <c r="G24" s="601">
        <v>557</v>
      </c>
      <c r="H24" s="199" t="s">
        <v>150</v>
      </c>
      <c r="I24" s="607">
        <v>0.8629370846050165</v>
      </c>
      <c r="J24" s="395"/>
    </row>
    <row r="25" spans="1:10" x14ac:dyDescent="0.2">
      <c r="A25" s="200"/>
      <c r="B25" s="606" t="s">
        <v>389</v>
      </c>
      <c r="C25" s="603">
        <v>0</v>
      </c>
      <c r="D25" s="187" t="s">
        <v>150</v>
      </c>
      <c r="E25" s="189">
        <v>87</v>
      </c>
      <c r="F25" s="199" t="s">
        <v>150</v>
      </c>
      <c r="G25" s="601">
        <v>87</v>
      </c>
      <c r="H25" s="199" t="s">
        <v>150</v>
      </c>
      <c r="I25" s="607">
        <v>0.13478550513579254</v>
      </c>
      <c r="J25" s="395"/>
    </row>
    <row r="26" spans="1:10" x14ac:dyDescent="0.2">
      <c r="A26" s="815" t="s">
        <v>393</v>
      </c>
      <c r="B26" s="816"/>
      <c r="C26" s="192">
        <v>838</v>
      </c>
      <c r="D26" s="193">
        <v>21.098265895953759</v>
      </c>
      <c r="E26" s="192">
        <v>4853</v>
      </c>
      <c r="F26" s="194">
        <v>22.612430520464883</v>
      </c>
      <c r="G26" s="195">
        <v>11192</v>
      </c>
      <c r="H26" s="194">
        <v>19.165247018739354</v>
      </c>
      <c r="I26" s="196">
        <v>17.339303143445861</v>
      </c>
      <c r="J26" s="395"/>
    </row>
    <row r="27" spans="1:10" x14ac:dyDescent="0.2">
      <c r="A27" s="600"/>
      <c r="B27" s="604" t="s">
        <v>226</v>
      </c>
      <c r="C27" s="603">
        <v>130</v>
      </c>
      <c r="D27" s="187">
        <v>-68.446601941747574</v>
      </c>
      <c r="E27" s="189">
        <v>1231</v>
      </c>
      <c r="F27" s="187">
        <v>-53.860569715142425</v>
      </c>
      <c r="G27" s="189">
        <v>4516</v>
      </c>
      <c r="H27" s="187">
        <v>-23.716216216216214</v>
      </c>
      <c r="I27" s="608">
        <v>6.9964521976234373</v>
      </c>
      <c r="J27" s="395"/>
    </row>
    <row r="28" spans="1:10" x14ac:dyDescent="0.2">
      <c r="A28" s="600"/>
      <c r="B28" s="604" t="s">
        <v>227</v>
      </c>
      <c r="C28" s="603">
        <v>67</v>
      </c>
      <c r="D28" s="187">
        <v>-82.820512820512832</v>
      </c>
      <c r="E28" s="189">
        <v>372</v>
      </c>
      <c r="F28" s="187">
        <v>-67.931034482758619</v>
      </c>
      <c r="G28" s="601">
        <v>2140</v>
      </c>
      <c r="H28" s="187">
        <v>-2.1490626428898034</v>
      </c>
      <c r="I28" s="608">
        <v>3.3154135746045519</v>
      </c>
      <c r="J28" s="395"/>
    </row>
    <row r="29" spans="1:10" x14ac:dyDescent="0.2">
      <c r="A29" s="600"/>
      <c r="B29" s="604" t="s">
        <v>228</v>
      </c>
      <c r="C29" s="603">
        <v>128</v>
      </c>
      <c r="D29" s="201">
        <v>-7.2463768115942031</v>
      </c>
      <c r="E29" s="189">
        <v>516</v>
      </c>
      <c r="F29" s="187">
        <v>126.31578947368421</v>
      </c>
      <c r="G29" s="189">
        <v>772</v>
      </c>
      <c r="H29" s="187">
        <v>24.516129032258064</v>
      </c>
      <c r="I29" s="783">
        <v>1.1960277007451936</v>
      </c>
      <c r="J29" s="395"/>
    </row>
    <row r="30" spans="1:10" x14ac:dyDescent="0.2">
      <c r="A30" s="600"/>
      <c r="B30" s="604" t="s">
        <v>229</v>
      </c>
      <c r="C30" s="602">
        <v>0</v>
      </c>
      <c r="D30" s="201">
        <v>-100</v>
      </c>
      <c r="E30" s="186">
        <v>130</v>
      </c>
      <c r="F30" s="187">
        <v>-48.616600790513836</v>
      </c>
      <c r="G30" s="189">
        <v>393</v>
      </c>
      <c r="H30" s="187">
        <v>4.2440318302387263</v>
      </c>
      <c r="I30" s="607">
        <v>0.60885866113064901</v>
      </c>
      <c r="J30" s="395"/>
    </row>
    <row r="31" spans="1:10" x14ac:dyDescent="0.2">
      <c r="A31" s="600"/>
      <c r="B31" s="604" t="s">
        <v>230</v>
      </c>
      <c r="C31" s="603">
        <v>195</v>
      </c>
      <c r="D31" s="187" t="s">
        <v>150</v>
      </c>
      <c r="E31" s="189">
        <v>367</v>
      </c>
      <c r="F31" s="187" t="s">
        <v>150</v>
      </c>
      <c r="G31" s="601">
        <v>568</v>
      </c>
      <c r="H31" s="187">
        <v>610</v>
      </c>
      <c r="I31" s="608">
        <v>0.87997893008195571</v>
      </c>
      <c r="J31" s="395"/>
    </row>
    <row r="32" spans="1:10" x14ac:dyDescent="0.2">
      <c r="A32" s="600"/>
      <c r="B32" s="604" t="s">
        <v>231</v>
      </c>
      <c r="C32" s="603">
        <v>0</v>
      </c>
      <c r="D32" s="187">
        <v>-100</v>
      </c>
      <c r="E32" s="189">
        <v>260</v>
      </c>
      <c r="F32" s="187">
        <v>-48.103792415169657</v>
      </c>
      <c r="G32" s="189">
        <v>730</v>
      </c>
      <c r="H32" s="187">
        <v>-36.021034180543381</v>
      </c>
      <c r="I32" s="608">
        <v>1.1309588361968799</v>
      </c>
      <c r="J32" s="395"/>
    </row>
    <row r="33" spans="1:10" x14ac:dyDescent="0.2">
      <c r="A33" s="600"/>
      <c r="B33" s="604" t="s">
        <v>232</v>
      </c>
      <c r="C33" s="603">
        <v>0</v>
      </c>
      <c r="D33" s="187">
        <v>-100</v>
      </c>
      <c r="E33" s="189">
        <v>552</v>
      </c>
      <c r="F33" s="268">
        <v>-17.979197622585438</v>
      </c>
      <c r="G33" s="601">
        <v>1383</v>
      </c>
      <c r="H33" s="199">
        <v>15.154038301415488</v>
      </c>
      <c r="I33" s="607">
        <v>2.1426247540551846</v>
      </c>
      <c r="J33" s="395"/>
    </row>
    <row r="34" spans="1:10" x14ac:dyDescent="0.2">
      <c r="A34" s="600"/>
      <c r="B34" s="604" t="s">
        <v>233</v>
      </c>
      <c r="C34" s="603">
        <v>176</v>
      </c>
      <c r="D34" s="187">
        <v>112.04819277108433</v>
      </c>
      <c r="E34" s="189">
        <v>1241</v>
      </c>
      <c r="F34" s="199">
        <v>87.179487179487182</v>
      </c>
      <c r="G34" s="601">
        <v>2181</v>
      </c>
      <c r="H34" s="199">
        <v>18.920392584514723</v>
      </c>
      <c r="I34" s="607">
        <v>3.3789331804731435</v>
      </c>
      <c r="J34" s="395"/>
    </row>
    <row r="35" spans="1:10" x14ac:dyDescent="0.2">
      <c r="A35" s="600"/>
      <c r="B35" s="604" t="s">
        <v>234</v>
      </c>
      <c r="C35" s="603">
        <v>794</v>
      </c>
      <c r="D35" s="187">
        <v>30.377668308702795</v>
      </c>
      <c r="E35" s="189">
        <v>4148</v>
      </c>
      <c r="F35" s="187">
        <v>0.94913604283280595</v>
      </c>
      <c r="G35" s="601">
        <v>10860</v>
      </c>
      <c r="H35" s="199">
        <v>7.6740035693039861</v>
      </c>
      <c r="I35" s="788">
        <v>16.824949261778237</v>
      </c>
      <c r="J35" s="395"/>
    </row>
    <row r="36" spans="1:10" x14ac:dyDescent="0.2">
      <c r="A36" s="600"/>
      <c r="B36" s="604" t="s">
        <v>235</v>
      </c>
      <c r="C36" s="603">
        <v>0</v>
      </c>
      <c r="D36" s="187" t="s">
        <v>150</v>
      </c>
      <c r="E36" s="189">
        <v>0</v>
      </c>
      <c r="F36" s="199" t="s">
        <v>150</v>
      </c>
      <c r="G36" s="601">
        <v>21</v>
      </c>
      <c r="H36" s="199">
        <v>-52.272727272727273</v>
      </c>
      <c r="I36" s="607">
        <v>3.2534432274156817E-2</v>
      </c>
      <c r="J36" s="395"/>
    </row>
    <row r="37" spans="1:10" x14ac:dyDescent="0.2">
      <c r="A37" s="600"/>
      <c r="B37" s="604" t="s">
        <v>236</v>
      </c>
      <c r="C37" s="603">
        <v>85</v>
      </c>
      <c r="D37" s="187" t="s">
        <v>150</v>
      </c>
      <c r="E37" s="189">
        <v>170</v>
      </c>
      <c r="F37" s="199">
        <v>415.15151515151513</v>
      </c>
      <c r="G37" s="601">
        <v>170</v>
      </c>
      <c r="H37" s="199">
        <v>415.15151515151513</v>
      </c>
      <c r="I37" s="607">
        <v>0.26337397555269804</v>
      </c>
      <c r="J37" s="395"/>
    </row>
    <row r="38" spans="1:10" x14ac:dyDescent="0.2">
      <c r="A38" s="815" t="s">
        <v>517</v>
      </c>
      <c r="B38" s="816"/>
      <c r="C38" s="192">
        <v>1575</v>
      </c>
      <c r="D38" s="193">
        <v>-21.446384039900249</v>
      </c>
      <c r="E38" s="192">
        <v>8987</v>
      </c>
      <c r="F38" s="194">
        <v>-12.645800933125972</v>
      </c>
      <c r="G38" s="195">
        <v>23734</v>
      </c>
      <c r="H38" s="194">
        <v>0.89699443098244269</v>
      </c>
      <c r="I38" s="196">
        <v>36.770105504516089</v>
      </c>
      <c r="J38" s="395"/>
    </row>
    <row r="39" spans="1:10" x14ac:dyDescent="0.2">
      <c r="A39" s="205" t="s">
        <v>237</v>
      </c>
      <c r="B39" s="205"/>
      <c r="C39" s="205">
        <v>4599</v>
      </c>
      <c r="D39" s="206">
        <v>-9.0207715133531146</v>
      </c>
      <c r="E39" s="205">
        <v>26023</v>
      </c>
      <c r="F39" s="207">
        <v>-0.31029727244866689</v>
      </c>
      <c r="G39" s="205">
        <v>64547</v>
      </c>
      <c r="H39" s="207">
        <v>6.0790823034446486</v>
      </c>
      <c r="I39" s="208">
        <v>100</v>
      </c>
      <c r="J39" s="395"/>
    </row>
    <row r="40" spans="1:10" x14ac:dyDescent="0.2">
      <c r="A40" s="209" t="s">
        <v>629</v>
      </c>
      <c r="B40" s="784"/>
      <c r="C40" s="210">
        <v>2005</v>
      </c>
      <c r="D40" s="211">
        <v>-14.71714164185453</v>
      </c>
      <c r="E40" s="210">
        <v>12482</v>
      </c>
      <c r="F40" s="211">
        <v>-11.096866096866096</v>
      </c>
      <c r="G40" s="210">
        <v>33234</v>
      </c>
      <c r="H40" s="211">
        <v>1.4314054631466504</v>
      </c>
      <c r="I40" s="212">
        <v>51.48806296187275</v>
      </c>
      <c r="J40" s="395"/>
    </row>
    <row r="41" spans="1:10" x14ac:dyDescent="0.2">
      <c r="A41" s="209" t="s">
        <v>630</v>
      </c>
      <c r="B41" s="784"/>
      <c r="C41" s="210">
        <v>2594</v>
      </c>
      <c r="D41" s="211">
        <v>-4.0680473372781067</v>
      </c>
      <c r="E41" s="210">
        <v>13541</v>
      </c>
      <c r="F41" s="211">
        <v>12.243037135278515</v>
      </c>
      <c r="G41" s="210">
        <v>31313</v>
      </c>
      <c r="H41" s="211">
        <v>11.50162019727237</v>
      </c>
      <c r="I41" s="212">
        <v>48.511937038127257</v>
      </c>
    </row>
    <row r="42" spans="1:10" x14ac:dyDescent="0.2">
      <c r="A42" s="213" t="s">
        <v>631</v>
      </c>
      <c r="B42" s="785"/>
      <c r="C42" s="214">
        <v>1053</v>
      </c>
      <c r="D42" s="215">
        <v>-3.7477148080438756</v>
      </c>
      <c r="E42" s="214">
        <v>4922</v>
      </c>
      <c r="F42" s="215">
        <v>2.8846153846153846</v>
      </c>
      <c r="G42" s="214">
        <v>12895</v>
      </c>
      <c r="H42" s="215">
        <v>9.754021618861179</v>
      </c>
      <c r="I42" s="216">
        <v>19.97769067501201</v>
      </c>
    </row>
    <row r="43" spans="1:10" x14ac:dyDescent="0.2">
      <c r="A43" s="213" t="s">
        <v>632</v>
      </c>
      <c r="B43" s="785"/>
      <c r="C43" s="214">
        <v>3546</v>
      </c>
      <c r="D43" s="215">
        <v>-10.477152234284272</v>
      </c>
      <c r="E43" s="214">
        <v>21101</v>
      </c>
      <c r="F43" s="215">
        <v>-1.0272045028142589</v>
      </c>
      <c r="G43" s="214">
        <v>51652</v>
      </c>
      <c r="H43" s="215">
        <v>5.1996985681989445</v>
      </c>
      <c r="I43" s="216">
        <v>80.022309324988001</v>
      </c>
    </row>
    <row r="44" spans="1:10" x14ac:dyDescent="0.2">
      <c r="A44" s="795" t="s">
        <v>633</v>
      </c>
      <c r="B44" s="796"/>
      <c r="C44" s="820">
        <v>158</v>
      </c>
      <c r="D44" s="916">
        <v>0.63694267515923575</v>
      </c>
      <c r="E44" s="820">
        <v>585</v>
      </c>
      <c r="F44" s="768">
        <v>63.865546218487388</v>
      </c>
      <c r="G44" s="799">
        <v>2184</v>
      </c>
      <c r="H44" s="798">
        <v>54.128440366972477</v>
      </c>
      <c r="I44" s="800">
        <v>3.3835809565123087</v>
      </c>
    </row>
    <row r="45" spans="1:10" x14ac:dyDescent="0.2">
      <c r="A45" s="94"/>
      <c r="B45" s="99"/>
      <c r="C45" s="99"/>
      <c r="D45" s="99"/>
      <c r="E45" s="99"/>
      <c r="F45" s="99"/>
      <c r="G45" s="99"/>
      <c r="I45" s="93"/>
    </row>
    <row r="46" spans="1:10" x14ac:dyDescent="0.2">
      <c r="A46" s="222" t="s">
        <v>643</v>
      </c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990" priority="14" operator="between">
      <formula>0</formula>
      <formula>0.5</formula>
    </cfRule>
    <cfRule type="cellIs" dxfId="989" priority="15" operator="between">
      <formula>0</formula>
      <formula>0.49</formula>
    </cfRule>
  </conditionalFormatting>
  <conditionalFormatting sqref="F18">
    <cfRule type="cellIs" dxfId="988" priority="13" stopIfTrue="1" operator="equal">
      <formula>0</formula>
    </cfRule>
  </conditionalFormatting>
  <conditionalFormatting sqref="F33">
    <cfRule type="cellIs" dxfId="987" priority="8" operator="between">
      <formula>0</formula>
      <formula>0.5</formula>
    </cfRule>
    <cfRule type="cellIs" dxfId="986" priority="9" operator="between">
      <formula>0</formula>
      <formula>0.49</formula>
    </cfRule>
  </conditionalFormatting>
  <conditionalFormatting sqref="F33">
    <cfRule type="cellIs" dxfId="985" priority="7" stopIfTrue="1" operator="equal">
      <formula>0</formula>
    </cfRule>
  </conditionalFormatting>
  <conditionalFormatting sqref="I35">
    <cfRule type="cellIs" dxfId="984" priority="2" operator="between">
      <formula>0</formula>
      <formula>0.5</formula>
    </cfRule>
    <cfRule type="cellIs" dxfId="983" priority="3" operator="between">
      <formula>0</formula>
      <formula>0.49</formula>
    </cfRule>
  </conditionalFormatting>
  <conditionalFormatting sqref="I36">
    <cfRule type="cellIs" dxfId="982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10" sqref="G10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4" t="s">
        <v>523</v>
      </c>
      <c r="H4" s="1"/>
    </row>
    <row r="5" spans="1:8" x14ac:dyDescent="0.2">
      <c r="A5" s="224" t="s">
        <v>8</v>
      </c>
      <c r="B5" s="609">
        <v>38.237841096435993</v>
      </c>
      <c r="C5" s="789">
        <v>-27.674121416207324</v>
      </c>
      <c r="D5" s="609">
        <v>30.974180558530016</v>
      </c>
      <c r="E5" s="789">
        <v>-35.536904988731003</v>
      </c>
      <c r="F5" s="609">
        <v>37.536439508971121</v>
      </c>
      <c r="G5" s="789">
        <v>-38.194307315340914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616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topLeftCell="A2" workbookViewId="0">
      <selection activeCell="H32" sqref="H32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527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x14ac:dyDescent="0.2">
      <c r="A4" s="232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468</v>
      </c>
      <c r="B6" s="747">
        <v>48</v>
      </c>
      <c r="C6" s="611">
        <v>2.1276595744680851</v>
      </c>
      <c r="D6" s="374">
        <v>325</v>
      </c>
      <c r="E6" s="611">
        <v>8.695652173913043</v>
      </c>
      <c r="F6" s="374">
        <v>806</v>
      </c>
      <c r="G6" s="611">
        <v>9.5108695652173925</v>
      </c>
      <c r="H6" s="611">
        <v>4.6681339047839687</v>
      </c>
    </row>
    <row r="7" spans="1:8" x14ac:dyDescent="0.2">
      <c r="A7" s="236" t="s">
        <v>49</v>
      </c>
      <c r="B7" s="747">
        <v>17</v>
      </c>
      <c r="C7" s="614">
        <v>88.888888888888886</v>
      </c>
      <c r="D7" s="374">
        <v>53</v>
      </c>
      <c r="E7" s="611">
        <v>-10.16949152542373</v>
      </c>
      <c r="F7" s="374">
        <v>130</v>
      </c>
      <c r="G7" s="611">
        <v>-7.1428571428571423</v>
      </c>
      <c r="H7" s="611">
        <v>0.75292482335225297</v>
      </c>
    </row>
    <row r="8" spans="1:8" x14ac:dyDescent="0.2">
      <c r="A8" s="236" t="s">
        <v>50</v>
      </c>
      <c r="B8" s="747">
        <v>200</v>
      </c>
      <c r="C8" s="611">
        <v>20.481927710843372</v>
      </c>
      <c r="D8" s="374">
        <v>806</v>
      </c>
      <c r="E8" s="611">
        <v>3.5989717223650386</v>
      </c>
      <c r="F8" s="374">
        <v>2240</v>
      </c>
      <c r="G8" s="611">
        <v>7.434052757793765</v>
      </c>
      <c r="H8" s="611">
        <v>12.973473879300359</v>
      </c>
    </row>
    <row r="9" spans="1:8" x14ac:dyDescent="0.2">
      <c r="A9" s="236" t="s">
        <v>129</v>
      </c>
      <c r="B9" s="747">
        <v>422</v>
      </c>
      <c r="C9" s="611">
        <v>26.726726726726728</v>
      </c>
      <c r="D9" s="374">
        <v>2445</v>
      </c>
      <c r="E9" s="611">
        <v>8.042421564295184</v>
      </c>
      <c r="F9" s="374">
        <v>5390</v>
      </c>
      <c r="G9" s="611">
        <v>6.7115422688576523</v>
      </c>
      <c r="H9" s="611">
        <v>31.217421522066491</v>
      </c>
    </row>
    <row r="10" spans="1:8" x14ac:dyDescent="0.2">
      <c r="A10" s="236" t="s">
        <v>130</v>
      </c>
      <c r="B10" s="747">
        <v>590</v>
      </c>
      <c r="C10" s="611">
        <v>59.029649595687331</v>
      </c>
      <c r="D10" s="374">
        <v>2364</v>
      </c>
      <c r="E10" s="611">
        <v>38.813857897827361</v>
      </c>
      <c r="F10" s="374">
        <v>5145</v>
      </c>
      <c r="G10" s="611">
        <v>4.2341977309562395</v>
      </c>
      <c r="H10" s="611">
        <v>29.798447816518014</v>
      </c>
    </row>
    <row r="11" spans="1:8" x14ac:dyDescent="0.2">
      <c r="A11" s="236" t="s">
        <v>243</v>
      </c>
      <c r="B11" s="747">
        <v>225</v>
      </c>
      <c r="C11" s="611">
        <v>-13.461538461538462</v>
      </c>
      <c r="D11" s="374">
        <v>1545</v>
      </c>
      <c r="E11" s="611">
        <v>6.8464730290456437</v>
      </c>
      <c r="F11" s="374">
        <v>3555</v>
      </c>
      <c r="G11" s="611">
        <v>-0.72605417481150514</v>
      </c>
      <c r="H11" s="611">
        <v>20.589598053978918</v>
      </c>
    </row>
    <row r="12" spans="1:8" x14ac:dyDescent="0.2">
      <c r="A12" s="239" t="s">
        <v>244</v>
      </c>
      <c r="B12" s="748">
        <v>1502</v>
      </c>
      <c r="C12" s="241">
        <v>26.644182124789207</v>
      </c>
      <c r="D12" s="240">
        <v>7538</v>
      </c>
      <c r="E12" s="241">
        <v>15.119120342089188</v>
      </c>
      <c r="F12" s="240">
        <v>17266</v>
      </c>
      <c r="G12" s="241">
        <v>4.4588299352652916</v>
      </c>
      <c r="H12" s="241">
        <v>100</v>
      </c>
    </row>
    <row r="13" spans="1:8" x14ac:dyDescent="0.2">
      <c r="A13" s="191" t="s">
        <v>245</v>
      </c>
      <c r="B13" s="749"/>
      <c r="C13" s="243"/>
      <c r="D13" s="242"/>
      <c r="E13" s="243"/>
      <c r="F13" s="242"/>
      <c r="G13" s="243"/>
      <c r="H13" s="243"/>
    </row>
    <row r="14" spans="1:8" x14ac:dyDescent="0.2">
      <c r="A14" s="236" t="s">
        <v>468</v>
      </c>
      <c r="B14" s="747">
        <v>44</v>
      </c>
      <c r="C14" s="770">
        <v>33.333333333333329</v>
      </c>
      <c r="D14" s="374">
        <v>163</v>
      </c>
      <c r="E14" s="611">
        <v>0.61728395061728392</v>
      </c>
      <c r="F14" s="374">
        <v>396</v>
      </c>
      <c r="G14" s="611">
        <v>-2.7027027027027026</v>
      </c>
      <c r="H14" s="611">
        <v>1.7731607934446785</v>
      </c>
    </row>
    <row r="15" spans="1:8" x14ac:dyDescent="0.2">
      <c r="A15" s="236" t="s">
        <v>49</v>
      </c>
      <c r="B15" s="747">
        <v>345</v>
      </c>
      <c r="C15" s="611">
        <v>-17.464114832535884</v>
      </c>
      <c r="D15" s="374">
        <v>1966</v>
      </c>
      <c r="E15" s="611">
        <v>7.9626578802855574</v>
      </c>
      <c r="F15" s="374">
        <v>5052</v>
      </c>
      <c r="G15" s="611">
        <v>29.804727646454264</v>
      </c>
      <c r="H15" s="611">
        <v>22.621233152733623</v>
      </c>
    </row>
    <row r="16" spans="1:8" x14ac:dyDescent="0.2">
      <c r="A16" s="236" t="s">
        <v>50</v>
      </c>
      <c r="B16" s="747">
        <v>108</v>
      </c>
      <c r="C16" s="770">
        <v>390.90909090909093</v>
      </c>
      <c r="D16" s="374">
        <v>355</v>
      </c>
      <c r="E16" s="611">
        <v>72.330097087378647</v>
      </c>
      <c r="F16" s="374">
        <v>665</v>
      </c>
      <c r="G16" s="611">
        <v>76.392572944297072</v>
      </c>
      <c r="H16" s="611">
        <v>2.9776563829310887</v>
      </c>
    </row>
    <row r="17" spans="1:8" x14ac:dyDescent="0.2">
      <c r="A17" s="236" t="s">
        <v>129</v>
      </c>
      <c r="B17" s="747">
        <v>452</v>
      </c>
      <c r="C17" s="850">
        <v>0</v>
      </c>
      <c r="D17" s="374">
        <v>2061</v>
      </c>
      <c r="E17" s="611">
        <v>3.1531531531531529</v>
      </c>
      <c r="F17" s="374">
        <v>6377</v>
      </c>
      <c r="G17" s="611">
        <v>0.86997785510914261</v>
      </c>
      <c r="H17" s="611">
        <v>28.554157524739175</v>
      </c>
    </row>
    <row r="18" spans="1:8" x14ac:dyDescent="0.2">
      <c r="A18" s="236" t="s">
        <v>130</v>
      </c>
      <c r="B18" s="747">
        <v>229</v>
      </c>
      <c r="C18" s="611">
        <v>201.31578947368419</v>
      </c>
      <c r="D18" s="374">
        <v>815</v>
      </c>
      <c r="E18" s="611">
        <v>22.926093514328809</v>
      </c>
      <c r="F18" s="374">
        <v>2450</v>
      </c>
      <c r="G18" s="611">
        <v>7.929515418502203</v>
      </c>
      <c r="H18" s="611">
        <v>10.970312989746116</v>
      </c>
    </row>
    <row r="19" spans="1:8" x14ac:dyDescent="0.2">
      <c r="A19" s="236" t="s">
        <v>243</v>
      </c>
      <c r="B19" s="747">
        <v>718</v>
      </c>
      <c r="C19" s="611">
        <v>16.747967479674799</v>
      </c>
      <c r="D19" s="374">
        <v>3037</v>
      </c>
      <c r="E19" s="611">
        <v>0.16490765171503957</v>
      </c>
      <c r="F19" s="374">
        <v>7393</v>
      </c>
      <c r="G19" s="611">
        <v>13.476592478894858</v>
      </c>
      <c r="H19" s="611">
        <v>33.103479156405321</v>
      </c>
    </row>
    <row r="20" spans="1:8" x14ac:dyDescent="0.2">
      <c r="A20" s="244" t="s">
        <v>246</v>
      </c>
      <c r="B20" s="750">
        <v>1896</v>
      </c>
      <c r="C20" s="246">
        <v>17.326732673267326</v>
      </c>
      <c r="D20" s="245">
        <v>8397</v>
      </c>
      <c r="E20" s="246">
        <v>6.5338746511037815</v>
      </c>
      <c r="F20" s="245">
        <v>22333</v>
      </c>
      <c r="G20" s="246">
        <v>12.889854925946519</v>
      </c>
      <c r="H20" s="246">
        <v>100</v>
      </c>
    </row>
    <row r="21" spans="1:8" x14ac:dyDescent="0.2">
      <c r="A21" s="191" t="s">
        <v>528</v>
      </c>
      <c r="B21" s="751"/>
      <c r="C21" s="613"/>
      <c r="D21" s="612"/>
      <c r="E21" s="613"/>
      <c r="F21" s="612"/>
      <c r="G21" s="613"/>
      <c r="H21" s="613"/>
    </row>
    <row r="22" spans="1:8" x14ac:dyDescent="0.2">
      <c r="A22" s="236" t="s">
        <v>468</v>
      </c>
      <c r="B22" s="747">
        <v>-4</v>
      </c>
      <c r="C22" s="611">
        <v>-71.428571428571431</v>
      </c>
      <c r="D22" s="374">
        <v>-162</v>
      </c>
      <c r="E22" s="611">
        <v>18.248175182481752</v>
      </c>
      <c r="F22" s="374">
        <v>-410</v>
      </c>
      <c r="G22" s="611">
        <v>24.620060790273556</v>
      </c>
      <c r="H22" s="614" t="s">
        <v>529</v>
      </c>
    </row>
    <row r="23" spans="1:8" x14ac:dyDescent="0.2">
      <c r="A23" s="236" t="s">
        <v>49</v>
      </c>
      <c r="B23" s="747">
        <v>328</v>
      </c>
      <c r="C23" s="611">
        <v>-19.804400977995108</v>
      </c>
      <c r="D23" s="374">
        <v>1913</v>
      </c>
      <c r="E23" s="611">
        <v>8.5698070374574353</v>
      </c>
      <c r="F23" s="374">
        <v>4922</v>
      </c>
      <c r="G23" s="611">
        <v>31.183368869936036</v>
      </c>
      <c r="H23" s="614" t="s">
        <v>529</v>
      </c>
    </row>
    <row r="24" spans="1:8" x14ac:dyDescent="0.2">
      <c r="A24" s="236" t="s">
        <v>50</v>
      </c>
      <c r="B24" s="747">
        <v>-92</v>
      </c>
      <c r="C24" s="611">
        <v>-36.111111111111107</v>
      </c>
      <c r="D24" s="374">
        <v>-451</v>
      </c>
      <c r="E24" s="611">
        <v>-21.153846153846153</v>
      </c>
      <c r="F24" s="374">
        <v>-1575</v>
      </c>
      <c r="G24" s="611">
        <v>-7.7868852459016393</v>
      </c>
      <c r="H24" s="614" t="s">
        <v>529</v>
      </c>
    </row>
    <row r="25" spans="1:8" x14ac:dyDescent="0.2">
      <c r="A25" s="236" t="s">
        <v>129</v>
      </c>
      <c r="B25" s="747">
        <v>30</v>
      </c>
      <c r="C25" s="611">
        <v>-74.789915966386559</v>
      </c>
      <c r="D25" s="374">
        <v>-384</v>
      </c>
      <c r="E25" s="611">
        <v>44.905660377358494</v>
      </c>
      <c r="F25" s="374">
        <v>987</v>
      </c>
      <c r="G25" s="611">
        <v>-22.344610542879622</v>
      </c>
      <c r="H25" s="614" t="s">
        <v>529</v>
      </c>
    </row>
    <row r="26" spans="1:8" x14ac:dyDescent="0.2">
      <c r="A26" s="236" t="s">
        <v>130</v>
      </c>
      <c r="B26" s="747">
        <v>-361</v>
      </c>
      <c r="C26" s="611">
        <v>22.372881355932204</v>
      </c>
      <c r="D26" s="374">
        <v>-1549</v>
      </c>
      <c r="E26" s="611">
        <v>48.942307692307693</v>
      </c>
      <c r="F26" s="374">
        <v>-2695</v>
      </c>
      <c r="G26" s="611">
        <v>1.0877719429857464</v>
      </c>
      <c r="H26" s="614" t="s">
        <v>529</v>
      </c>
    </row>
    <row r="27" spans="1:8" x14ac:dyDescent="0.2">
      <c r="A27" s="236" t="s">
        <v>243</v>
      </c>
      <c r="B27" s="747">
        <v>493</v>
      </c>
      <c r="C27" s="611">
        <v>38.87323943661972</v>
      </c>
      <c r="D27" s="374">
        <v>1492</v>
      </c>
      <c r="E27" s="611">
        <v>-5.9268600252206811</v>
      </c>
      <c r="F27" s="374">
        <v>3838</v>
      </c>
      <c r="G27" s="611">
        <v>30.811179277436946</v>
      </c>
      <c r="H27" s="614" t="s">
        <v>529</v>
      </c>
    </row>
    <row r="28" spans="1:8" x14ac:dyDescent="0.2">
      <c r="A28" s="244" t="s">
        <v>247</v>
      </c>
      <c r="B28" s="750">
        <v>394</v>
      </c>
      <c r="C28" s="246">
        <v>-8.3720930232558146</v>
      </c>
      <c r="D28" s="245">
        <v>859</v>
      </c>
      <c r="E28" s="246">
        <v>-35.607196401799101</v>
      </c>
      <c r="F28" s="245">
        <v>5067</v>
      </c>
      <c r="G28" s="246">
        <v>55.716041794714201</v>
      </c>
      <c r="H28" s="610" t="s">
        <v>529</v>
      </c>
    </row>
    <row r="29" spans="1:8" x14ac:dyDescent="0.2">
      <c r="A29" s="94" t="s">
        <v>637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644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530</v>
      </c>
      <c r="B31" s="237"/>
      <c r="C31" s="237"/>
      <c r="D31" s="237"/>
      <c r="E31" s="237"/>
      <c r="F31" s="237"/>
      <c r="G31" s="238"/>
      <c r="H31" s="238"/>
    </row>
    <row r="33" spans="6:6" x14ac:dyDescent="0.2">
      <c r="F33" s="851"/>
    </row>
  </sheetData>
  <mergeCells count="3">
    <mergeCell ref="B3:C3"/>
    <mergeCell ref="D3:E3"/>
    <mergeCell ref="F3:H3"/>
  </mergeCells>
  <conditionalFormatting sqref="E9">
    <cfRule type="cellIs" dxfId="981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28" workbookViewId="0">
      <selection activeCell="H54" sqref="H54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531</v>
      </c>
      <c r="B1" s="225"/>
      <c r="C1" s="1"/>
      <c r="D1" s="1"/>
      <c r="E1" s="1"/>
      <c r="F1" s="1"/>
      <c r="G1" s="1"/>
      <c r="H1" s="1"/>
    </row>
    <row r="2" spans="1:8" x14ac:dyDescent="0.2">
      <c r="A2" s="594"/>
      <c r="B2" s="594"/>
      <c r="C2" s="594"/>
      <c r="D2" s="594"/>
      <c r="E2" s="594"/>
      <c r="F2" s="1"/>
      <c r="G2" s="1"/>
      <c r="H2" s="596" t="s">
        <v>159</v>
      </c>
    </row>
    <row r="3" spans="1:8" ht="14.45" customHeight="1" x14ac:dyDescent="0.2">
      <c r="A3" s="886" t="s">
        <v>525</v>
      </c>
      <c r="B3" s="884" t="s">
        <v>526</v>
      </c>
      <c r="C3" s="870">
        <f>INDICE!A3</f>
        <v>42491</v>
      </c>
      <c r="D3" s="869">
        <v>41671</v>
      </c>
      <c r="E3" s="869">
        <v>41671</v>
      </c>
      <c r="F3" s="868" t="s">
        <v>121</v>
      </c>
      <c r="G3" s="868"/>
      <c r="H3" s="868"/>
    </row>
    <row r="4" spans="1:8" x14ac:dyDescent="0.2">
      <c r="A4" s="887"/>
      <c r="B4" s="885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5"/>
      <c r="B5" s="186" t="s">
        <v>211</v>
      </c>
      <c r="C5" s="186">
        <v>4</v>
      </c>
      <c r="D5" s="186">
        <v>85</v>
      </c>
      <c r="E5" s="249">
        <v>81</v>
      </c>
      <c r="F5" s="188">
        <v>13</v>
      </c>
      <c r="G5" s="186">
        <v>248</v>
      </c>
      <c r="H5" s="249">
        <v>235</v>
      </c>
    </row>
    <row r="6" spans="1:8" x14ac:dyDescent="0.2">
      <c r="A6" s="615"/>
      <c r="B6" s="186" t="s">
        <v>249</v>
      </c>
      <c r="C6" s="186">
        <v>179</v>
      </c>
      <c r="D6" s="186">
        <v>238</v>
      </c>
      <c r="E6" s="250">
        <v>59</v>
      </c>
      <c r="F6" s="188">
        <v>3134</v>
      </c>
      <c r="G6" s="186">
        <v>2515</v>
      </c>
      <c r="H6" s="250">
        <v>-619</v>
      </c>
    </row>
    <row r="7" spans="1:8" x14ac:dyDescent="0.2">
      <c r="A7" s="615"/>
      <c r="B7" s="189" t="s">
        <v>212</v>
      </c>
      <c r="C7" s="189">
        <v>0</v>
      </c>
      <c r="D7" s="189">
        <v>0</v>
      </c>
      <c r="E7" s="251">
        <v>0</v>
      </c>
      <c r="F7" s="189">
        <v>0</v>
      </c>
      <c r="G7" s="189">
        <v>46</v>
      </c>
      <c r="H7" s="250">
        <v>46</v>
      </c>
    </row>
    <row r="8" spans="1:8" x14ac:dyDescent="0.2">
      <c r="A8" s="191" t="s">
        <v>346</v>
      </c>
      <c r="B8" s="192"/>
      <c r="C8" s="192">
        <v>183</v>
      </c>
      <c r="D8" s="192">
        <v>323</v>
      </c>
      <c r="E8" s="252">
        <v>140</v>
      </c>
      <c r="F8" s="192">
        <v>3147</v>
      </c>
      <c r="G8" s="192">
        <v>2809</v>
      </c>
      <c r="H8" s="252">
        <v>-338</v>
      </c>
    </row>
    <row r="9" spans="1:8" x14ac:dyDescent="0.2">
      <c r="A9" s="615"/>
      <c r="B9" s="189" t="s">
        <v>250</v>
      </c>
      <c r="C9" s="189">
        <v>0</v>
      </c>
      <c r="D9" s="186">
        <v>0</v>
      </c>
      <c r="E9" s="253">
        <v>0</v>
      </c>
      <c r="F9" s="189">
        <v>15</v>
      </c>
      <c r="G9" s="186">
        <v>1</v>
      </c>
      <c r="H9" s="253">
        <v>-14</v>
      </c>
    </row>
    <row r="10" spans="1:8" x14ac:dyDescent="0.2">
      <c r="A10" s="615"/>
      <c r="B10" s="186" t="s">
        <v>213</v>
      </c>
      <c r="C10" s="186">
        <v>0</v>
      </c>
      <c r="D10" s="186">
        <v>16</v>
      </c>
      <c r="E10" s="250">
        <v>16</v>
      </c>
      <c r="F10" s="186">
        <v>3</v>
      </c>
      <c r="G10" s="186">
        <v>81</v>
      </c>
      <c r="H10" s="250">
        <v>78</v>
      </c>
    </row>
    <row r="11" spans="1:8" x14ac:dyDescent="0.2">
      <c r="A11" s="615"/>
      <c r="B11" s="189" t="s">
        <v>251</v>
      </c>
      <c r="C11" s="189">
        <v>4</v>
      </c>
      <c r="D11" s="189">
        <v>35</v>
      </c>
      <c r="E11" s="250">
        <v>31</v>
      </c>
      <c r="F11" s="189">
        <v>39</v>
      </c>
      <c r="G11" s="189">
        <v>915</v>
      </c>
      <c r="H11" s="250">
        <v>876</v>
      </c>
    </row>
    <row r="12" spans="1:8" x14ac:dyDescent="0.2">
      <c r="A12" s="191" t="s">
        <v>532</v>
      </c>
      <c r="B12" s="192"/>
      <c r="C12" s="192">
        <v>4</v>
      </c>
      <c r="D12" s="192">
        <v>51</v>
      </c>
      <c r="E12" s="252">
        <v>47</v>
      </c>
      <c r="F12" s="192">
        <v>57</v>
      </c>
      <c r="G12" s="192">
        <v>997</v>
      </c>
      <c r="H12" s="252">
        <v>940</v>
      </c>
    </row>
    <row r="13" spans="1:8" x14ac:dyDescent="0.2">
      <c r="A13" s="615"/>
      <c r="B13" s="189" t="s">
        <v>308</v>
      </c>
      <c r="C13" s="189">
        <v>7</v>
      </c>
      <c r="D13" s="186">
        <v>15</v>
      </c>
      <c r="E13" s="253">
        <v>8</v>
      </c>
      <c r="F13" s="189">
        <v>41</v>
      </c>
      <c r="G13" s="186">
        <v>231</v>
      </c>
      <c r="H13" s="253">
        <v>190</v>
      </c>
    </row>
    <row r="14" spans="1:8" x14ac:dyDescent="0.2">
      <c r="A14" s="615"/>
      <c r="B14" s="189" t="s">
        <v>252</v>
      </c>
      <c r="C14" s="189">
        <v>84</v>
      </c>
      <c r="D14" s="189">
        <v>57</v>
      </c>
      <c r="E14" s="250">
        <v>-27</v>
      </c>
      <c r="F14" s="189">
        <v>429</v>
      </c>
      <c r="G14" s="189">
        <v>1055</v>
      </c>
      <c r="H14" s="250">
        <v>626</v>
      </c>
    </row>
    <row r="15" spans="1:8" x14ac:dyDescent="0.2">
      <c r="A15" s="615"/>
      <c r="B15" s="189" t="s">
        <v>253</v>
      </c>
      <c r="C15" s="189">
        <v>74</v>
      </c>
      <c r="D15" s="186">
        <v>196</v>
      </c>
      <c r="E15" s="250">
        <v>122</v>
      </c>
      <c r="F15" s="189">
        <v>561</v>
      </c>
      <c r="G15" s="186">
        <v>2416</v>
      </c>
      <c r="H15" s="250">
        <v>1855</v>
      </c>
    </row>
    <row r="16" spans="1:8" x14ac:dyDescent="0.2">
      <c r="A16" s="615"/>
      <c r="B16" s="189" t="s">
        <v>254</v>
      </c>
      <c r="C16" s="189">
        <v>33</v>
      </c>
      <c r="D16" s="186">
        <v>66</v>
      </c>
      <c r="E16" s="250">
        <v>33</v>
      </c>
      <c r="F16" s="189">
        <v>233</v>
      </c>
      <c r="G16" s="186">
        <v>557</v>
      </c>
      <c r="H16" s="250">
        <v>324</v>
      </c>
    </row>
    <row r="17" spans="1:8" x14ac:dyDescent="0.2">
      <c r="A17" s="615"/>
      <c r="B17" s="189" t="s">
        <v>255</v>
      </c>
      <c r="C17" s="189">
        <v>33</v>
      </c>
      <c r="D17" s="186">
        <v>49</v>
      </c>
      <c r="E17" s="250">
        <v>16</v>
      </c>
      <c r="F17" s="189">
        <v>705</v>
      </c>
      <c r="G17" s="186">
        <v>1159</v>
      </c>
      <c r="H17" s="250">
        <v>454</v>
      </c>
    </row>
    <row r="18" spans="1:8" x14ac:dyDescent="0.2">
      <c r="A18" s="615"/>
      <c r="B18" s="189" t="s">
        <v>218</v>
      </c>
      <c r="C18" s="189">
        <v>439</v>
      </c>
      <c r="D18" s="186">
        <v>206</v>
      </c>
      <c r="E18" s="250">
        <v>-233</v>
      </c>
      <c r="F18" s="189">
        <v>2536</v>
      </c>
      <c r="G18" s="186">
        <v>1895</v>
      </c>
      <c r="H18" s="250">
        <v>-641</v>
      </c>
    </row>
    <row r="19" spans="1:8" x14ac:dyDescent="0.2">
      <c r="A19" s="615"/>
      <c r="B19" s="189" t="s">
        <v>256</v>
      </c>
      <c r="C19" s="189">
        <v>179</v>
      </c>
      <c r="D19" s="186">
        <v>120</v>
      </c>
      <c r="E19" s="250">
        <v>-59</v>
      </c>
      <c r="F19" s="189">
        <v>1890</v>
      </c>
      <c r="G19" s="186">
        <v>1702</v>
      </c>
      <c r="H19" s="250">
        <v>-188</v>
      </c>
    </row>
    <row r="20" spans="1:8" x14ac:dyDescent="0.2">
      <c r="A20" s="615"/>
      <c r="B20" s="189" t="s">
        <v>221</v>
      </c>
      <c r="C20" s="189">
        <v>9</v>
      </c>
      <c r="D20" s="186">
        <v>49</v>
      </c>
      <c r="E20" s="250">
        <v>40</v>
      </c>
      <c r="F20" s="189">
        <v>376</v>
      </c>
      <c r="G20" s="186">
        <v>973</v>
      </c>
      <c r="H20" s="250">
        <v>597</v>
      </c>
    </row>
    <row r="21" spans="1:8" x14ac:dyDescent="0.2">
      <c r="A21" s="615"/>
      <c r="B21" s="189" t="s">
        <v>222</v>
      </c>
      <c r="C21" s="189">
        <v>25</v>
      </c>
      <c r="D21" s="186">
        <v>0</v>
      </c>
      <c r="E21" s="250">
        <v>-25</v>
      </c>
      <c r="F21" s="189">
        <v>694</v>
      </c>
      <c r="G21" s="186">
        <v>5</v>
      </c>
      <c r="H21" s="250">
        <v>-689</v>
      </c>
    </row>
    <row r="22" spans="1:8" x14ac:dyDescent="0.2">
      <c r="A22" s="615"/>
      <c r="B22" s="189" t="s">
        <v>257</v>
      </c>
      <c r="C22" s="189">
        <v>50</v>
      </c>
      <c r="D22" s="186">
        <v>16</v>
      </c>
      <c r="E22" s="250">
        <v>-34</v>
      </c>
      <c r="F22" s="189">
        <v>737</v>
      </c>
      <c r="G22" s="186">
        <v>96</v>
      </c>
      <c r="H22" s="250">
        <v>-641</v>
      </c>
    </row>
    <row r="23" spans="1:8" x14ac:dyDescent="0.2">
      <c r="A23" s="615"/>
      <c r="B23" s="189" t="s">
        <v>258</v>
      </c>
      <c r="C23" s="189">
        <v>0</v>
      </c>
      <c r="D23" s="186">
        <v>18</v>
      </c>
      <c r="E23" s="250">
        <v>18</v>
      </c>
      <c r="F23" s="189">
        <v>113</v>
      </c>
      <c r="G23" s="186">
        <v>467</v>
      </c>
      <c r="H23" s="250">
        <v>354</v>
      </c>
    </row>
    <row r="24" spans="1:8" x14ac:dyDescent="0.2">
      <c r="A24" s="615"/>
      <c r="B24" s="189" t="s">
        <v>259</v>
      </c>
      <c r="C24" s="189">
        <v>0</v>
      </c>
      <c r="D24" s="186">
        <v>6</v>
      </c>
      <c r="E24" s="250">
        <v>6</v>
      </c>
      <c r="F24" s="189">
        <v>18</v>
      </c>
      <c r="G24" s="186">
        <v>14</v>
      </c>
      <c r="H24" s="250">
        <v>-4</v>
      </c>
    </row>
    <row r="25" spans="1:8" x14ac:dyDescent="0.2">
      <c r="A25" s="615"/>
      <c r="B25" s="189" t="s">
        <v>260</v>
      </c>
      <c r="C25" s="189">
        <v>72</v>
      </c>
      <c r="D25" s="186">
        <v>145</v>
      </c>
      <c r="E25" s="250">
        <v>73</v>
      </c>
      <c r="F25" s="189">
        <v>1091</v>
      </c>
      <c r="G25" s="186">
        <v>2220</v>
      </c>
      <c r="H25" s="250">
        <v>1129</v>
      </c>
    </row>
    <row r="26" spans="1:8" x14ac:dyDescent="0.2">
      <c r="A26" s="191" t="s">
        <v>516</v>
      </c>
      <c r="B26" s="192"/>
      <c r="C26" s="192">
        <v>1005</v>
      </c>
      <c r="D26" s="192">
        <v>943</v>
      </c>
      <c r="E26" s="252">
        <v>-62</v>
      </c>
      <c r="F26" s="192">
        <v>9424</v>
      </c>
      <c r="G26" s="192">
        <v>12790</v>
      </c>
      <c r="H26" s="252">
        <v>3366</v>
      </c>
    </row>
    <row r="27" spans="1:8" x14ac:dyDescent="0.2">
      <c r="A27" s="615"/>
      <c r="B27" s="189" t="s">
        <v>223</v>
      </c>
      <c r="C27" s="189">
        <v>132</v>
      </c>
      <c r="D27" s="186">
        <v>3</v>
      </c>
      <c r="E27" s="250">
        <v>-129</v>
      </c>
      <c r="F27" s="189">
        <v>1608</v>
      </c>
      <c r="G27" s="189">
        <v>77</v>
      </c>
      <c r="H27" s="250">
        <v>-1531</v>
      </c>
    </row>
    <row r="28" spans="1:8" x14ac:dyDescent="0.2">
      <c r="A28" s="616"/>
      <c r="B28" s="189" t="s">
        <v>261</v>
      </c>
      <c r="C28" s="189">
        <v>0</v>
      </c>
      <c r="D28" s="850">
        <v>0</v>
      </c>
      <c r="E28" s="250">
        <v>0</v>
      </c>
      <c r="F28" s="189">
        <v>260</v>
      </c>
      <c r="G28" s="186">
        <v>0</v>
      </c>
      <c r="H28" s="250">
        <v>-260</v>
      </c>
    </row>
    <row r="29" spans="1:8" x14ac:dyDescent="0.2">
      <c r="A29" s="616"/>
      <c r="B29" s="189" t="s">
        <v>262</v>
      </c>
      <c r="C29" s="189">
        <v>40</v>
      </c>
      <c r="D29" s="186">
        <v>0</v>
      </c>
      <c r="E29" s="250">
        <v>-40</v>
      </c>
      <c r="F29" s="189">
        <v>185</v>
      </c>
      <c r="G29" s="186">
        <v>15</v>
      </c>
      <c r="H29" s="250">
        <v>-170</v>
      </c>
    </row>
    <row r="30" spans="1:8" x14ac:dyDescent="0.2">
      <c r="A30" s="616"/>
      <c r="B30" s="189" t="s">
        <v>623</v>
      </c>
      <c r="C30" s="189">
        <v>0</v>
      </c>
      <c r="D30" s="189">
        <v>79</v>
      </c>
      <c r="E30" s="253">
        <v>79</v>
      </c>
      <c r="F30" s="186">
        <v>184</v>
      </c>
      <c r="G30" s="186">
        <v>1144</v>
      </c>
      <c r="H30" s="253">
        <v>960</v>
      </c>
    </row>
    <row r="31" spans="1:8" x14ac:dyDescent="0.2">
      <c r="A31" s="191" t="s">
        <v>393</v>
      </c>
      <c r="B31" s="192"/>
      <c r="C31" s="192">
        <v>172</v>
      </c>
      <c r="D31" s="192">
        <v>82</v>
      </c>
      <c r="E31" s="252">
        <v>-90</v>
      </c>
      <c r="F31" s="192">
        <v>2237</v>
      </c>
      <c r="G31" s="192">
        <v>1236</v>
      </c>
      <c r="H31" s="252">
        <v>-1001</v>
      </c>
    </row>
    <row r="32" spans="1:8" x14ac:dyDescent="0.2">
      <c r="A32" s="616"/>
      <c r="B32" s="189" t="s">
        <v>227</v>
      </c>
      <c r="C32" s="189">
        <v>58</v>
      </c>
      <c r="D32" s="186">
        <v>36</v>
      </c>
      <c r="E32" s="250">
        <v>-22</v>
      </c>
      <c r="F32" s="189">
        <v>876</v>
      </c>
      <c r="G32" s="186">
        <v>425</v>
      </c>
      <c r="H32" s="250">
        <v>-451</v>
      </c>
    </row>
    <row r="33" spans="1:10" x14ac:dyDescent="0.2">
      <c r="A33" s="616"/>
      <c r="B33" s="189" t="s">
        <v>233</v>
      </c>
      <c r="C33" s="189">
        <v>20</v>
      </c>
      <c r="D33" s="189">
        <v>0</v>
      </c>
      <c r="E33" s="253">
        <v>-20</v>
      </c>
      <c r="F33" s="625">
        <v>180</v>
      </c>
      <c r="G33" s="189">
        <v>196</v>
      </c>
      <c r="H33" s="250">
        <v>16</v>
      </c>
    </row>
    <row r="34" spans="1:10" x14ac:dyDescent="0.2">
      <c r="A34" s="616"/>
      <c r="B34" s="189" t="s">
        <v>263</v>
      </c>
      <c r="C34" s="189">
        <v>0</v>
      </c>
      <c r="D34" s="189">
        <v>262</v>
      </c>
      <c r="E34" s="250">
        <v>262</v>
      </c>
      <c r="F34" s="186">
        <v>0</v>
      </c>
      <c r="G34" s="189">
        <v>2681</v>
      </c>
      <c r="H34" s="250">
        <v>2681</v>
      </c>
    </row>
    <row r="35" spans="1:10" x14ac:dyDescent="0.2">
      <c r="A35" s="616"/>
      <c r="B35" s="189" t="s">
        <v>235</v>
      </c>
      <c r="C35" s="189">
        <v>0</v>
      </c>
      <c r="D35" s="189">
        <v>100</v>
      </c>
      <c r="E35" s="253">
        <v>100</v>
      </c>
      <c r="F35" s="186">
        <v>0</v>
      </c>
      <c r="G35" s="189">
        <v>591</v>
      </c>
      <c r="H35" s="250">
        <v>591</v>
      </c>
    </row>
    <row r="36" spans="1:10" x14ac:dyDescent="0.2">
      <c r="A36" s="616"/>
      <c r="B36" s="189" t="s">
        <v>236</v>
      </c>
      <c r="C36" s="189">
        <v>56</v>
      </c>
      <c r="D36" s="189">
        <v>74</v>
      </c>
      <c r="E36" s="253">
        <v>18</v>
      </c>
      <c r="F36" s="625">
        <v>398</v>
      </c>
      <c r="G36" s="189">
        <v>353</v>
      </c>
      <c r="H36" s="250">
        <v>-45</v>
      </c>
    </row>
    <row r="37" spans="1:10" x14ac:dyDescent="0.2">
      <c r="A37" s="817" t="s">
        <v>517</v>
      </c>
      <c r="B37" s="192"/>
      <c r="C37" s="192">
        <v>134</v>
      </c>
      <c r="D37" s="192">
        <v>472</v>
      </c>
      <c r="E37" s="252">
        <v>338</v>
      </c>
      <c r="F37" s="192">
        <v>1454</v>
      </c>
      <c r="G37" s="192">
        <v>4246</v>
      </c>
      <c r="H37" s="252">
        <v>2792</v>
      </c>
    </row>
    <row r="38" spans="1:10" x14ac:dyDescent="0.2">
      <c r="A38" s="616"/>
      <c r="B38" s="189" t="s">
        <v>264</v>
      </c>
      <c r="C38" s="189">
        <v>0</v>
      </c>
      <c r="D38" s="189">
        <v>19</v>
      </c>
      <c r="E38" s="249">
        <v>19</v>
      </c>
      <c r="F38" s="625">
        <v>348</v>
      </c>
      <c r="G38" s="189">
        <v>78</v>
      </c>
      <c r="H38" s="250">
        <v>-270</v>
      </c>
    </row>
    <row r="39" spans="1:10" x14ac:dyDescent="0.2">
      <c r="A39" s="616"/>
      <c r="B39" s="189" t="s">
        <v>265</v>
      </c>
      <c r="C39" s="189">
        <v>0</v>
      </c>
      <c r="D39" s="189">
        <v>0</v>
      </c>
      <c r="E39" s="253">
        <v>0</v>
      </c>
      <c r="F39" s="625">
        <v>28</v>
      </c>
      <c r="G39" s="189">
        <v>3</v>
      </c>
      <c r="H39" s="250">
        <v>-25</v>
      </c>
    </row>
    <row r="40" spans="1:10" x14ac:dyDescent="0.2">
      <c r="A40" s="616"/>
      <c r="B40" s="189" t="s">
        <v>658</v>
      </c>
      <c r="C40" s="189">
        <v>0</v>
      </c>
      <c r="D40" s="189">
        <v>0</v>
      </c>
      <c r="E40" s="253">
        <v>0</v>
      </c>
      <c r="F40" s="186">
        <v>0</v>
      </c>
      <c r="G40" s="189">
        <v>56</v>
      </c>
      <c r="H40" s="253">
        <v>56</v>
      </c>
    </row>
    <row r="41" spans="1:10" x14ac:dyDescent="0.2">
      <c r="A41" s="616"/>
      <c r="B41" s="189" t="s">
        <v>266</v>
      </c>
      <c r="C41" s="189">
        <v>0</v>
      </c>
      <c r="D41" s="189">
        <v>0</v>
      </c>
      <c r="E41" s="253">
        <v>0</v>
      </c>
      <c r="F41" s="625">
        <v>73</v>
      </c>
      <c r="G41" s="189">
        <v>48</v>
      </c>
      <c r="H41" s="253">
        <v>-25</v>
      </c>
    </row>
    <row r="42" spans="1:10" x14ac:dyDescent="0.2">
      <c r="A42" s="616"/>
      <c r="B42" s="189" t="s">
        <v>267</v>
      </c>
      <c r="C42" s="189">
        <v>4</v>
      </c>
      <c r="D42" s="189">
        <v>1</v>
      </c>
      <c r="E42" s="253">
        <v>-3</v>
      </c>
      <c r="F42" s="625">
        <v>457</v>
      </c>
      <c r="G42" s="189">
        <v>36</v>
      </c>
      <c r="H42" s="253">
        <v>-421</v>
      </c>
    </row>
    <row r="43" spans="1:10" x14ac:dyDescent="0.2">
      <c r="A43" s="203" t="s">
        <v>533</v>
      </c>
      <c r="B43" s="203"/>
      <c r="C43" s="192">
        <v>4</v>
      </c>
      <c r="D43" s="192">
        <v>20</v>
      </c>
      <c r="E43" s="786">
        <v>16</v>
      </c>
      <c r="F43" s="203">
        <v>906</v>
      </c>
      <c r="G43" s="203">
        <v>221</v>
      </c>
      <c r="H43" s="254">
        <v>-685</v>
      </c>
    </row>
    <row r="44" spans="1:10" x14ac:dyDescent="0.2">
      <c r="A44" s="824" t="s">
        <v>601</v>
      </c>
      <c r="B44" s="824"/>
      <c r="C44" s="189">
        <v>0</v>
      </c>
      <c r="D44" s="189">
        <v>5</v>
      </c>
      <c r="E44" s="189">
        <v>5</v>
      </c>
      <c r="F44" s="825">
        <v>41</v>
      </c>
      <c r="G44" s="189">
        <v>34</v>
      </c>
      <c r="H44" s="826">
        <v>-7</v>
      </c>
    </row>
    <row r="45" spans="1:10" x14ac:dyDescent="0.2">
      <c r="A45" s="205" t="s">
        <v>119</v>
      </c>
      <c r="B45" s="205"/>
      <c r="C45" s="205">
        <v>1502</v>
      </c>
      <c r="D45" s="255">
        <v>1896</v>
      </c>
      <c r="E45" s="205">
        <v>394</v>
      </c>
      <c r="F45" s="205">
        <v>17266</v>
      </c>
      <c r="G45" s="255">
        <v>22333</v>
      </c>
      <c r="H45" s="205">
        <v>5067</v>
      </c>
      <c r="J45" s="851"/>
    </row>
    <row r="46" spans="1:10" x14ac:dyDescent="0.2">
      <c r="A46" s="358" t="s">
        <v>518</v>
      </c>
      <c r="B46" s="210"/>
      <c r="C46" s="210">
        <v>210</v>
      </c>
      <c r="D46" s="917">
        <v>45</v>
      </c>
      <c r="E46" s="210">
        <v>-165</v>
      </c>
      <c r="F46" s="210">
        <v>3044</v>
      </c>
      <c r="G46" s="210">
        <v>759</v>
      </c>
      <c r="H46" s="210">
        <v>-2285</v>
      </c>
    </row>
    <row r="47" spans="1:10" x14ac:dyDescent="0.2">
      <c r="A47" s="358" t="s">
        <v>519</v>
      </c>
      <c r="B47" s="210"/>
      <c r="C47" s="210">
        <v>1292</v>
      </c>
      <c r="D47" s="210">
        <v>1851</v>
      </c>
      <c r="E47" s="210">
        <v>559</v>
      </c>
      <c r="F47" s="210">
        <v>14222</v>
      </c>
      <c r="G47" s="210">
        <v>21574</v>
      </c>
      <c r="H47" s="210">
        <v>7352</v>
      </c>
    </row>
    <row r="48" spans="1:10" x14ac:dyDescent="0.2">
      <c r="A48" s="801" t="s">
        <v>520</v>
      </c>
      <c r="B48" s="214"/>
      <c r="C48" s="214">
        <v>1139</v>
      </c>
      <c r="D48" s="214">
        <v>1134</v>
      </c>
      <c r="E48" s="214">
        <v>-5</v>
      </c>
      <c r="F48" s="214">
        <v>11263</v>
      </c>
      <c r="G48" s="214">
        <v>13839</v>
      </c>
      <c r="H48" s="214">
        <v>2576</v>
      </c>
    </row>
    <row r="49" spans="1:8" x14ac:dyDescent="0.2">
      <c r="A49" s="801" t="s">
        <v>521</v>
      </c>
      <c r="B49" s="214"/>
      <c r="C49" s="214">
        <v>363</v>
      </c>
      <c r="D49" s="214">
        <v>762</v>
      </c>
      <c r="E49" s="214">
        <v>399</v>
      </c>
      <c r="F49" s="214">
        <v>6003</v>
      </c>
      <c r="G49" s="214">
        <v>8494</v>
      </c>
      <c r="H49" s="214">
        <v>2491</v>
      </c>
    </row>
    <row r="50" spans="1:8" x14ac:dyDescent="0.2">
      <c r="A50" s="802" t="s">
        <v>522</v>
      </c>
      <c r="B50" s="797"/>
      <c r="C50" s="797">
        <v>911</v>
      </c>
      <c r="D50" s="767">
        <v>819</v>
      </c>
      <c r="E50" s="799">
        <v>-92</v>
      </c>
      <c r="F50" s="799">
        <v>7787</v>
      </c>
      <c r="G50" s="799">
        <v>10801</v>
      </c>
      <c r="H50" s="799">
        <v>3014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H17" sqref="H17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6" t="s">
        <v>269</v>
      </c>
      <c r="B5" s="660">
        <v>0.58199999999999996</v>
      </c>
      <c r="C5" s="378">
        <v>43.349753694581281</v>
      </c>
      <c r="D5" s="534">
        <v>2.9220000000000002</v>
      </c>
      <c r="E5" s="378">
        <v>72.899408284023664</v>
      </c>
      <c r="F5" s="534">
        <v>7.5709999999999997</v>
      </c>
      <c r="G5" s="378">
        <v>60.743099787685772</v>
      </c>
      <c r="H5" s="661">
        <v>4.3248666637495292</v>
      </c>
    </row>
    <row r="6" spans="1:8" x14ac:dyDescent="0.2">
      <c r="A6" s="236" t="s">
        <v>270</v>
      </c>
      <c r="B6" s="535">
        <v>0.39900000000000002</v>
      </c>
      <c r="C6" s="267">
        <v>-86.212854181064273</v>
      </c>
      <c r="D6" s="266">
        <v>9.6189999999999998</v>
      </c>
      <c r="E6" s="267">
        <v>-30.483486304834862</v>
      </c>
      <c r="F6" s="266">
        <v>25.137</v>
      </c>
      <c r="G6" s="267">
        <v>-3.1665318386686701</v>
      </c>
      <c r="H6" s="662">
        <v>14.359288512306421</v>
      </c>
    </row>
    <row r="7" spans="1:8" x14ac:dyDescent="0.2">
      <c r="A7" s="236" t="s">
        <v>271</v>
      </c>
      <c r="B7" s="535">
        <v>3.5750000000000002</v>
      </c>
      <c r="C7" s="267">
        <v>-9.904233870967742</v>
      </c>
      <c r="D7" s="266">
        <v>15.27</v>
      </c>
      <c r="E7" s="267">
        <v>-7.0432824009253059</v>
      </c>
      <c r="F7" s="266">
        <v>37.685000000000002</v>
      </c>
      <c r="G7" s="267">
        <v>-9.0371478915735359</v>
      </c>
      <c r="H7" s="662">
        <v>21.527222325109101</v>
      </c>
    </row>
    <row r="8" spans="1:8" x14ac:dyDescent="0.2">
      <c r="A8" s="236" t="s">
        <v>272</v>
      </c>
      <c r="B8" s="535">
        <v>5.1609999999999996</v>
      </c>
      <c r="C8" s="267">
        <v>-54.831086994573774</v>
      </c>
      <c r="D8" s="266">
        <v>28.606000000000002</v>
      </c>
      <c r="E8" s="267">
        <v>-52.736885584469228</v>
      </c>
      <c r="F8" s="266">
        <v>81.902000000000001</v>
      </c>
      <c r="G8" s="267">
        <v>-53.550282434609016</v>
      </c>
      <c r="H8" s="662">
        <v>46.785791770494512</v>
      </c>
    </row>
    <row r="9" spans="1:8" x14ac:dyDescent="0.2">
      <c r="A9" s="236" t="s">
        <v>273</v>
      </c>
      <c r="B9" s="536">
        <v>1.367</v>
      </c>
      <c r="C9" s="268">
        <v>-7.2022103970528037E-2</v>
      </c>
      <c r="D9" s="266">
        <v>7.4470000000000001</v>
      </c>
      <c r="E9" s="267">
        <v>-74.24520145253328</v>
      </c>
      <c r="F9" s="266">
        <v>20.373999999999999</v>
      </c>
      <c r="G9" s="827" t="s">
        <v>670</v>
      </c>
      <c r="H9" s="662">
        <v>11.638466967010025</v>
      </c>
    </row>
    <row r="10" spans="1:8" x14ac:dyDescent="0.2">
      <c r="A10" s="236" t="s">
        <v>626</v>
      </c>
      <c r="B10" s="536">
        <v>0.17799999999999999</v>
      </c>
      <c r="C10" s="268">
        <v>57.052732451353585</v>
      </c>
      <c r="D10" s="266">
        <v>0.94399999999999995</v>
      </c>
      <c r="E10" s="267">
        <v>57.052732451353585</v>
      </c>
      <c r="F10" s="266">
        <v>2.38842</v>
      </c>
      <c r="G10" s="267">
        <v>57.052732451353585</v>
      </c>
      <c r="H10" s="788">
        <v>1.3643637613304254</v>
      </c>
    </row>
    <row r="11" spans="1:8" x14ac:dyDescent="0.2">
      <c r="A11" s="244" t="s">
        <v>274</v>
      </c>
      <c r="B11" s="269">
        <v>11.262</v>
      </c>
      <c r="C11" s="270">
        <v>-52.746192254437133</v>
      </c>
      <c r="D11" s="269">
        <v>64.808000000000007</v>
      </c>
      <c r="E11" s="270">
        <v>-46.876542685265186</v>
      </c>
      <c r="F11" s="269">
        <v>175.05741999999998</v>
      </c>
      <c r="G11" s="270">
        <v>-37.162178014412731</v>
      </c>
      <c r="H11" s="270">
        <v>100</v>
      </c>
    </row>
    <row r="12" spans="1:8" x14ac:dyDescent="0.2">
      <c r="A12" s="271" t="s">
        <v>275</v>
      </c>
      <c r="B12" s="272">
        <f>B11/'Consumo PP'!B11*100</f>
        <v>0.24350935195590453</v>
      </c>
      <c r="C12" s="273"/>
      <c r="D12" s="272">
        <f>D11/'Consumo PP'!D11*100</f>
        <v>0.28017597578694253</v>
      </c>
      <c r="E12" s="273"/>
      <c r="F12" s="272">
        <f>F11/'Consumo PP'!F11*100</f>
        <v>0.314276920263656</v>
      </c>
      <c r="G12" s="274"/>
      <c r="H12" s="274"/>
    </row>
    <row r="13" spans="1:8" x14ac:dyDescent="0.2">
      <c r="A13" s="275" t="s">
        <v>558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627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644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980" priority="4" operator="between">
      <formula>0.00001</formula>
      <formula>0.499</formula>
    </cfRule>
  </conditionalFormatting>
  <conditionalFormatting sqref="F10">
    <cfRule type="cellIs" dxfId="979" priority="2" operator="between">
      <formula>0.00001</formula>
      <formula>0.499</formula>
    </cfRule>
  </conditionalFormatting>
  <conditionalFormatting sqref="G9">
    <cfRule type="cellIs" dxfId="978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G9" sqref="G9"/>
    </sheetView>
  </sheetViews>
  <sheetFormatPr baseColWidth="10" defaultRowHeight="14.25" x14ac:dyDescent="0.2"/>
  <sheetData>
    <row r="1" spans="1:7" x14ac:dyDescent="0.2">
      <c r="A1" s="6" t="s">
        <v>276</v>
      </c>
      <c r="B1" s="665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70">
        <f>INDICE!A3</f>
        <v>42491</v>
      </c>
      <c r="C3" s="870"/>
      <c r="D3" s="888" t="s">
        <v>120</v>
      </c>
      <c r="E3" s="888"/>
      <c r="F3" s="888" t="s">
        <v>121</v>
      </c>
      <c r="G3" s="888"/>
    </row>
    <row r="4" spans="1:7" x14ac:dyDescent="0.2">
      <c r="A4" s="75"/>
      <c r="B4" s="261"/>
      <c r="C4" s="72" t="s">
        <v>523</v>
      </c>
      <c r="D4" s="261"/>
      <c r="E4" s="72" t="s">
        <v>523</v>
      </c>
      <c r="F4" s="261"/>
      <c r="G4" s="72" t="s">
        <v>523</v>
      </c>
    </row>
    <row r="5" spans="1:7" ht="15" x14ac:dyDescent="0.25">
      <c r="A5" s="657" t="s">
        <v>119</v>
      </c>
      <c r="B5" s="663">
        <v>5099</v>
      </c>
      <c r="C5" s="658">
        <v>-10.070546737213403</v>
      </c>
      <c r="D5" s="659">
        <v>26040</v>
      </c>
      <c r="E5" s="658">
        <v>-2.0942211527615897</v>
      </c>
      <c r="F5" s="664">
        <v>65106</v>
      </c>
      <c r="G5" s="658">
        <v>3.2347064979545239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558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H17" sqref="H17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610</v>
      </c>
      <c r="B5" s="473">
        <v>136</v>
      </c>
      <c r="C5" s="84">
        <v>-6.8493150684931505</v>
      </c>
      <c r="D5" s="83">
        <v>671</v>
      </c>
      <c r="E5" s="84">
        <v>-11.826544021024969</v>
      </c>
      <c r="F5" s="83">
        <v>1609</v>
      </c>
      <c r="G5" s="84">
        <v>-2.0908978611516202</v>
      </c>
      <c r="H5" s="476">
        <v>2.4948830862742666</v>
      </c>
    </row>
    <row r="6" spans="1:8" s="80" customFormat="1" x14ac:dyDescent="0.2">
      <c r="A6" s="82" t="s">
        <v>49</v>
      </c>
      <c r="B6" s="474">
        <v>821</v>
      </c>
      <c r="C6" s="86">
        <v>16.453900709219855</v>
      </c>
      <c r="D6" s="85">
        <v>4074</v>
      </c>
      <c r="E6" s="86">
        <v>15.31276535522219</v>
      </c>
      <c r="F6" s="85">
        <v>9647</v>
      </c>
      <c r="G6" s="86">
        <v>21.601136675038951</v>
      </c>
      <c r="H6" s="477">
        <v>14.958444458227376</v>
      </c>
    </row>
    <row r="7" spans="1:8" s="80" customFormat="1" x14ac:dyDescent="0.2">
      <c r="A7" s="82" t="s">
        <v>50</v>
      </c>
      <c r="B7" s="474">
        <v>668.38300000000004</v>
      </c>
      <c r="C7" s="86">
        <v>-16.949803303702566</v>
      </c>
      <c r="D7" s="85">
        <v>3476.9269999999997</v>
      </c>
      <c r="E7" s="86">
        <v>-9.6384317871486935</v>
      </c>
      <c r="F7" s="85">
        <v>9140.0049999999992</v>
      </c>
      <c r="G7" s="86">
        <v>-1.3670263674715095</v>
      </c>
      <c r="H7" s="477">
        <v>14.17230819326428</v>
      </c>
    </row>
    <row r="8" spans="1:8" s="80" customFormat="1" x14ac:dyDescent="0.2">
      <c r="A8" s="82" t="s">
        <v>129</v>
      </c>
      <c r="B8" s="474">
        <v>1987</v>
      </c>
      <c r="C8" s="86">
        <v>-16.582703610411421</v>
      </c>
      <c r="D8" s="85">
        <v>10778</v>
      </c>
      <c r="E8" s="86">
        <v>-4.0163861430225305</v>
      </c>
      <c r="F8" s="85">
        <v>27035</v>
      </c>
      <c r="G8" s="86">
        <v>-1.4505236245166837</v>
      </c>
      <c r="H8" s="477">
        <v>41.919928053091851</v>
      </c>
    </row>
    <row r="9" spans="1:8" s="80" customFormat="1" x14ac:dyDescent="0.2">
      <c r="A9" s="82" t="s">
        <v>130</v>
      </c>
      <c r="B9" s="474">
        <v>422</v>
      </c>
      <c r="C9" s="86">
        <v>12.834224598930483</v>
      </c>
      <c r="D9" s="85">
        <v>1721</v>
      </c>
      <c r="E9" s="86">
        <v>5.7125307125307128</v>
      </c>
      <c r="F9" s="85">
        <v>4075</v>
      </c>
      <c r="G9" s="87">
        <v>-0.73081607795371495</v>
      </c>
      <c r="H9" s="477">
        <v>6.3186131613223342</v>
      </c>
    </row>
    <row r="10" spans="1:8" s="80" customFormat="1" x14ac:dyDescent="0.2">
      <c r="A10" s="81" t="s">
        <v>131</v>
      </c>
      <c r="B10" s="475">
        <v>1034.0909999999999</v>
      </c>
      <c r="C10" s="89">
        <v>-12.892905608310331</v>
      </c>
      <c r="D10" s="88">
        <v>5099.2450000000008</v>
      </c>
      <c r="E10" s="89">
        <v>-4.074087590691625</v>
      </c>
      <c r="F10" s="88">
        <v>12983.048000000001</v>
      </c>
      <c r="G10" s="89">
        <v>10.226358409829146</v>
      </c>
      <c r="H10" s="478">
        <v>20.131253488804816</v>
      </c>
    </row>
    <row r="11" spans="1:8" s="80" customFormat="1" x14ac:dyDescent="0.2">
      <c r="A11" s="90" t="s">
        <v>119</v>
      </c>
      <c r="B11" s="91">
        <v>5068</v>
      </c>
      <c r="C11" s="92">
        <v>-9.4838363993570276</v>
      </c>
      <c r="D11" s="91">
        <v>25820.171999999999</v>
      </c>
      <c r="E11" s="92">
        <v>-1.8789486144769079</v>
      </c>
      <c r="F11" s="91">
        <v>64492</v>
      </c>
      <c r="G11" s="92">
        <v>3.7546466128834646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559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4" sqref="E14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89">
        <f>INDICE!A3</f>
        <v>42491</v>
      </c>
      <c r="B3" s="889">
        <v>41671</v>
      </c>
      <c r="C3" s="890">
        <v>41671</v>
      </c>
      <c r="D3" s="889">
        <v>41671</v>
      </c>
      <c r="E3" s="889">
        <v>41671</v>
      </c>
      <c r="F3" s="226"/>
    </row>
    <row r="4" spans="1:7" ht="15" x14ac:dyDescent="0.25">
      <c r="A4" s="236" t="s">
        <v>30</v>
      </c>
      <c r="B4" s="237">
        <v>11.262</v>
      </c>
      <c r="C4" s="666"/>
      <c r="D4" s="366" t="s">
        <v>279</v>
      </c>
      <c r="E4" s="804">
        <v>5068</v>
      </c>
    </row>
    <row r="5" spans="1:7" x14ac:dyDescent="0.2">
      <c r="A5" s="236" t="s">
        <v>280</v>
      </c>
      <c r="B5" s="237">
        <v>4599</v>
      </c>
      <c r="C5" s="373"/>
      <c r="D5" s="236" t="s">
        <v>281</v>
      </c>
      <c r="E5" s="237">
        <v>-349</v>
      </c>
    </row>
    <row r="6" spans="1:7" x14ac:dyDescent="0.2">
      <c r="A6" s="236" t="s">
        <v>552</v>
      </c>
      <c r="B6" s="237">
        <v>97</v>
      </c>
      <c r="C6" s="373"/>
      <c r="D6" s="236" t="s">
        <v>282</v>
      </c>
      <c r="E6" s="237">
        <v>82.970000000000255</v>
      </c>
    </row>
    <row r="7" spans="1:7" x14ac:dyDescent="0.2">
      <c r="A7" s="236" t="s">
        <v>553</v>
      </c>
      <c r="B7" s="237">
        <v>136.73800000000028</v>
      </c>
      <c r="C7" s="373"/>
      <c r="D7" s="236" t="s">
        <v>554</v>
      </c>
      <c r="E7" s="237">
        <v>1502</v>
      </c>
    </row>
    <row r="8" spans="1:7" x14ac:dyDescent="0.2">
      <c r="A8" s="236" t="s">
        <v>555</v>
      </c>
      <c r="B8" s="237">
        <v>255</v>
      </c>
      <c r="C8" s="373"/>
      <c r="D8" s="236" t="s">
        <v>556</v>
      </c>
      <c r="E8" s="237">
        <v>-1896</v>
      </c>
    </row>
    <row r="9" spans="1:7" ht="15" x14ac:dyDescent="0.25">
      <c r="A9" s="244" t="s">
        <v>59</v>
      </c>
      <c r="B9" s="679">
        <v>5099</v>
      </c>
      <c r="C9" s="373"/>
      <c r="D9" s="236" t="s">
        <v>284</v>
      </c>
      <c r="E9" s="237">
        <v>217</v>
      </c>
    </row>
    <row r="10" spans="1:7" ht="15" x14ac:dyDescent="0.25">
      <c r="A10" s="236" t="s">
        <v>283</v>
      </c>
      <c r="B10" s="237">
        <v>-31</v>
      </c>
      <c r="C10" s="373"/>
      <c r="D10" s="244" t="s">
        <v>557</v>
      </c>
      <c r="E10" s="679">
        <v>4624.97</v>
      </c>
      <c r="G10" s="844"/>
    </row>
    <row r="11" spans="1:7" ht="15" x14ac:dyDescent="0.25">
      <c r="A11" s="244" t="s">
        <v>279</v>
      </c>
      <c r="B11" s="679">
        <v>5068</v>
      </c>
      <c r="C11" s="667"/>
      <c r="D11" s="321"/>
      <c r="E11" s="656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D30" sqref="D30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6" t="s">
        <v>561</v>
      </c>
      <c r="B1" s="856"/>
      <c r="C1" s="856"/>
      <c r="D1" s="856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56"/>
      <c r="B2" s="856"/>
      <c r="C2" s="856"/>
      <c r="D2" s="856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560</v>
      </c>
      <c r="E4" s="65"/>
      <c r="F4" s="65"/>
    </row>
    <row r="5" spans="1:12" s="281" customFormat="1" ht="14.25" customHeight="1" x14ac:dyDescent="0.2">
      <c r="A5" s="858">
        <v>2010</v>
      </c>
      <c r="B5" s="285" t="s">
        <v>287</v>
      </c>
      <c r="C5" s="669">
        <v>11.06</v>
      </c>
      <c r="D5" s="286">
        <v>3.4611786716557624</v>
      </c>
      <c r="E5" s="65"/>
      <c r="F5" s="65"/>
    </row>
    <row r="6" spans="1:12" ht="14.25" customHeight="1" x14ac:dyDescent="0.2">
      <c r="A6" s="891"/>
      <c r="B6" s="282" t="s">
        <v>288</v>
      </c>
      <c r="C6" s="668">
        <v>11.68</v>
      </c>
      <c r="D6" s="283">
        <v>5.6057866184448395</v>
      </c>
      <c r="F6" s="58"/>
    </row>
    <row r="7" spans="1:12" ht="14.25" customHeight="1" x14ac:dyDescent="0.2">
      <c r="A7" s="891"/>
      <c r="B7" s="282" t="s">
        <v>289</v>
      </c>
      <c r="C7" s="668">
        <v>12.45</v>
      </c>
      <c r="D7" s="283">
        <v>6.5924657534246531</v>
      </c>
      <c r="E7" s="284"/>
      <c r="F7" s="58"/>
    </row>
    <row r="8" spans="1:12" ht="14.25" customHeight="1" x14ac:dyDescent="0.2">
      <c r="A8" s="859"/>
      <c r="B8" s="287" t="s">
        <v>290</v>
      </c>
      <c r="C8" s="670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91">
        <v>2011</v>
      </c>
      <c r="B9" s="282" t="s">
        <v>287</v>
      </c>
      <c r="C9" s="668">
        <v>13.19</v>
      </c>
      <c r="D9" s="283">
        <v>3.1274433150899172</v>
      </c>
      <c r="E9" s="65"/>
      <c r="F9" s="65"/>
    </row>
    <row r="10" spans="1:12" ht="14.25" customHeight="1" x14ac:dyDescent="0.2">
      <c r="A10" s="891"/>
      <c r="B10" s="282" t="s">
        <v>288</v>
      </c>
      <c r="C10" s="668">
        <v>14</v>
      </c>
      <c r="D10" s="283">
        <v>6.141015921152392</v>
      </c>
      <c r="F10" s="58"/>
    </row>
    <row r="11" spans="1:12" ht="14.25" customHeight="1" x14ac:dyDescent="0.2">
      <c r="A11" s="891"/>
      <c r="B11" s="282" t="s">
        <v>289</v>
      </c>
      <c r="C11" s="668">
        <v>14.8</v>
      </c>
      <c r="D11" s="283">
        <v>5.7142857142857197</v>
      </c>
      <c r="E11" s="284"/>
      <c r="F11" s="58"/>
    </row>
    <row r="12" spans="1:12" ht="14.25" customHeight="1" x14ac:dyDescent="0.2">
      <c r="A12" s="859"/>
      <c r="B12" s="287" t="s">
        <v>290</v>
      </c>
      <c r="C12" s="670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91">
        <v>2012</v>
      </c>
      <c r="B13" s="282" t="s">
        <v>291</v>
      </c>
      <c r="C13" s="668">
        <v>15.53</v>
      </c>
      <c r="D13" s="283">
        <v>2.9158383035122566</v>
      </c>
      <c r="E13" s="65"/>
      <c r="F13" s="65"/>
    </row>
    <row r="14" spans="1:12" ht="14.25" customHeight="1" x14ac:dyDescent="0.2">
      <c r="A14" s="891"/>
      <c r="B14" s="282" t="s">
        <v>289</v>
      </c>
      <c r="C14" s="668">
        <v>16.45</v>
      </c>
      <c r="D14" s="283">
        <v>5.9240180296200897</v>
      </c>
      <c r="F14" s="58"/>
    </row>
    <row r="15" spans="1:12" ht="14.25" customHeight="1" x14ac:dyDescent="0.2">
      <c r="A15" s="891"/>
      <c r="B15" s="282" t="s">
        <v>292</v>
      </c>
      <c r="C15" s="668">
        <v>16.87</v>
      </c>
      <c r="D15" s="283">
        <v>2.5531914893617129</v>
      </c>
      <c r="E15" s="284"/>
      <c r="F15" s="58"/>
    </row>
    <row r="16" spans="1:12" ht="14.25" customHeight="1" x14ac:dyDescent="0.2">
      <c r="A16" s="859"/>
      <c r="B16" s="287" t="s">
        <v>290</v>
      </c>
      <c r="C16" s="670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58">
        <v>2013</v>
      </c>
      <c r="B17" s="285" t="s">
        <v>287</v>
      </c>
      <c r="C17" s="669">
        <v>16.32</v>
      </c>
      <c r="D17" s="286">
        <v>1.3664596273291854</v>
      </c>
      <c r="E17" s="284"/>
      <c r="F17" s="58"/>
    </row>
    <row r="18" spans="1:6" ht="14.25" customHeight="1" x14ac:dyDescent="0.2">
      <c r="A18" s="891"/>
      <c r="B18" s="282" t="s">
        <v>293</v>
      </c>
      <c r="C18" s="668">
        <v>17.13</v>
      </c>
      <c r="D18" s="283">
        <v>4.9632352941176388</v>
      </c>
      <c r="E18" s="284"/>
      <c r="F18" s="58"/>
    </row>
    <row r="19" spans="1:6" ht="14.25" customHeight="1" x14ac:dyDescent="0.2">
      <c r="A19" s="859"/>
      <c r="B19" s="287" t="s">
        <v>294</v>
      </c>
      <c r="C19" s="670">
        <v>17.5</v>
      </c>
      <c r="D19" s="288">
        <v>2.1599532983070695</v>
      </c>
      <c r="F19" s="58"/>
    </row>
    <row r="20" spans="1:6" ht="14.25" customHeight="1" x14ac:dyDescent="0.2">
      <c r="A20" s="858">
        <v>2015</v>
      </c>
      <c r="B20" s="285" t="s">
        <v>634</v>
      </c>
      <c r="C20" s="669">
        <v>15.81</v>
      </c>
      <c r="D20" s="286">
        <v>-9.66</v>
      </c>
      <c r="F20" s="58"/>
    </row>
    <row r="21" spans="1:6" ht="14.25" customHeight="1" x14ac:dyDescent="0.2">
      <c r="A21" s="891"/>
      <c r="B21" s="282" t="s">
        <v>638</v>
      </c>
      <c r="C21" s="668">
        <v>14.12</v>
      </c>
      <c r="D21" s="283">
        <v>-10.69</v>
      </c>
      <c r="F21" s="58"/>
    </row>
    <row r="22" spans="1:6" ht="14.25" customHeight="1" x14ac:dyDescent="0.2">
      <c r="A22" s="891"/>
      <c r="B22" s="282" t="s">
        <v>642</v>
      </c>
      <c r="C22" s="668">
        <v>13.42</v>
      </c>
      <c r="D22" s="283">
        <v>-4.96</v>
      </c>
    </row>
    <row r="23" spans="1:6" ht="14.25" customHeight="1" x14ac:dyDescent="0.2">
      <c r="A23" s="891"/>
      <c r="B23" s="282" t="s">
        <v>657</v>
      </c>
      <c r="C23" s="668">
        <v>12.76</v>
      </c>
      <c r="D23" s="283">
        <v>-4.9180327868852469</v>
      </c>
    </row>
    <row r="24" spans="1:6" ht="14.25" customHeight="1" x14ac:dyDescent="0.2">
      <c r="A24" s="859"/>
      <c r="B24" s="287" t="s">
        <v>659</v>
      </c>
      <c r="C24" s="670">
        <v>12.68</v>
      </c>
      <c r="D24" s="288">
        <v>-0.62695924764890343</v>
      </c>
    </row>
    <row r="25" spans="1:6" ht="14.25" customHeight="1" x14ac:dyDescent="0.2">
      <c r="A25" s="858">
        <v>2016</v>
      </c>
      <c r="B25" s="285" t="s">
        <v>660</v>
      </c>
      <c r="C25" s="669">
        <v>13.1</v>
      </c>
      <c r="D25" s="286">
        <v>3.3123028391167186</v>
      </c>
    </row>
    <row r="26" spans="1:6" ht="14.25" customHeight="1" x14ac:dyDescent="0.2">
      <c r="A26" s="859"/>
      <c r="B26" s="287" t="s">
        <v>665</v>
      </c>
      <c r="C26" s="670">
        <v>12.46</v>
      </c>
      <c r="D26" s="288">
        <v>-4.8854961832060981</v>
      </c>
    </row>
    <row r="27" spans="1:6" ht="14.25" customHeight="1" x14ac:dyDescent="0.2">
      <c r="A27" s="275"/>
      <c r="D27" s="71" t="s">
        <v>296</v>
      </c>
    </row>
    <row r="28" spans="1:6" ht="14.25" customHeight="1" x14ac:dyDescent="0.2">
      <c r="A28" s="275" t="s">
        <v>295</v>
      </c>
    </row>
  </sheetData>
  <mergeCells count="7">
    <mergeCell ref="A25:A26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G17" sqref="G17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8" t="s">
        <v>667</v>
      </c>
      <c r="C3" s="860" t="s">
        <v>487</v>
      </c>
      <c r="D3" s="858" t="s">
        <v>640</v>
      </c>
      <c r="E3" s="860" t="s">
        <v>487</v>
      </c>
      <c r="F3" s="862" t="s">
        <v>111</v>
      </c>
      <c r="G3" s="862"/>
    </row>
    <row r="4" spans="1:7" ht="14.45" customHeight="1" x14ac:dyDescent="0.25">
      <c r="A4" s="834"/>
      <c r="B4" s="859"/>
      <c r="C4" s="861"/>
      <c r="D4" s="859"/>
      <c r="E4" s="861"/>
      <c r="F4" s="459">
        <v>2015</v>
      </c>
      <c r="G4" s="459">
        <v>2014</v>
      </c>
    </row>
    <row r="5" spans="1:7" x14ac:dyDescent="0.2">
      <c r="A5" s="65" t="s">
        <v>112</v>
      </c>
      <c r="B5" s="266">
        <v>14425.661036937392</v>
      </c>
      <c r="C5" s="267">
        <v>11.646075880656944</v>
      </c>
      <c r="D5" s="266">
        <v>11639.392948199999</v>
      </c>
      <c r="E5" s="267">
        <v>9.8314891506505102</v>
      </c>
      <c r="F5" s="762">
        <v>8.3340261664268152</v>
      </c>
      <c r="G5" s="762">
        <v>13.986079100901474</v>
      </c>
    </row>
    <row r="6" spans="1:7" x14ac:dyDescent="0.2">
      <c r="A6" s="65" t="s">
        <v>113</v>
      </c>
      <c r="B6" s="266">
        <v>52434.240239999999</v>
      </c>
      <c r="C6" s="267">
        <v>42.331033497601098</v>
      </c>
      <c r="D6" s="266">
        <v>50446.525071799995</v>
      </c>
      <c r="E6" s="267">
        <v>42.610853172383031</v>
      </c>
      <c r="F6" s="762">
        <v>0.4508656918035282</v>
      </c>
      <c r="G6" s="762">
        <v>0.61599140982995004</v>
      </c>
    </row>
    <row r="7" spans="1:7" x14ac:dyDescent="0.2">
      <c r="A7" s="65" t="s">
        <v>114</v>
      </c>
      <c r="B7" s="266">
        <v>24590.480148000002</v>
      </c>
      <c r="C7" s="267">
        <v>19.852303267912919</v>
      </c>
      <c r="D7" s="266">
        <v>23661.746351999998</v>
      </c>
      <c r="E7" s="267">
        <v>19.986454927712352</v>
      </c>
      <c r="F7" s="762">
        <v>0.22015978408784018</v>
      </c>
      <c r="G7" s="762">
        <v>8.7923586410356094E-2</v>
      </c>
    </row>
    <row r="8" spans="1:7" x14ac:dyDescent="0.2">
      <c r="A8" s="65" t="s">
        <v>115</v>
      </c>
      <c r="B8" s="266">
        <v>14926.70119191919</v>
      </c>
      <c r="C8" s="267">
        <v>12.05057392405565</v>
      </c>
      <c r="D8" s="266">
        <v>14934.0303030303</v>
      </c>
      <c r="E8" s="267">
        <v>12.614382687581163</v>
      </c>
      <c r="F8" s="762">
        <v>100</v>
      </c>
      <c r="G8" s="762">
        <v>100</v>
      </c>
    </row>
    <row r="9" spans="1:7" x14ac:dyDescent="0.2">
      <c r="A9" s="65" t="s">
        <v>116</v>
      </c>
      <c r="B9" s="266">
        <v>17243.376235943582</v>
      </c>
      <c r="C9" s="267">
        <v>13.920864185586732</v>
      </c>
      <c r="D9" s="266">
        <v>17795.982282899997</v>
      </c>
      <c r="E9" s="267">
        <v>15.031798266296805</v>
      </c>
      <c r="F9" s="762">
        <v>100</v>
      </c>
      <c r="G9" s="762">
        <v>100</v>
      </c>
    </row>
    <row r="10" spans="1:7" x14ac:dyDescent="0.2">
      <c r="A10" s="65" t="s">
        <v>117</v>
      </c>
      <c r="B10" s="266">
        <v>259.94936652448104</v>
      </c>
      <c r="C10" s="267">
        <v>0.20986144343202545</v>
      </c>
      <c r="D10" s="266">
        <v>204.15011999999999</v>
      </c>
      <c r="E10" s="267">
        <v>0.17244023797601851</v>
      </c>
      <c r="F10" s="762" t="s">
        <v>668</v>
      </c>
      <c r="G10" s="762" t="s">
        <v>669</v>
      </c>
    </row>
    <row r="11" spans="1:7" x14ac:dyDescent="0.2">
      <c r="A11" s="65" t="s">
        <v>118</v>
      </c>
      <c r="B11" s="266">
        <v>-13.268894763999953</v>
      </c>
      <c r="C11" s="267" t="s">
        <v>670</v>
      </c>
      <c r="D11" s="266">
        <v>-292.91599999999994</v>
      </c>
      <c r="E11" s="267">
        <v>-0.24741844259990359</v>
      </c>
      <c r="F11" s="763"/>
      <c r="G11" s="763"/>
    </row>
    <row r="12" spans="1:7" x14ac:dyDescent="0.2">
      <c r="A12" s="68" t="s">
        <v>119</v>
      </c>
      <c r="B12" s="764">
        <v>123867.13932456066</v>
      </c>
      <c r="C12" s="765">
        <v>100</v>
      </c>
      <c r="D12" s="764">
        <v>118388.91107793032</v>
      </c>
      <c r="E12" s="765">
        <v>100</v>
      </c>
      <c r="F12" s="765">
        <v>26.888410867770883</v>
      </c>
      <c r="G12" s="765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606</v>
      </c>
    </row>
    <row r="14" spans="1:7" x14ac:dyDescent="0.2">
      <c r="A14" s="766" t="s">
        <v>607</v>
      </c>
      <c r="B14" s="1"/>
      <c r="C14" s="1"/>
      <c r="D14" s="1"/>
      <c r="E14" s="1"/>
      <c r="F14" s="1"/>
      <c r="G14" s="1"/>
    </row>
    <row r="15" spans="1:7" x14ac:dyDescent="0.2">
      <c r="A15" s="832" t="s">
        <v>671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F10" sqref="F10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562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70" t="s">
        <v>298</v>
      </c>
      <c r="C3" s="870"/>
      <c r="D3" s="870"/>
      <c r="E3" s="260" t="s">
        <v>299</v>
      </c>
      <c r="F3" s="260"/>
    </row>
    <row r="4" spans="1:6" x14ac:dyDescent="0.2">
      <c r="A4" s="75"/>
      <c r="B4" s="291" t="s">
        <v>673</v>
      </c>
      <c r="C4" s="292" t="s">
        <v>666</v>
      </c>
      <c r="D4" s="291" t="s">
        <v>674</v>
      </c>
      <c r="E4" s="262" t="s">
        <v>300</v>
      </c>
      <c r="F4" s="261" t="s">
        <v>301</v>
      </c>
    </row>
    <row r="5" spans="1:6" x14ac:dyDescent="0.2">
      <c r="A5" s="671" t="s">
        <v>564</v>
      </c>
      <c r="B5" s="293">
        <v>117.15793730967744</v>
      </c>
      <c r="C5" s="293">
        <v>114.51852840333333</v>
      </c>
      <c r="D5" s="293">
        <v>131.498386377419</v>
      </c>
      <c r="E5" s="293">
        <v>2.3047876558875475</v>
      </c>
      <c r="F5" s="293">
        <v>-10.905418281394297</v>
      </c>
    </row>
    <row r="6" spans="1:6" x14ac:dyDescent="0.2">
      <c r="A6" s="75" t="s">
        <v>563</v>
      </c>
      <c r="B6" s="272">
        <v>102.3524300064516</v>
      </c>
      <c r="C6" s="288">
        <v>97.603933839999996</v>
      </c>
      <c r="D6" s="272">
        <v>120.26744768064501</v>
      </c>
      <c r="E6" s="272">
        <v>4.865066375537392</v>
      </c>
      <c r="F6" s="272">
        <v>-14.895982262602322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7" workbookViewId="0">
      <selection activeCell="E37" sqref="E37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6" t="s">
        <v>302</v>
      </c>
      <c r="B1" s="856"/>
      <c r="C1" s="856"/>
      <c r="D1" s="58"/>
      <c r="E1" s="58"/>
    </row>
    <row r="2" spans="1:38" x14ac:dyDescent="0.2">
      <c r="A2" s="857"/>
      <c r="B2" s="856"/>
      <c r="C2" s="856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117.15793730967744</v>
      </c>
      <c r="C4" s="298">
        <v>20.333195731431623</v>
      </c>
      <c r="D4" s="298">
        <v>46.190707496400968</v>
      </c>
      <c r="E4" s="298">
        <v>50.634034081844845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132.96451612903226</v>
      </c>
      <c r="C5" s="294">
        <v>21.229628625643809</v>
      </c>
      <c r="D5" s="294">
        <v>65.449887503388453</v>
      </c>
      <c r="E5" s="294">
        <v>46.284999999999997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113.34838709677419</v>
      </c>
      <c r="C6" s="294">
        <v>18.891397849462368</v>
      </c>
      <c r="D6" s="294">
        <v>49.336086021505366</v>
      </c>
      <c r="E6" s="294">
        <v>45.120903225806458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129.04548387096776</v>
      </c>
      <c r="C7" s="294">
        <v>22.396323647027462</v>
      </c>
      <c r="D7" s="294">
        <v>61.910353772327397</v>
      </c>
      <c r="E7" s="294">
        <v>44.738806451612909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94.074695941599686</v>
      </c>
      <c r="C8" s="294">
        <v>15.679115990266615</v>
      </c>
      <c r="D8" s="294">
        <v>36.302285894615075</v>
      </c>
      <c r="E8" s="294">
        <v>42.093294056717994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105.2135166280995</v>
      </c>
      <c r="C9" s="294">
        <v>18.260197100744541</v>
      </c>
      <c r="D9" s="294">
        <v>47.500462493456745</v>
      </c>
      <c r="E9" s="294">
        <v>39.452857033898205</v>
      </c>
      <c r="F9" s="434"/>
      <c r="G9" s="434"/>
    </row>
    <row r="10" spans="1:38" x14ac:dyDescent="0.2">
      <c r="A10" s="299" t="s">
        <v>312</v>
      </c>
      <c r="B10" s="300">
        <v>114.39990322580645</v>
      </c>
      <c r="C10" s="294">
        <v>18.26553076714557</v>
      </c>
      <c r="D10" s="294">
        <v>48.96985632962862</v>
      </c>
      <c r="E10" s="294">
        <v>47.164516129032265</v>
      </c>
      <c r="F10" s="434"/>
      <c r="G10" s="434"/>
    </row>
    <row r="11" spans="1:38" x14ac:dyDescent="0.2">
      <c r="A11" s="299" t="s">
        <v>313</v>
      </c>
      <c r="B11" s="300">
        <v>119.59186255003722</v>
      </c>
      <c r="C11" s="294">
        <v>23.918372510007444</v>
      </c>
      <c r="D11" s="294">
        <v>51.511999179094445</v>
      </c>
      <c r="E11" s="294">
        <v>44.161490860935331</v>
      </c>
      <c r="F11" s="434"/>
      <c r="G11" s="434"/>
    </row>
    <row r="12" spans="1:38" x14ac:dyDescent="0.2">
      <c r="A12" s="299" t="s">
        <v>314</v>
      </c>
      <c r="B12" s="300">
        <v>144.79454794038358</v>
      </c>
      <c r="C12" s="294">
        <v>28.958909588076715</v>
      </c>
      <c r="D12" s="294">
        <v>61.889854173119907</v>
      </c>
      <c r="E12" s="294">
        <v>53.945784179186958</v>
      </c>
      <c r="F12" s="434"/>
      <c r="G12" s="434"/>
    </row>
    <row r="13" spans="1:38" x14ac:dyDescent="0.2">
      <c r="A13" s="299" t="s">
        <v>315</v>
      </c>
      <c r="B13" s="300">
        <v>121.95806451612903</v>
      </c>
      <c r="C13" s="294">
        <v>20.326344086021507</v>
      </c>
      <c r="D13" s="294">
        <v>57.016913978494628</v>
      </c>
      <c r="E13" s="294">
        <v>44.6148064516129</v>
      </c>
      <c r="F13" s="434"/>
      <c r="G13" s="434"/>
    </row>
    <row r="14" spans="1:38" x14ac:dyDescent="0.2">
      <c r="A14" s="299" t="s">
        <v>316</v>
      </c>
      <c r="B14" s="300">
        <v>120.30967741935483</v>
      </c>
      <c r="C14" s="294">
        <v>21.695187731359066</v>
      </c>
      <c r="D14" s="294">
        <v>56.369618720253825</v>
      </c>
      <c r="E14" s="294">
        <v>42.244870967741932</v>
      </c>
      <c r="F14" s="434"/>
      <c r="G14" s="434"/>
    </row>
    <row r="15" spans="1:38" x14ac:dyDescent="0.2">
      <c r="A15" s="299" t="s">
        <v>217</v>
      </c>
      <c r="B15" s="300">
        <v>108.92903225806451</v>
      </c>
      <c r="C15" s="294">
        <v>18.154838709677421</v>
      </c>
      <c r="D15" s="294">
        <v>42.276709677419348</v>
      </c>
      <c r="E15" s="294">
        <v>48.497483870967741</v>
      </c>
      <c r="F15" s="434"/>
      <c r="G15" s="434"/>
    </row>
    <row r="16" spans="1:38" x14ac:dyDescent="0.2">
      <c r="A16" s="299" t="s">
        <v>317</v>
      </c>
      <c r="B16" s="301">
        <v>139.24516129032259</v>
      </c>
      <c r="C16" s="283">
        <v>26.950676378772112</v>
      </c>
      <c r="D16" s="283">
        <v>65.278259105098854</v>
      </c>
      <c r="E16" s="283">
        <v>47.016225806451608</v>
      </c>
      <c r="F16" s="434"/>
      <c r="G16" s="434"/>
    </row>
    <row r="17" spans="1:13" x14ac:dyDescent="0.2">
      <c r="A17" s="299" t="s">
        <v>253</v>
      </c>
      <c r="B17" s="300">
        <v>132.09287096774193</v>
      </c>
      <c r="C17" s="294">
        <v>22.015478494623657</v>
      </c>
      <c r="D17" s="294">
        <v>64.760166666666663</v>
      </c>
      <c r="E17" s="294">
        <v>45.317225806451617</v>
      </c>
      <c r="F17" s="434"/>
      <c r="G17" s="434"/>
    </row>
    <row r="18" spans="1:13" x14ac:dyDescent="0.2">
      <c r="A18" s="299" t="s">
        <v>254</v>
      </c>
      <c r="B18" s="300">
        <v>139.05483870967743</v>
      </c>
      <c r="C18" s="294">
        <v>26.002124311565701</v>
      </c>
      <c r="D18" s="294">
        <v>67.956488591660104</v>
      </c>
      <c r="E18" s="294">
        <v>45.096225806451613</v>
      </c>
      <c r="F18" s="434"/>
      <c r="G18" s="434"/>
    </row>
    <row r="19" spans="1:13" x14ac:dyDescent="0.2">
      <c r="A19" s="58" t="s">
        <v>255</v>
      </c>
      <c r="B19" s="300">
        <v>149.47419354838709</v>
      </c>
      <c r="C19" s="294">
        <v>25.941802186083709</v>
      </c>
      <c r="D19" s="294">
        <v>77.790004265529191</v>
      </c>
      <c r="E19" s="294">
        <v>45.742387096774188</v>
      </c>
      <c r="F19" s="434"/>
      <c r="G19" s="434"/>
    </row>
    <row r="20" spans="1:13" x14ac:dyDescent="0.2">
      <c r="A20" s="58" t="s">
        <v>318</v>
      </c>
      <c r="B20" s="300">
        <v>107.45339099840746</v>
      </c>
      <c r="C20" s="294">
        <v>22.844421708322848</v>
      </c>
      <c r="D20" s="294">
        <v>38.640715212982606</v>
      </c>
      <c r="E20" s="294">
        <v>45.968254077102003</v>
      </c>
      <c r="F20" s="434"/>
      <c r="G20" s="434"/>
    </row>
    <row r="21" spans="1:13" x14ac:dyDescent="0.2">
      <c r="A21" s="58" t="s">
        <v>319</v>
      </c>
      <c r="B21" s="300">
        <v>129.90580645161293</v>
      </c>
      <c r="C21" s="294">
        <v>24.291329661683722</v>
      </c>
      <c r="D21" s="294">
        <v>60.771767112509863</v>
      </c>
      <c r="E21" s="294">
        <v>44.842709677419357</v>
      </c>
      <c r="F21" s="434"/>
      <c r="G21" s="434"/>
    </row>
    <row r="22" spans="1:13" x14ac:dyDescent="0.2">
      <c r="A22" s="58" t="s">
        <v>218</v>
      </c>
      <c r="B22" s="300">
        <v>145.23874193548389</v>
      </c>
      <c r="C22" s="294">
        <v>26.19059280803808</v>
      </c>
      <c r="D22" s="294">
        <v>72.840149127445812</v>
      </c>
      <c r="E22" s="294">
        <v>46.207999999999998</v>
      </c>
      <c r="F22" s="434"/>
      <c r="G22" s="434"/>
    </row>
    <row r="23" spans="1:13" x14ac:dyDescent="0.2">
      <c r="A23" s="302" t="s">
        <v>320</v>
      </c>
      <c r="B23" s="303">
        <v>108.22354838709677</v>
      </c>
      <c r="C23" s="304">
        <v>18.782599306851505</v>
      </c>
      <c r="D23" s="304">
        <v>44.468852306051716</v>
      </c>
      <c r="E23" s="304">
        <v>44.972096774193552</v>
      </c>
      <c r="F23" s="434"/>
      <c r="G23" s="434"/>
    </row>
    <row r="24" spans="1:13" x14ac:dyDescent="0.2">
      <c r="A24" s="302" t="s">
        <v>321</v>
      </c>
      <c r="B24" s="303">
        <v>107.07496774193551</v>
      </c>
      <c r="C24" s="304">
        <v>18.583258864302856</v>
      </c>
      <c r="D24" s="304">
        <v>43.442999200213301</v>
      </c>
      <c r="E24" s="304">
        <v>45.048709677419353</v>
      </c>
      <c r="F24" s="434"/>
      <c r="G24" s="434"/>
    </row>
    <row r="25" spans="1:13" x14ac:dyDescent="0.2">
      <c r="A25" s="282" t="s">
        <v>322</v>
      </c>
      <c r="B25" s="303">
        <v>110.25806451612902</v>
      </c>
      <c r="C25" s="304">
        <v>16.02040253653157</v>
      </c>
      <c r="D25" s="304">
        <v>46.209210366694229</v>
      </c>
      <c r="E25" s="304">
        <v>48.028451612903226</v>
      </c>
      <c r="F25" s="434"/>
      <c r="G25" s="434"/>
    </row>
    <row r="26" spans="1:13" x14ac:dyDescent="0.2">
      <c r="A26" s="282" t="s">
        <v>323</v>
      </c>
      <c r="B26" s="303">
        <v>128</v>
      </c>
      <c r="C26" s="304">
        <v>19.525423728813561</v>
      </c>
      <c r="D26" s="304">
        <v>54.93757627118643</v>
      </c>
      <c r="E26" s="304">
        <v>53.536999999999999</v>
      </c>
      <c r="F26" s="434"/>
      <c r="G26" s="434"/>
    </row>
    <row r="27" spans="1:13" x14ac:dyDescent="0.2">
      <c r="A27" s="282" t="s">
        <v>324</v>
      </c>
      <c r="B27" s="303">
        <v>100.55832281188466</v>
      </c>
      <c r="C27" s="304">
        <v>18.803588818482499</v>
      </c>
      <c r="D27" s="304">
        <v>37.936478809968847</v>
      </c>
      <c r="E27" s="304">
        <v>43.818255183433322</v>
      </c>
      <c r="F27" s="434"/>
      <c r="G27" s="434"/>
    </row>
    <row r="28" spans="1:13" x14ac:dyDescent="0.2">
      <c r="A28" s="58" t="s">
        <v>256</v>
      </c>
      <c r="B28" s="300">
        <v>139.7483870967742</v>
      </c>
      <c r="C28" s="294">
        <v>26.131812221348024</v>
      </c>
      <c r="D28" s="294">
        <v>67.819671649619707</v>
      </c>
      <c r="E28" s="294">
        <v>45.796903225806453</v>
      </c>
      <c r="F28" s="434"/>
      <c r="G28" s="434"/>
    </row>
    <row r="29" spans="1:13" x14ac:dyDescent="0.2">
      <c r="A29" s="282" t="s">
        <v>221</v>
      </c>
      <c r="B29" s="303">
        <v>138.71214439339607</v>
      </c>
      <c r="C29" s="304">
        <v>23.118690732232682</v>
      </c>
      <c r="D29" s="304">
        <v>74.109409054179224</v>
      </c>
      <c r="E29" s="304">
        <v>41.48404460698417</v>
      </c>
      <c r="F29" s="434"/>
      <c r="G29" s="434"/>
    </row>
    <row r="30" spans="1:13" x14ac:dyDescent="0.2">
      <c r="A30" s="58" t="s">
        <v>325</v>
      </c>
      <c r="B30" s="300">
        <v>109.23184384833569</v>
      </c>
      <c r="C30" s="294">
        <v>21.14164719645207</v>
      </c>
      <c r="D30" s="294">
        <v>42.343682516447409</v>
      </c>
      <c r="E30" s="294">
        <v>45.746514135436207</v>
      </c>
      <c r="F30" s="434"/>
      <c r="G30" s="434"/>
    </row>
    <row r="31" spans="1:13" x14ac:dyDescent="0.2">
      <c r="A31" s="305" t="s">
        <v>257</v>
      </c>
      <c r="B31" s="306">
        <v>143.98001747256342</v>
      </c>
      <c r="C31" s="272">
        <v>28.796003494512682</v>
      </c>
      <c r="D31" s="272">
        <v>68.007487075768609</v>
      </c>
      <c r="E31" s="272">
        <v>47.176526902282134</v>
      </c>
      <c r="F31" s="434"/>
      <c r="G31" s="434"/>
    </row>
    <row r="32" spans="1:13" x14ac:dyDescent="0.2">
      <c r="A32" s="307" t="s">
        <v>326</v>
      </c>
      <c r="B32" s="308">
        <v>131.47921691764293</v>
      </c>
      <c r="C32" s="308">
        <v>22.906916316530779</v>
      </c>
      <c r="D32" s="308">
        <v>63.274624460916385</v>
      </c>
      <c r="E32" s="308">
        <v>45.297676140195769</v>
      </c>
      <c r="F32" s="434"/>
      <c r="G32" s="434"/>
      <c r="M32" s="435"/>
    </row>
    <row r="33" spans="1:13" x14ac:dyDescent="0.2">
      <c r="A33" s="309" t="s">
        <v>327</v>
      </c>
      <c r="B33" s="310">
        <v>133.74791728190368</v>
      </c>
      <c r="C33" s="310">
        <v>22.869842596288091</v>
      </c>
      <c r="D33" s="310">
        <v>64.554865655668948</v>
      </c>
      <c r="E33" s="310">
        <v>46.323209029946646</v>
      </c>
      <c r="F33" s="434"/>
      <c r="G33" s="434"/>
      <c r="M33" s="435"/>
    </row>
    <row r="34" spans="1:13" x14ac:dyDescent="0.2">
      <c r="A34" s="309" t="s">
        <v>328</v>
      </c>
      <c r="B34" s="311">
        <v>16.589979972226246</v>
      </c>
      <c r="C34" s="311">
        <v>2.5366468648564684</v>
      </c>
      <c r="D34" s="311">
        <v>18.36415815926798</v>
      </c>
      <c r="E34" s="311">
        <v>-4.310825051898199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topLeftCell="A2" workbookViewId="0">
      <selection activeCell="E37" sqref="E37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6" t="s">
        <v>329</v>
      </c>
      <c r="B1" s="856"/>
      <c r="C1" s="856"/>
      <c r="D1" s="58"/>
      <c r="E1" s="58"/>
    </row>
    <row r="2" spans="1:36" x14ac:dyDescent="0.2">
      <c r="A2" s="857"/>
      <c r="B2" s="856"/>
      <c r="C2" s="856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102.3524300064516</v>
      </c>
      <c r="C4" s="298">
        <v>17.763644877152757</v>
      </c>
      <c r="D4" s="298">
        <v>36.798021841002388</v>
      </c>
      <c r="E4" s="298">
        <v>47.790763288296453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109.15161290322581</v>
      </c>
      <c r="C5" s="294">
        <v>17.427568446733535</v>
      </c>
      <c r="D5" s="294">
        <v>47.040108972621312</v>
      </c>
      <c r="E5" s="294">
        <v>44.683935483870968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103.43548387096773</v>
      </c>
      <c r="C6" s="294">
        <v>17.23924731182796</v>
      </c>
      <c r="D6" s="294">
        <v>40.963913978494617</v>
      </c>
      <c r="E6" s="294">
        <v>45.232322580645153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108.88806451612905</v>
      </c>
      <c r="C7" s="294">
        <v>18.897928552386031</v>
      </c>
      <c r="D7" s="294">
        <v>46.482877899226892</v>
      </c>
      <c r="E7" s="294">
        <v>43.50725806451613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90.039881378464045</v>
      </c>
      <c r="C8" s="294">
        <v>15.006646896410674</v>
      </c>
      <c r="D8" s="294">
        <v>33.029879696123018</v>
      </c>
      <c r="E8" s="294">
        <v>42.003354785930355</v>
      </c>
      <c r="G8" s="434"/>
    </row>
    <row r="9" spans="1:36" x14ac:dyDescent="0.2">
      <c r="A9" s="299" t="s">
        <v>311</v>
      </c>
      <c r="B9" s="300">
        <v>99.002247992309705</v>
      </c>
      <c r="C9" s="294">
        <v>17.182208329243831</v>
      </c>
      <c r="D9" s="294">
        <v>40.508569988661762</v>
      </c>
      <c r="E9" s="294">
        <v>41.311469674404108</v>
      </c>
      <c r="G9" s="434"/>
    </row>
    <row r="10" spans="1:36" x14ac:dyDescent="0.2">
      <c r="A10" s="299" t="s">
        <v>312</v>
      </c>
      <c r="B10" s="300">
        <v>110.58345161290325</v>
      </c>
      <c r="C10" s="294">
        <v>17.656181349959343</v>
      </c>
      <c r="D10" s="294">
        <v>46.069657359718093</v>
      </c>
      <c r="E10" s="294">
        <v>46.857612903225814</v>
      </c>
      <c r="G10" s="434"/>
    </row>
    <row r="11" spans="1:36" x14ac:dyDescent="0.2">
      <c r="A11" s="299" t="s">
        <v>313</v>
      </c>
      <c r="B11" s="300">
        <v>107.47383266922324</v>
      </c>
      <c r="C11" s="294">
        <v>21.494766533844647</v>
      </c>
      <c r="D11" s="294">
        <v>40.835937173064515</v>
      </c>
      <c r="E11" s="294">
        <v>45.14312896231408</v>
      </c>
      <c r="G11" s="434"/>
    </row>
    <row r="12" spans="1:36" x14ac:dyDescent="0.2">
      <c r="A12" s="299" t="s">
        <v>314</v>
      </c>
      <c r="B12" s="300">
        <v>116.69101113292602</v>
      </c>
      <c r="C12" s="294">
        <v>23.338202226585203</v>
      </c>
      <c r="D12" s="294">
        <v>42.357717310925459</v>
      </c>
      <c r="E12" s="294">
        <v>50.995091595415353</v>
      </c>
      <c r="G12" s="434"/>
    </row>
    <row r="13" spans="1:36" x14ac:dyDescent="0.2">
      <c r="A13" s="299" t="s">
        <v>315</v>
      </c>
      <c r="B13" s="300">
        <v>103.01290322580647</v>
      </c>
      <c r="C13" s="294">
        <v>17.168817204301082</v>
      </c>
      <c r="D13" s="294">
        <v>40.605215053763459</v>
      </c>
      <c r="E13" s="294">
        <v>45.238870967741931</v>
      </c>
      <c r="G13" s="434"/>
    </row>
    <row r="14" spans="1:36" x14ac:dyDescent="0.2">
      <c r="A14" s="299" t="s">
        <v>316</v>
      </c>
      <c r="B14" s="300">
        <v>106.93548387096773</v>
      </c>
      <c r="C14" s="294">
        <v>19.283447911158117</v>
      </c>
      <c r="D14" s="294">
        <v>48.865939185616057</v>
      </c>
      <c r="E14" s="294">
        <v>38.786096774193545</v>
      </c>
      <c r="G14" s="434"/>
    </row>
    <row r="15" spans="1:36" x14ac:dyDescent="0.2">
      <c r="A15" s="299" t="s">
        <v>217</v>
      </c>
      <c r="B15" s="300">
        <v>101.3967741935484</v>
      </c>
      <c r="C15" s="294">
        <v>16.8994623655914</v>
      </c>
      <c r="D15" s="294">
        <v>39.291860215053774</v>
      </c>
      <c r="E15" s="294">
        <v>45.205451612903218</v>
      </c>
      <c r="G15" s="434"/>
    </row>
    <row r="16" spans="1:36" x14ac:dyDescent="0.2">
      <c r="A16" s="299" t="s">
        <v>317</v>
      </c>
      <c r="B16" s="301">
        <v>118.18387096774192</v>
      </c>
      <c r="C16" s="283">
        <v>22.874297606659727</v>
      </c>
      <c r="D16" s="283">
        <v>49.338057232049934</v>
      </c>
      <c r="E16" s="283">
        <v>45.971516129032267</v>
      </c>
      <c r="G16" s="434"/>
    </row>
    <row r="17" spans="1:11" x14ac:dyDescent="0.2">
      <c r="A17" s="299" t="s">
        <v>253</v>
      </c>
      <c r="B17" s="300">
        <v>110.48980645161289</v>
      </c>
      <c r="C17" s="294">
        <v>18.414967741935484</v>
      </c>
      <c r="D17" s="294">
        <v>51.060161290322569</v>
      </c>
      <c r="E17" s="294">
        <v>41.01467741935484</v>
      </c>
      <c r="G17" s="434"/>
    </row>
    <row r="18" spans="1:11" x14ac:dyDescent="0.2">
      <c r="A18" s="299" t="s">
        <v>254</v>
      </c>
      <c r="B18" s="300">
        <v>104.77741935483871</v>
      </c>
      <c r="C18" s="294">
        <v>19.592525570416996</v>
      </c>
      <c r="D18" s="294">
        <v>33.869345397324949</v>
      </c>
      <c r="E18" s="294">
        <v>51.315548387096769</v>
      </c>
      <c r="G18" s="434"/>
    </row>
    <row r="19" spans="1:11" x14ac:dyDescent="0.2">
      <c r="A19" s="58" t="s">
        <v>255</v>
      </c>
      <c r="B19" s="300">
        <v>113.09032258064516</v>
      </c>
      <c r="C19" s="294">
        <v>19.627246067715276</v>
      </c>
      <c r="D19" s="294">
        <v>49.246979738736343</v>
      </c>
      <c r="E19" s="294">
        <v>44.216096774193545</v>
      </c>
      <c r="G19" s="434"/>
    </row>
    <row r="20" spans="1:11" x14ac:dyDescent="0.2">
      <c r="A20" s="58" t="s">
        <v>318</v>
      </c>
      <c r="B20" s="300">
        <v>104.67245840968694</v>
      </c>
      <c r="C20" s="294">
        <v>22.253199819382264</v>
      </c>
      <c r="D20" s="294">
        <v>35.541508363990687</v>
      </c>
      <c r="E20" s="294">
        <v>46.877750226313985</v>
      </c>
      <c r="G20" s="434"/>
    </row>
    <row r="21" spans="1:11" x14ac:dyDescent="0.2">
      <c r="A21" s="58" t="s">
        <v>319</v>
      </c>
      <c r="B21" s="300">
        <v>112.48064516129031</v>
      </c>
      <c r="C21" s="294">
        <v>21.03296616837136</v>
      </c>
      <c r="D21" s="294">
        <v>49.899614476789935</v>
      </c>
      <c r="E21" s="294">
        <v>41.548064516129024</v>
      </c>
      <c r="G21" s="434"/>
    </row>
    <row r="22" spans="1:11" x14ac:dyDescent="0.2">
      <c r="A22" s="58" t="s">
        <v>218</v>
      </c>
      <c r="B22" s="300">
        <v>127.56406451612904</v>
      </c>
      <c r="C22" s="294">
        <v>23.003355896351138</v>
      </c>
      <c r="D22" s="294">
        <v>61.740063458487583</v>
      </c>
      <c r="E22" s="294">
        <v>42.820645161290315</v>
      </c>
      <c r="G22" s="434"/>
    </row>
    <row r="23" spans="1:11" x14ac:dyDescent="0.2">
      <c r="A23" s="302" t="s">
        <v>320</v>
      </c>
      <c r="B23" s="303">
        <v>92.363225806451609</v>
      </c>
      <c r="C23" s="304">
        <v>16.029981338309785</v>
      </c>
      <c r="D23" s="304">
        <v>35.049179952012793</v>
      </c>
      <c r="E23" s="304">
        <v>41.284064516129028</v>
      </c>
      <c r="G23" s="434"/>
    </row>
    <row r="24" spans="1:11" x14ac:dyDescent="0.2">
      <c r="A24" s="302" t="s">
        <v>321</v>
      </c>
      <c r="B24" s="303">
        <v>93.737064516129038</v>
      </c>
      <c r="C24" s="304">
        <v>16.268416155691817</v>
      </c>
      <c r="D24" s="304">
        <v>33.017003199146899</v>
      </c>
      <c r="E24" s="304">
        <v>44.451645161290323</v>
      </c>
      <c r="G24" s="434"/>
    </row>
    <row r="25" spans="1:11" x14ac:dyDescent="0.2">
      <c r="A25" s="282" t="s">
        <v>322</v>
      </c>
      <c r="B25" s="303">
        <v>91.806451612903231</v>
      </c>
      <c r="C25" s="304">
        <v>13.339398952302181</v>
      </c>
      <c r="D25" s="304">
        <v>33.499859112213954</v>
      </c>
      <c r="E25" s="304">
        <v>44.967193548387094</v>
      </c>
      <c r="G25" s="434"/>
    </row>
    <row r="26" spans="1:11" x14ac:dyDescent="0.2">
      <c r="A26" s="282" t="s">
        <v>323</v>
      </c>
      <c r="B26" s="303">
        <v>116</v>
      </c>
      <c r="C26" s="304">
        <v>17.694915254237287</v>
      </c>
      <c r="D26" s="304">
        <v>47.240084745762715</v>
      </c>
      <c r="E26" s="304">
        <v>51.064999999999991</v>
      </c>
      <c r="G26" s="434"/>
    </row>
    <row r="27" spans="1:11" x14ac:dyDescent="0.2">
      <c r="A27" s="282" t="s">
        <v>324</v>
      </c>
      <c r="B27" s="303">
        <v>92.454370080838558</v>
      </c>
      <c r="C27" s="304">
        <v>17.28821554357144</v>
      </c>
      <c r="D27" s="304">
        <v>33.156126622140206</v>
      </c>
      <c r="E27" s="304">
        <v>42.010027915126912</v>
      </c>
      <c r="G27" s="434"/>
    </row>
    <row r="28" spans="1:11" x14ac:dyDescent="0.2">
      <c r="A28" s="58" t="s">
        <v>256</v>
      </c>
      <c r="B28" s="300">
        <v>112.8516129032258</v>
      </c>
      <c r="C28" s="294">
        <v>21.102334120115394</v>
      </c>
      <c r="D28" s="294">
        <v>46.301730396013618</v>
      </c>
      <c r="E28" s="294">
        <v>45.447548387096781</v>
      </c>
      <c r="G28" s="434"/>
    </row>
    <row r="29" spans="1:11" x14ac:dyDescent="0.2">
      <c r="A29" s="282" t="s">
        <v>221</v>
      </c>
      <c r="B29" s="303">
        <v>139.71175150842708</v>
      </c>
      <c r="C29" s="304">
        <v>23.285291918071184</v>
      </c>
      <c r="D29" s="304">
        <v>74.109459592270539</v>
      </c>
      <c r="E29" s="304">
        <v>42.316999998085365</v>
      </c>
      <c r="G29" s="434"/>
    </row>
    <row r="30" spans="1:11" x14ac:dyDescent="0.2">
      <c r="A30" s="58" t="s">
        <v>325</v>
      </c>
      <c r="B30" s="300">
        <v>106.4891792636528</v>
      </c>
      <c r="C30" s="294">
        <v>20.61080888973925</v>
      </c>
      <c r="D30" s="294">
        <v>39.340310921799201</v>
      </c>
      <c r="E30" s="294">
        <v>46.538059452114346</v>
      </c>
      <c r="G30" s="434"/>
    </row>
    <row r="31" spans="1:11" x14ac:dyDescent="0.2">
      <c r="A31" s="305" t="s">
        <v>257</v>
      </c>
      <c r="B31" s="306">
        <v>136.27375443061831</v>
      </c>
      <c r="C31" s="272">
        <v>27.254750886123663</v>
      </c>
      <c r="D31" s="272">
        <v>60.146707874281248</v>
      </c>
      <c r="E31" s="272">
        <v>48.872295670213404</v>
      </c>
      <c r="G31" s="434"/>
    </row>
    <row r="32" spans="1:11" x14ac:dyDescent="0.2">
      <c r="A32" s="307" t="s">
        <v>326</v>
      </c>
      <c r="B32" s="308">
        <v>112.75837564135058</v>
      </c>
      <c r="C32" s="308">
        <v>19.519493033985228</v>
      </c>
      <c r="D32" s="308">
        <v>49.331821297665257</v>
      </c>
      <c r="E32" s="308">
        <v>43.907061309700104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110.5582545631668</v>
      </c>
      <c r="C33" s="310">
        <v>18.81861033843137</v>
      </c>
      <c r="D33" s="310">
        <v>47.770616780776407</v>
      </c>
      <c r="E33" s="310">
        <v>43.969027443959028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8.2058245567151999</v>
      </c>
      <c r="C34" s="311">
        <v>1.0549654612786128</v>
      </c>
      <c r="D34" s="311">
        <v>10.972594939774019</v>
      </c>
      <c r="E34" s="311">
        <v>-3.8217358443374252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4" workbookViewId="0">
      <selection activeCell="C39" sqref="C39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6" t="s">
        <v>35</v>
      </c>
      <c r="B1" s="856"/>
      <c r="C1" s="856"/>
    </row>
    <row r="2" spans="1:4" x14ac:dyDescent="0.2">
      <c r="A2" s="856"/>
      <c r="B2" s="856"/>
      <c r="C2" s="856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2">
        <v>54.980766666666668</v>
      </c>
      <c r="C5" s="753">
        <v>19.296733333333336</v>
      </c>
    </row>
    <row r="6" spans="1:4" x14ac:dyDescent="0.2">
      <c r="A6" s="299" t="s">
        <v>308</v>
      </c>
      <c r="B6" s="754">
        <v>52.602499999999999</v>
      </c>
      <c r="C6" s="755">
        <v>20.025533333333332</v>
      </c>
    </row>
    <row r="7" spans="1:4" x14ac:dyDescent="0.2">
      <c r="A7" s="299" t="s">
        <v>309</v>
      </c>
      <c r="B7" s="754">
        <v>62.157799999999995</v>
      </c>
      <c r="C7" s="755">
        <v>21.474566666666664</v>
      </c>
    </row>
    <row r="8" spans="1:4" x14ac:dyDescent="0.2">
      <c r="A8" s="299" t="s">
        <v>252</v>
      </c>
      <c r="B8" s="754">
        <v>48.329000000000001</v>
      </c>
      <c r="C8" s="755">
        <v>19.98286666666667</v>
      </c>
    </row>
    <row r="9" spans="1:4" x14ac:dyDescent="0.2">
      <c r="A9" s="299" t="s">
        <v>310</v>
      </c>
      <c r="B9" s="754">
        <v>83.953369465180501</v>
      </c>
      <c r="C9" s="755">
        <v>19.357807546783924</v>
      </c>
    </row>
    <row r="10" spans="1:4" x14ac:dyDescent="0.2">
      <c r="A10" s="299" t="s">
        <v>311</v>
      </c>
      <c r="B10" s="754">
        <v>55.474340447978321</v>
      </c>
      <c r="C10" s="755">
        <v>19.238478095717763</v>
      </c>
    </row>
    <row r="11" spans="1:4" x14ac:dyDescent="0.2">
      <c r="A11" s="299" t="s">
        <v>313</v>
      </c>
      <c r="B11" s="754">
        <v>66.470399999999998</v>
      </c>
      <c r="C11" s="755">
        <v>22.135599999999997</v>
      </c>
      <c r="D11" s="294"/>
    </row>
    <row r="12" spans="1:4" x14ac:dyDescent="0.2">
      <c r="A12" s="299" t="s">
        <v>312</v>
      </c>
      <c r="B12" s="754">
        <v>53.518756986571965</v>
      </c>
      <c r="C12" s="755">
        <v>20.461080556204642</v>
      </c>
    </row>
    <row r="13" spans="1:4" x14ac:dyDescent="0.2">
      <c r="A13" s="299" t="s">
        <v>314</v>
      </c>
      <c r="B13" s="754">
        <v>115.52570323094123</v>
      </c>
      <c r="C13" s="755">
        <v>31.524105782292644</v>
      </c>
    </row>
    <row r="14" spans="1:4" x14ac:dyDescent="0.2">
      <c r="A14" s="299" t="s">
        <v>315</v>
      </c>
      <c r="B14" s="756">
        <v>0</v>
      </c>
      <c r="C14" s="757">
        <v>0</v>
      </c>
    </row>
    <row r="15" spans="1:4" x14ac:dyDescent="0.2">
      <c r="A15" s="299" t="s">
        <v>316</v>
      </c>
      <c r="B15" s="754">
        <v>69.064433333333326</v>
      </c>
      <c r="C15" s="755">
        <v>16.009333333333334</v>
      </c>
    </row>
    <row r="16" spans="1:4" x14ac:dyDescent="0.2">
      <c r="A16" s="299" t="s">
        <v>217</v>
      </c>
      <c r="B16" s="754">
        <v>60.703333333333333</v>
      </c>
      <c r="C16" s="755">
        <v>20.985433333333333</v>
      </c>
    </row>
    <row r="17" spans="1:3" x14ac:dyDescent="0.2">
      <c r="A17" s="299" t="s">
        <v>317</v>
      </c>
      <c r="B17" s="754">
        <v>78.933333333333337</v>
      </c>
      <c r="C17" s="755">
        <v>22.360866666666663</v>
      </c>
    </row>
    <row r="18" spans="1:3" x14ac:dyDescent="0.2">
      <c r="A18" s="299" t="s">
        <v>253</v>
      </c>
      <c r="B18" s="754">
        <v>63.330200000000005</v>
      </c>
      <c r="C18" s="755">
        <v>22.686366666666668</v>
      </c>
    </row>
    <row r="19" spans="1:3" x14ac:dyDescent="0.2">
      <c r="A19" s="299" t="s">
        <v>254</v>
      </c>
      <c r="B19" s="756">
        <v>0</v>
      </c>
      <c r="C19" s="757">
        <v>0</v>
      </c>
    </row>
    <row r="20" spans="1:3" x14ac:dyDescent="0.2">
      <c r="A20" s="299" t="s">
        <v>255</v>
      </c>
      <c r="B20" s="754">
        <v>89.226666666666659</v>
      </c>
      <c r="C20" s="755">
        <v>12.803866666666668</v>
      </c>
    </row>
    <row r="21" spans="1:3" x14ac:dyDescent="0.2">
      <c r="A21" s="299" t="s">
        <v>318</v>
      </c>
      <c r="B21" s="754">
        <v>104.54847087726753</v>
      </c>
      <c r="C21" s="755">
        <v>24.80598738434248</v>
      </c>
    </row>
    <row r="22" spans="1:3" x14ac:dyDescent="0.2">
      <c r="A22" s="299" t="s">
        <v>319</v>
      </c>
      <c r="B22" s="754">
        <v>57.317300000000003</v>
      </c>
      <c r="C22" s="755">
        <v>20.202399999999997</v>
      </c>
    </row>
    <row r="23" spans="1:3" x14ac:dyDescent="0.2">
      <c r="A23" s="299" t="s">
        <v>218</v>
      </c>
      <c r="B23" s="754">
        <v>109.91473333333333</v>
      </c>
      <c r="C23" s="755">
        <v>26.071266666666666</v>
      </c>
    </row>
    <row r="24" spans="1:3" x14ac:dyDescent="0.2">
      <c r="A24" s="299" t="s">
        <v>320</v>
      </c>
      <c r="B24" s="754">
        <v>53.566733333333332</v>
      </c>
      <c r="C24" s="755">
        <v>21.732099999999999</v>
      </c>
    </row>
    <row r="25" spans="1:3" x14ac:dyDescent="0.2">
      <c r="A25" s="299" t="s">
        <v>321</v>
      </c>
      <c r="B25" s="754">
        <v>47.323333333333338</v>
      </c>
      <c r="C25" s="755">
        <v>19.258199999999999</v>
      </c>
    </row>
    <row r="26" spans="1:3" x14ac:dyDescent="0.2">
      <c r="A26" s="299" t="s">
        <v>322</v>
      </c>
      <c r="B26" s="754">
        <v>46.230000000000004</v>
      </c>
      <c r="C26" s="755">
        <v>21.045766666666669</v>
      </c>
    </row>
    <row r="27" spans="1:3" x14ac:dyDescent="0.2">
      <c r="A27" s="299" t="s">
        <v>323</v>
      </c>
      <c r="B27" s="754">
        <v>100</v>
      </c>
      <c r="C27" s="755">
        <v>32.819733333333332</v>
      </c>
    </row>
    <row r="28" spans="1:3" x14ac:dyDescent="0.2">
      <c r="A28" s="299" t="s">
        <v>324</v>
      </c>
      <c r="B28" s="754">
        <v>59.814755748034699</v>
      </c>
      <c r="C28" s="755">
        <v>22.940592673725583</v>
      </c>
    </row>
    <row r="29" spans="1:3" x14ac:dyDescent="0.2">
      <c r="A29" s="299" t="s">
        <v>256</v>
      </c>
      <c r="B29" s="754">
        <v>95.486666666666665</v>
      </c>
      <c r="C29" s="755">
        <v>22.652333333333338</v>
      </c>
    </row>
    <row r="30" spans="1:3" x14ac:dyDescent="0.2">
      <c r="A30" s="299" t="s">
        <v>221</v>
      </c>
      <c r="B30" s="754">
        <v>52.761645141641978</v>
      </c>
      <c r="C30" s="755">
        <v>18.914174913344478</v>
      </c>
    </row>
    <row r="31" spans="1:3" x14ac:dyDescent="0.2">
      <c r="A31" s="299" t="s">
        <v>325</v>
      </c>
      <c r="B31" s="754">
        <v>82.936760832906529</v>
      </c>
      <c r="C31" s="755">
        <v>11.255178177800628</v>
      </c>
    </row>
    <row r="32" spans="1:3" x14ac:dyDescent="0.2">
      <c r="A32" s="299" t="s">
        <v>257</v>
      </c>
      <c r="B32" s="754">
        <v>104.41410439998705</v>
      </c>
      <c r="C32" s="755">
        <v>20.694495078915523</v>
      </c>
    </row>
    <row r="33" spans="1:3" x14ac:dyDescent="0.2">
      <c r="A33" s="307" t="s">
        <v>326</v>
      </c>
      <c r="B33" s="758">
        <v>59.584248820041395</v>
      </c>
      <c r="C33" s="758">
        <v>20.899457951713458</v>
      </c>
    </row>
    <row r="34" spans="1:3" x14ac:dyDescent="0.2">
      <c r="A34" s="309" t="s">
        <v>327</v>
      </c>
      <c r="B34" s="759">
        <v>58.157638484970349</v>
      </c>
      <c r="C34" s="759">
        <v>20.814191617981777</v>
      </c>
    </row>
    <row r="35" spans="1:3" x14ac:dyDescent="0.2">
      <c r="A35" s="309" t="s">
        <v>328</v>
      </c>
      <c r="B35" s="807">
        <v>3.176871818303681</v>
      </c>
      <c r="C35" s="760">
        <v>1.5174582846484412</v>
      </c>
    </row>
    <row r="36" spans="1:3" x14ac:dyDescent="0.2">
      <c r="A36" s="94"/>
      <c r="B36" s="8"/>
      <c r="C36" s="71" t="s">
        <v>611</v>
      </c>
    </row>
    <row r="37" spans="1:3" x14ac:dyDescent="0.2">
      <c r="A37" s="94" t="s">
        <v>565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M11" sqref="M1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36">
        <v>2015</v>
      </c>
      <c r="C3" s="736" t="s">
        <v>603</v>
      </c>
      <c r="D3" s="736" t="s">
        <v>603</v>
      </c>
      <c r="E3" s="736" t="s">
        <v>603</v>
      </c>
      <c r="F3" s="736" t="s">
        <v>603</v>
      </c>
      <c r="G3" s="736" t="s">
        <v>603</v>
      </c>
      <c r="H3" s="736" t="s">
        <v>603</v>
      </c>
      <c r="I3" s="736">
        <v>2016</v>
      </c>
      <c r="J3" s="736" t="s">
        <v>603</v>
      </c>
      <c r="K3" s="736" t="s">
        <v>603</v>
      </c>
      <c r="L3" s="736" t="s">
        <v>603</v>
      </c>
      <c r="M3" s="736" t="s">
        <v>603</v>
      </c>
    </row>
    <row r="4" spans="1:13" x14ac:dyDescent="0.2">
      <c r="A4" s="312"/>
      <c r="B4" s="672">
        <v>42156</v>
      </c>
      <c r="C4" s="672">
        <v>42186</v>
      </c>
      <c r="D4" s="672">
        <v>42217</v>
      </c>
      <c r="E4" s="672">
        <v>42248</v>
      </c>
      <c r="F4" s="672">
        <v>42278</v>
      </c>
      <c r="G4" s="672">
        <v>42309</v>
      </c>
      <c r="H4" s="672">
        <v>42339</v>
      </c>
      <c r="I4" s="672">
        <v>42370</v>
      </c>
      <c r="J4" s="672">
        <v>42401</v>
      </c>
      <c r="K4" s="672">
        <v>42430</v>
      </c>
      <c r="L4" s="672">
        <v>42461</v>
      </c>
      <c r="M4" s="672">
        <v>42491</v>
      </c>
    </row>
    <row r="5" spans="1:13" x14ac:dyDescent="0.2">
      <c r="A5" s="313" t="s">
        <v>331</v>
      </c>
      <c r="B5" s="314">
        <v>61.639545454545448</v>
      </c>
      <c r="C5" s="315">
        <v>56.350869565217387</v>
      </c>
      <c r="D5" s="315">
        <v>46.628999999999998</v>
      </c>
      <c r="E5" s="315">
        <v>47.480454545454542</v>
      </c>
      <c r="F5" s="315">
        <v>48.440681818181822</v>
      </c>
      <c r="G5" s="315">
        <v>44.260000000000005</v>
      </c>
      <c r="H5" s="315">
        <v>38.006666666666668</v>
      </c>
      <c r="I5" s="315">
        <v>30.835999999999995</v>
      </c>
      <c r="J5" s="315">
        <v>32.281904761904762</v>
      </c>
      <c r="K5" s="315">
        <v>38.352857142857133</v>
      </c>
      <c r="L5" s="315">
        <v>41.665238095238102</v>
      </c>
      <c r="M5" s="315">
        <v>46.814500000000002</v>
      </c>
    </row>
    <row r="6" spans="1:13" x14ac:dyDescent="0.2">
      <c r="A6" s="316" t="s">
        <v>332</v>
      </c>
      <c r="B6" s="314">
        <v>59.819545454545441</v>
      </c>
      <c r="C6" s="315">
        <v>50.900909090909089</v>
      </c>
      <c r="D6" s="315">
        <v>42.867619047619051</v>
      </c>
      <c r="E6" s="315">
        <v>45.479523809523805</v>
      </c>
      <c r="F6" s="315">
        <v>46.223636363636359</v>
      </c>
      <c r="G6" s="315">
        <v>42.443499999999993</v>
      </c>
      <c r="H6" s="315">
        <v>37.188636363636363</v>
      </c>
      <c r="I6" s="315">
        <v>31.683157894736844</v>
      </c>
      <c r="J6" s="315">
        <v>30.323</v>
      </c>
      <c r="K6" s="315">
        <v>37.802727272727275</v>
      </c>
      <c r="L6" s="315">
        <v>40.958095238095225</v>
      </c>
      <c r="M6" s="315">
        <v>46.712380952380947</v>
      </c>
    </row>
    <row r="7" spans="1:13" x14ac:dyDescent="0.2">
      <c r="A7" s="317" t="s">
        <v>333</v>
      </c>
      <c r="B7" s="318">
        <v>1.1213227272727273</v>
      </c>
      <c r="C7" s="319">
        <v>1.0995782608695652</v>
      </c>
      <c r="D7" s="319">
        <v>1.113904761904762</v>
      </c>
      <c r="E7" s="319">
        <v>1.1221181818181818</v>
      </c>
      <c r="F7" s="319">
        <v>1.1235090909090908</v>
      </c>
      <c r="G7" s="319">
        <v>1.0735999999999999</v>
      </c>
      <c r="H7" s="319">
        <v>1.0877181818181816</v>
      </c>
      <c r="I7" s="319">
        <v>1.0859649999999998</v>
      </c>
      <c r="J7" s="319">
        <v>1.1092952380952379</v>
      </c>
      <c r="K7" s="319">
        <v>1.1099666666666668</v>
      </c>
      <c r="L7" s="319">
        <v>1.1339190476190477</v>
      </c>
      <c r="M7" s="319">
        <v>1.1311090909090913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28" sqref="M28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36">
        <v>2015</v>
      </c>
      <c r="C3" s="736" t="s">
        <v>603</v>
      </c>
      <c r="D3" s="736" t="s">
        <v>603</v>
      </c>
      <c r="E3" s="736" t="s">
        <v>603</v>
      </c>
      <c r="F3" s="736" t="s">
        <v>603</v>
      </c>
      <c r="G3" s="736" t="s">
        <v>603</v>
      </c>
      <c r="H3" s="736" t="s">
        <v>603</v>
      </c>
      <c r="I3" s="736">
        <v>2016</v>
      </c>
      <c r="J3" s="736" t="s">
        <v>603</v>
      </c>
      <c r="K3" s="736" t="s">
        <v>603</v>
      </c>
      <c r="L3" s="736" t="s">
        <v>603</v>
      </c>
      <c r="M3" s="736" t="s">
        <v>603</v>
      </c>
    </row>
    <row r="4" spans="1:13" x14ac:dyDescent="0.2">
      <c r="A4" s="321"/>
      <c r="B4" s="672">
        <v>42156</v>
      </c>
      <c r="C4" s="672">
        <v>42186</v>
      </c>
      <c r="D4" s="672">
        <v>42217</v>
      </c>
      <c r="E4" s="672">
        <v>42248</v>
      </c>
      <c r="F4" s="672">
        <v>42278</v>
      </c>
      <c r="G4" s="672">
        <v>42309</v>
      </c>
      <c r="H4" s="672">
        <v>42339</v>
      </c>
      <c r="I4" s="672">
        <v>42370</v>
      </c>
      <c r="J4" s="672">
        <v>42401</v>
      </c>
      <c r="K4" s="672">
        <v>42430</v>
      </c>
      <c r="L4" s="672">
        <v>42461</v>
      </c>
      <c r="M4" s="672">
        <v>42491</v>
      </c>
    </row>
    <row r="5" spans="1:13" x14ac:dyDescent="0.2">
      <c r="A5" s="809" t="s">
        <v>335</v>
      </c>
      <c r="B5" s="810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</row>
    <row r="6" spans="1:13" x14ac:dyDescent="0.2">
      <c r="A6" s="322" t="s">
        <v>336</v>
      </c>
      <c r="B6" s="238">
        <v>61.071818181818188</v>
      </c>
      <c r="C6" s="238">
        <v>54.290434782608706</v>
      </c>
      <c r="D6" s="238">
        <v>45.379999999999995</v>
      </c>
      <c r="E6" s="238">
        <v>45.685454545454547</v>
      </c>
      <c r="F6" s="238">
        <v>45.870909090909095</v>
      </c>
      <c r="G6" s="238">
        <v>42.905238095238097</v>
      </c>
      <c r="H6" s="238">
        <v>34.506521739130442</v>
      </c>
      <c r="I6" s="238">
        <v>28.038571428571426</v>
      </c>
      <c r="J6" s="238">
        <v>28.888571428571431</v>
      </c>
      <c r="K6" s="238">
        <v>34.746521739130436</v>
      </c>
      <c r="L6" s="238">
        <v>38.209047619047617</v>
      </c>
      <c r="M6" s="238">
        <v>42.980454545454535</v>
      </c>
    </row>
    <row r="7" spans="1:13" x14ac:dyDescent="0.2">
      <c r="A7" s="322" t="s">
        <v>337</v>
      </c>
      <c r="B7" s="238">
        <v>61.695909090909097</v>
      </c>
      <c r="C7" s="238">
        <v>56.039565217391299</v>
      </c>
      <c r="D7" s="238">
        <v>47.965238095238092</v>
      </c>
      <c r="E7" s="238">
        <v>45.090454545454548</v>
      </c>
      <c r="F7" s="238">
        <v>45.959545454545449</v>
      </c>
      <c r="G7" s="238">
        <v>41.719047619047629</v>
      </c>
      <c r="H7" s="238">
        <v>34.265000000000001</v>
      </c>
      <c r="I7" s="238">
        <v>27.479999999999997</v>
      </c>
      <c r="J7" s="238">
        <v>29.901428571428568</v>
      </c>
      <c r="K7" s="238">
        <v>35.470909090909096</v>
      </c>
      <c r="L7" s="238">
        <v>39.421428571428571</v>
      </c>
      <c r="M7" s="238">
        <v>44.289999999999992</v>
      </c>
    </row>
    <row r="8" spans="1:13" x14ac:dyDescent="0.2">
      <c r="A8" s="322" t="s">
        <v>338</v>
      </c>
      <c r="B8" s="238">
        <v>61.121363636363633</v>
      </c>
      <c r="C8" s="238">
        <v>54.340869565217396</v>
      </c>
      <c r="D8" s="238">
        <v>45.382857142857141</v>
      </c>
      <c r="E8" s="238">
        <v>45.732727272727267</v>
      </c>
      <c r="F8" s="238">
        <v>45.87227272727273</v>
      </c>
      <c r="G8" s="238">
        <v>42.861904761904768</v>
      </c>
      <c r="H8" s="238">
        <v>34.497391304347822</v>
      </c>
      <c r="I8" s="238">
        <v>27.95809523809524</v>
      </c>
      <c r="J8" s="238">
        <v>28.980952380952381</v>
      </c>
      <c r="K8" s="238">
        <v>34.643478260869571</v>
      </c>
      <c r="L8" s="238">
        <v>38.147619047619045</v>
      </c>
      <c r="M8" s="238">
        <v>42.975454545454539</v>
      </c>
    </row>
    <row r="9" spans="1:13" x14ac:dyDescent="0.2">
      <c r="A9" s="322" t="s">
        <v>339</v>
      </c>
      <c r="B9" s="238">
        <v>59.573636363636368</v>
      </c>
      <c r="C9" s="238">
        <v>52.69521739130434</v>
      </c>
      <c r="D9" s="238">
        <v>43.82809523809523</v>
      </c>
      <c r="E9" s="238">
        <v>44.325909090909086</v>
      </c>
      <c r="F9" s="238">
        <v>44.281363636363643</v>
      </c>
      <c r="G9" s="238">
        <v>41.261904761904766</v>
      </c>
      <c r="H9" s="238">
        <v>32.849565217391316</v>
      </c>
      <c r="I9" s="238">
        <v>26.267619047619046</v>
      </c>
      <c r="J9" s="238">
        <v>27.280952380952385</v>
      </c>
      <c r="K9" s="238">
        <v>33.278260869565216</v>
      </c>
      <c r="L9" s="238">
        <v>36.61666666666666</v>
      </c>
      <c r="M9" s="238">
        <v>41.152727272727269</v>
      </c>
    </row>
    <row r="10" spans="1:13" x14ac:dyDescent="0.2">
      <c r="A10" s="325" t="s">
        <v>341</v>
      </c>
      <c r="B10" s="323">
        <v>57.209545454545449</v>
      </c>
      <c r="C10" s="323">
        <v>52.311304347826088</v>
      </c>
      <c r="D10" s="323">
        <v>41.635000000000005</v>
      </c>
      <c r="E10" s="323">
        <v>42.609545454545461</v>
      </c>
      <c r="F10" s="323">
        <v>43.879999999999995</v>
      </c>
      <c r="G10" s="323">
        <v>39.336666666666673</v>
      </c>
      <c r="H10" s="323">
        <v>32.949523809523811</v>
      </c>
      <c r="I10" s="323">
        <v>25.5975</v>
      </c>
      <c r="J10" s="323">
        <v>27.100476190476197</v>
      </c>
      <c r="K10" s="323">
        <v>33.198095238095235</v>
      </c>
      <c r="L10" s="323">
        <v>36.407142857142858</v>
      </c>
      <c r="M10" s="323">
        <v>41.523809523809533</v>
      </c>
    </row>
    <row r="11" spans="1:13" x14ac:dyDescent="0.2">
      <c r="A11" s="809" t="s">
        <v>340</v>
      </c>
      <c r="B11" s="808"/>
      <c r="C11" s="808"/>
      <c r="D11" s="808"/>
      <c r="E11" s="808"/>
      <c r="F11" s="808"/>
      <c r="G11" s="808"/>
      <c r="H11" s="808"/>
      <c r="I11" s="808"/>
      <c r="J11" s="808"/>
      <c r="K11" s="808"/>
      <c r="L11" s="808"/>
      <c r="M11" s="808"/>
    </row>
    <row r="12" spans="1:13" x14ac:dyDescent="0.2">
      <c r="A12" s="322" t="s">
        <v>342</v>
      </c>
      <c r="B12" s="238">
        <v>61.377727272727277</v>
      </c>
      <c r="C12" s="238">
        <v>56.461304347826101</v>
      </c>
      <c r="D12" s="238">
        <v>46.364999999999988</v>
      </c>
      <c r="E12" s="238">
        <v>48.282272727272726</v>
      </c>
      <c r="F12" s="238">
        <v>49.136818181818192</v>
      </c>
      <c r="G12" s="238">
        <v>44.50809523809523</v>
      </c>
      <c r="H12" s="238">
        <v>38.299523809523805</v>
      </c>
      <c r="I12" s="238">
        <v>31.532499999999999</v>
      </c>
      <c r="J12" s="238">
        <v>32.917142857142856</v>
      </c>
      <c r="K12" s="238">
        <v>38.940952380952382</v>
      </c>
      <c r="L12" s="238">
        <v>42.43571428571429</v>
      </c>
      <c r="M12" s="238">
        <v>47.349999999999994</v>
      </c>
    </row>
    <row r="13" spans="1:13" x14ac:dyDescent="0.2">
      <c r="A13" s="322" t="s">
        <v>343</v>
      </c>
      <c r="B13" s="238">
        <v>60.599545454545449</v>
      </c>
      <c r="C13" s="238">
        <v>55.305217391304346</v>
      </c>
      <c r="D13" s="238">
        <v>45.589523809523804</v>
      </c>
      <c r="E13" s="238">
        <v>46.617272727272727</v>
      </c>
      <c r="F13" s="238">
        <v>47.407727272727271</v>
      </c>
      <c r="G13" s="238">
        <v>43.2</v>
      </c>
      <c r="H13" s="238">
        <v>36.878695652173917</v>
      </c>
      <c r="I13" s="238">
        <v>30.047619047619047</v>
      </c>
      <c r="J13" s="238">
        <v>31.071904761904761</v>
      </c>
      <c r="K13" s="238">
        <v>37.414347826086953</v>
      </c>
      <c r="L13" s="238">
        <v>40.675714285714285</v>
      </c>
      <c r="M13" s="238">
        <v>45.806363636363635</v>
      </c>
    </row>
    <row r="14" spans="1:13" x14ac:dyDescent="0.2">
      <c r="A14" s="322" t="s">
        <v>344</v>
      </c>
      <c r="B14" s="238">
        <v>62.010909090909081</v>
      </c>
      <c r="C14" s="238">
        <v>57.352608695652187</v>
      </c>
      <c r="D14" s="238">
        <v>47.371499999999997</v>
      </c>
      <c r="E14" s="238">
        <v>48.622727272727268</v>
      </c>
      <c r="F14" s="238">
        <v>49.234090909090902</v>
      </c>
      <c r="G14" s="238">
        <v>44.529523809523802</v>
      </c>
      <c r="H14" s="238">
        <v>38.215714285714284</v>
      </c>
      <c r="I14" s="238">
        <v>31.209999999999997</v>
      </c>
      <c r="J14" s="238">
        <v>32.89</v>
      </c>
      <c r="K14" s="238">
        <v>38.917142857142849</v>
      </c>
      <c r="L14" s="238">
        <v>42.283333333333317</v>
      </c>
      <c r="M14" s="238">
        <v>47.596666666666657</v>
      </c>
    </row>
    <row r="15" spans="1:13" x14ac:dyDescent="0.2">
      <c r="A15" s="809" t="s">
        <v>222</v>
      </c>
      <c r="B15" s="808"/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</row>
    <row r="16" spans="1:13" x14ac:dyDescent="0.2">
      <c r="A16" s="322" t="s">
        <v>345</v>
      </c>
      <c r="B16" s="238">
        <v>61.410454545454542</v>
      </c>
      <c r="C16" s="238">
        <v>55.896086956521728</v>
      </c>
      <c r="D16" s="238">
        <v>45.582499999999996</v>
      </c>
      <c r="E16" s="238">
        <v>47.011818181818178</v>
      </c>
      <c r="F16" s="238">
        <v>47.343636363636371</v>
      </c>
      <c r="G16" s="238">
        <v>42.396190476190469</v>
      </c>
      <c r="H16" s="238">
        <v>36.780476190476193</v>
      </c>
      <c r="I16" s="238">
        <v>29.112500000000001</v>
      </c>
      <c r="J16" s="238">
        <v>30.571904761904761</v>
      </c>
      <c r="K16" s="238">
        <v>36.617142857142859</v>
      </c>
      <c r="L16" s="238">
        <v>39.976190476190467</v>
      </c>
      <c r="M16" s="238">
        <v>45.018500000000003</v>
      </c>
    </row>
    <row r="17" spans="1:13" x14ac:dyDescent="0.2">
      <c r="A17" s="809" t="s">
        <v>346</v>
      </c>
      <c r="B17" s="811"/>
      <c r="C17" s="811"/>
      <c r="D17" s="811"/>
      <c r="E17" s="811"/>
      <c r="F17" s="811"/>
      <c r="G17" s="811"/>
      <c r="H17" s="811"/>
      <c r="I17" s="811"/>
      <c r="J17" s="811"/>
      <c r="K17" s="811"/>
      <c r="L17" s="811"/>
      <c r="M17" s="811"/>
    </row>
    <row r="18" spans="1:13" x14ac:dyDescent="0.2">
      <c r="A18" s="322" t="s">
        <v>347</v>
      </c>
      <c r="B18" s="238">
        <v>59.819545454545441</v>
      </c>
      <c r="C18" s="238">
        <v>50.900909090909089</v>
      </c>
      <c r="D18" s="238">
        <v>42.867619047619051</v>
      </c>
      <c r="E18" s="238">
        <v>45.479523809523805</v>
      </c>
      <c r="F18" s="238">
        <v>46.223636363636359</v>
      </c>
      <c r="G18" s="238">
        <v>42.443499999999993</v>
      </c>
      <c r="H18" s="238">
        <v>37.188636363636363</v>
      </c>
      <c r="I18" s="238">
        <v>31.683157894736844</v>
      </c>
      <c r="J18" s="238">
        <v>30.323</v>
      </c>
      <c r="K18" s="238">
        <v>37.802727272727275</v>
      </c>
      <c r="L18" s="238">
        <v>40.958095238095225</v>
      </c>
      <c r="M18" s="238">
        <v>46.712380952380947</v>
      </c>
    </row>
    <row r="19" spans="1:13" x14ac:dyDescent="0.2">
      <c r="A19" s="325" t="s">
        <v>348</v>
      </c>
      <c r="B19" s="323">
        <v>51.044545454545464</v>
      </c>
      <c r="C19" s="323">
        <v>45.123478260869568</v>
      </c>
      <c r="D19" s="323">
        <v>34.859047619047622</v>
      </c>
      <c r="E19" s="323">
        <v>34.787727272727267</v>
      </c>
      <c r="F19" s="323">
        <v>35.280909090909091</v>
      </c>
      <c r="G19" s="323">
        <v>31.323333333333331</v>
      </c>
      <c r="H19" s="323">
        <v>24.633043478260866</v>
      </c>
      <c r="I19" s="323">
        <v>19.709523809523809</v>
      </c>
      <c r="J19" s="323">
        <v>22.95428571428571</v>
      </c>
      <c r="K19" s="323">
        <v>28.658695652173911</v>
      </c>
      <c r="L19" s="323">
        <v>30.706666666666667</v>
      </c>
      <c r="M19" s="323">
        <v>36.206818181818178</v>
      </c>
    </row>
    <row r="20" spans="1:13" x14ac:dyDescent="0.2">
      <c r="A20" s="809" t="s">
        <v>349</v>
      </c>
      <c r="B20" s="811"/>
      <c r="C20" s="811"/>
      <c r="D20" s="811"/>
      <c r="E20" s="811"/>
      <c r="F20" s="811"/>
      <c r="G20" s="811"/>
      <c r="H20" s="811"/>
      <c r="I20" s="811"/>
      <c r="J20" s="811"/>
      <c r="K20" s="811"/>
      <c r="L20" s="811"/>
      <c r="M20" s="811"/>
    </row>
    <row r="21" spans="1:13" x14ac:dyDescent="0.2">
      <c r="A21" s="322" t="s">
        <v>350</v>
      </c>
      <c r="B21" s="238">
        <v>61.043181818181822</v>
      </c>
      <c r="C21" s="238">
        <v>56.834347826086969</v>
      </c>
      <c r="D21" s="238">
        <v>46.807500000000012</v>
      </c>
      <c r="E21" s="238">
        <v>47.912727272727267</v>
      </c>
      <c r="F21" s="238">
        <v>48.87318181818182</v>
      </c>
      <c r="G21" s="238">
        <v>44.170476190476187</v>
      </c>
      <c r="H21" s="238">
        <v>38.417619047619056</v>
      </c>
      <c r="I21" s="238">
        <v>31.312000000000001</v>
      </c>
      <c r="J21" s="238">
        <v>32.605714285714285</v>
      </c>
      <c r="K21" s="238">
        <v>38.649047619047622</v>
      </c>
      <c r="L21" s="238">
        <v>42.088095238095235</v>
      </c>
      <c r="M21" s="238">
        <v>47.711904761904776</v>
      </c>
    </row>
    <row r="22" spans="1:13" x14ac:dyDescent="0.2">
      <c r="A22" s="322" t="s">
        <v>351</v>
      </c>
      <c r="B22" s="247">
        <v>60.485000000000014</v>
      </c>
      <c r="C22" s="247">
        <v>56.636956521739123</v>
      </c>
      <c r="D22" s="247">
        <v>46.010000000000005</v>
      </c>
      <c r="E22" s="247">
        <v>47.496818181818192</v>
      </c>
      <c r="F22" s="247">
        <v>48.384999999999998</v>
      </c>
      <c r="G22" s="247">
        <v>43.430952380952377</v>
      </c>
      <c r="H22" s="247">
        <v>38.072857142857139</v>
      </c>
      <c r="I22" s="247">
        <v>30.310499999999998</v>
      </c>
      <c r="J22" s="247">
        <v>31.858095238095231</v>
      </c>
      <c r="K22" s="247">
        <v>37.984761904761911</v>
      </c>
      <c r="L22" s="247">
        <v>41.064761904761909</v>
      </c>
      <c r="M22" s="247">
        <v>46.63333333333334</v>
      </c>
    </row>
    <row r="23" spans="1:13" x14ac:dyDescent="0.2">
      <c r="A23" s="325" t="s">
        <v>352</v>
      </c>
      <c r="B23" s="323">
        <v>60.534545454545452</v>
      </c>
      <c r="C23" s="323">
        <v>56.480000000000011</v>
      </c>
      <c r="D23" s="323">
        <v>46.330000000000005</v>
      </c>
      <c r="E23" s="323">
        <v>47.424999999999997</v>
      </c>
      <c r="F23" s="323">
        <v>48.363181818181822</v>
      </c>
      <c r="G23" s="323">
        <v>43.6752380952381</v>
      </c>
      <c r="H23" s="323">
        <v>38.076190476190483</v>
      </c>
      <c r="I23" s="323">
        <v>30.758500000000005</v>
      </c>
      <c r="J23" s="323">
        <v>31.929523809523808</v>
      </c>
      <c r="K23" s="323">
        <v>38.083809523809521</v>
      </c>
      <c r="L23" s="323">
        <v>41.252380952380953</v>
      </c>
      <c r="M23" s="323">
        <v>46.773500000000006</v>
      </c>
    </row>
    <row r="24" spans="1:13" s="259" customFormat="1" ht="15" x14ac:dyDescent="0.25">
      <c r="A24" s="673" t="s">
        <v>353</v>
      </c>
      <c r="B24" s="674">
        <v>60.135909090909102</v>
      </c>
      <c r="C24" s="674">
        <v>54.141739130434779</v>
      </c>
      <c r="D24" s="674">
        <v>45.460952380952385</v>
      </c>
      <c r="E24" s="674">
        <v>44.82</v>
      </c>
      <c r="F24" s="674">
        <v>45.022272727272728</v>
      </c>
      <c r="G24" s="674">
        <v>40.493333333333325</v>
      </c>
      <c r="H24" s="674">
        <v>33.637727272727268</v>
      </c>
      <c r="I24" s="674">
        <v>26.503499999999995</v>
      </c>
      <c r="J24" s="674">
        <v>28.719047619047625</v>
      </c>
      <c r="K24" s="674">
        <v>34.653043478260869</v>
      </c>
      <c r="L24" s="674">
        <v>37.86</v>
      </c>
      <c r="M24" s="674">
        <v>43.23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N15" sqref="N15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36">
        <v>2015</v>
      </c>
      <c r="D3" s="736" t="s">
        <v>603</v>
      </c>
      <c r="E3" s="736" t="s">
        <v>603</v>
      </c>
      <c r="F3" s="736" t="s">
        <v>603</v>
      </c>
      <c r="G3" s="736" t="s">
        <v>603</v>
      </c>
      <c r="H3" s="736" t="s">
        <v>603</v>
      </c>
      <c r="I3" s="736" t="s">
        <v>603</v>
      </c>
      <c r="J3" s="736">
        <v>2016</v>
      </c>
      <c r="K3" s="736" t="s">
        <v>603</v>
      </c>
      <c r="L3" s="736" t="s">
        <v>603</v>
      </c>
      <c r="M3" s="736" t="s">
        <v>603</v>
      </c>
      <c r="N3" s="736" t="s">
        <v>603</v>
      </c>
    </row>
    <row r="4" spans="1:15" ht="13.7" customHeight="1" x14ac:dyDescent="0.2">
      <c r="B4" s="236"/>
      <c r="C4" s="672">
        <v>42156</v>
      </c>
      <c r="D4" s="672">
        <v>42186</v>
      </c>
      <c r="E4" s="672">
        <v>42217</v>
      </c>
      <c r="F4" s="672">
        <v>42248</v>
      </c>
      <c r="G4" s="672">
        <v>42278</v>
      </c>
      <c r="H4" s="672">
        <v>42309</v>
      </c>
      <c r="I4" s="672">
        <v>42339</v>
      </c>
      <c r="J4" s="672">
        <v>42370</v>
      </c>
      <c r="K4" s="672">
        <v>42401</v>
      </c>
      <c r="L4" s="672">
        <v>42430</v>
      </c>
      <c r="M4" s="672">
        <v>42461</v>
      </c>
      <c r="N4" s="672">
        <v>42491</v>
      </c>
    </row>
    <row r="5" spans="1:15" ht="13.7" customHeight="1" x14ac:dyDescent="0.2">
      <c r="A5" s="892" t="s">
        <v>566</v>
      </c>
      <c r="B5" s="327" t="s">
        <v>355</v>
      </c>
      <c r="C5" s="741">
        <v>681.01136363636363</v>
      </c>
      <c r="D5" s="742">
        <v>661.72826086956525</v>
      </c>
      <c r="E5" s="742">
        <v>523.70238095238096</v>
      </c>
      <c r="F5" s="742">
        <v>503.76136363636363</v>
      </c>
      <c r="G5" s="742">
        <v>473.29545454545456</v>
      </c>
      <c r="H5" s="742">
        <v>469.8095238095238</v>
      </c>
      <c r="I5" s="742">
        <v>427.48809523809524</v>
      </c>
      <c r="J5" s="742">
        <v>391.45</v>
      </c>
      <c r="K5" s="742">
        <v>351.54761904761904</v>
      </c>
      <c r="L5" s="742">
        <v>420.59523809523807</v>
      </c>
      <c r="M5" s="742">
        <v>476.88095238095241</v>
      </c>
      <c r="N5" s="742">
        <v>512.09523809523807</v>
      </c>
    </row>
    <row r="6" spans="1:15" ht="13.7" customHeight="1" x14ac:dyDescent="0.2">
      <c r="A6" s="893"/>
      <c r="B6" s="328" t="s">
        <v>356</v>
      </c>
      <c r="C6" s="743">
        <v>681.4545454545455</v>
      </c>
      <c r="D6" s="744">
        <v>676.53260869565213</v>
      </c>
      <c r="E6" s="744">
        <v>572.79999999999995</v>
      </c>
      <c r="F6" s="744">
        <v>514.5</v>
      </c>
      <c r="G6" s="744">
        <v>465.45454545454544</v>
      </c>
      <c r="H6" s="744">
        <v>467.86904761904759</v>
      </c>
      <c r="I6" s="744">
        <v>417.67857142857144</v>
      </c>
      <c r="J6" s="744">
        <v>378.13749999999999</v>
      </c>
      <c r="K6" s="744">
        <v>341.60714285714283</v>
      </c>
      <c r="L6" s="744">
        <v>390.11904761904759</v>
      </c>
      <c r="M6" s="744">
        <v>470.07142857142856</v>
      </c>
      <c r="N6" s="744">
        <v>498.28571428571428</v>
      </c>
    </row>
    <row r="7" spans="1:15" ht="13.7" customHeight="1" x14ac:dyDescent="0.2">
      <c r="A7" s="894" t="s">
        <v>617</v>
      </c>
      <c r="B7" s="327" t="s">
        <v>355</v>
      </c>
      <c r="C7" s="745">
        <v>578.15909090909088</v>
      </c>
      <c r="D7" s="746">
        <v>507.98913043478262</v>
      </c>
      <c r="E7" s="746">
        <v>456.57499999999999</v>
      </c>
      <c r="F7" s="746">
        <v>463.44318181818181</v>
      </c>
      <c r="G7" s="746">
        <v>454.11363636363637</v>
      </c>
      <c r="H7" s="746">
        <v>432.71428571428572</v>
      </c>
      <c r="I7" s="746">
        <v>360.39285714285717</v>
      </c>
      <c r="J7" s="746">
        <v>290.22500000000002</v>
      </c>
      <c r="K7" s="746">
        <v>312.28571428571428</v>
      </c>
      <c r="L7" s="746">
        <v>361.86904761904759</v>
      </c>
      <c r="M7" s="746">
        <v>378.26190476190476</v>
      </c>
      <c r="N7" s="746">
        <v>428.82499999999999</v>
      </c>
    </row>
    <row r="8" spans="1:15" ht="13.7" customHeight="1" x14ac:dyDescent="0.2">
      <c r="A8" s="895"/>
      <c r="B8" s="328" t="s">
        <v>356</v>
      </c>
      <c r="C8" s="743">
        <v>593.9545454545455</v>
      </c>
      <c r="D8" s="744">
        <v>524.21739130434787</v>
      </c>
      <c r="E8" s="744">
        <v>465.78750000000002</v>
      </c>
      <c r="F8" s="744">
        <v>474.70454545454544</v>
      </c>
      <c r="G8" s="744">
        <v>462.28409090909093</v>
      </c>
      <c r="H8" s="744">
        <v>441.76190476190476</v>
      </c>
      <c r="I8" s="744">
        <v>368.08333333333331</v>
      </c>
      <c r="J8" s="744">
        <v>302.45</v>
      </c>
      <c r="K8" s="744">
        <v>322.41666666666669</v>
      </c>
      <c r="L8" s="744">
        <v>370.78571428571428</v>
      </c>
      <c r="M8" s="744">
        <v>392.51190476190476</v>
      </c>
      <c r="N8" s="744">
        <v>436.59523809523807</v>
      </c>
    </row>
    <row r="9" spans="1:15" ht="13.7" customHeight="1" x14ac:dyDescent="0.2">
      <c r="A9" s="894" t="s">
        <v>567</v>
      </c>
      <c r="B9" s="327" t="s">
        <v>355</v>
      </c>
      <c r="C9" s="741">
        <v>573.39772727272725</v>
      </c>
      <c r="D9" s="742">
        <v>512.195652173913</v>
      </c>
      <c r="E9" s="742">
        <v>463.65476190476193</v>
      </c>
      <c r="F9" s="742">
        <v>466.89772727272725</v>
      </c>
      <c r="G9" s="742">
        <v>448.40909090909093</v>
      </c>
      <c r="H9" s="742">
        <v>427.9404761904762</v>
      </c>
      <c r="I9" s="742">
        <v>341.47619047619048</v>
      </c>
      <c r="J9" s="742">
        <v>280.07499999999999</v>
      </c>
      <c r="K9" s="742">
        <v>298.63095238095241</v>
      </c>
      <c r="L9" s="742">
        <v>350.5595238095238</v>
      </c>
      <c r="M9" s="742">
        <v>363.3095238095238</v>
      </c>
      <c r="N9" s="742">
        <v>421.39285714285717</v>
      </c>
    </row>
    <row r="10" spans="1:15" ht="13.7" customHeight="1" x14ac:dyDescent="0.2">
      <c r="A10" s="895"/>
      <c r="B10" s="328" t="s">
        <v>356</v>
      </c>
      <c r="C10" s="743">
        <v>590.11545454545444</v>
      </c>
      <c r="D10" s="744">
        <v>526.88043478260875</v>
      </c>
      <c r="E10" s="744">
        <v>467.35</v>
      </c>
      <c r="F10" s="744">
        <v>475.34090909090907</v>
      </c>
      <c r="G10" s="744">
        <v>462.45454545454544</v>
      </c>
      <c r="H10" s="744">
        <v>440.64333333333332</v>
      </c>
      <c r="I10" s="744">
        <v>352.90476190476193</v>
      </c>
      <c r="J10" s="744">
        <v>292.75650000000002</v>
      </c>
      <c r="K10" s="744">
        <v>307.19095238095241</v>
      </c>
      <c r="L10" s="744">
        <v>357.64285714285717</v>
      </c>
      <c r="M10" s="744">
        <v>375.25</v>
      </c>
      <c r="N10" s="744">
        <v>427.65650000000005</v>
      </c>
    </row>
    <row r="11" spans="1:15" ht="13.7" customHeight="1" x14ac:dyDescent="0.2">
      <c r="A11" s="892" t="s">
        <v>357</v>
      </c>
      <c r="B11" s="327" t="s">
        <v>355</v>
      </c>
      <c r="C11" s="741">
        <v>334.47727272727275</v>
      </c>
      <c r="D11" s="742">
        <v>291.39695652173913</v>
      </c>
      <c r="E11" s="742">
        <v>234.0952380952381</v>
      </c>
      <c r="F11" s="742">
        <v>219.47772727272729</v>
      </c>
      <c r="G11" s="742">
        <v>233.22727272727272</v>
      </c>
      <c r="H11" s="742">
        <v>212.45238095238096</v>
      </c>
      <c r="I11" s="742">
        <v>169.26190476190476</v>
      </c>
      <c r="J11" s="742">
        <v>132.78749999999999</v>
      </c>
      <c r="K11" s="742">
        <v>144.3452380952381</v>
      </c>
      <c r="L11" s="742">
        <v>158.98285714285717</v>
      </c>
      <c r="M11" s="742">
        <v>178.16095238095238</v>
      </c>
      <c r="N11" s="742">
        <v>217.45904761904762</v>
      </c>
    </row>
    <row r="12" spans="1:15" ht="13.7" customHeight="1" x14ac:dyDescent="0.2">
      <c r="A12" s="893"/>
      <c r="B12" s="328" t="s">
        <v>356</v>
      </c>
      <c r="C12" s="743">
        <v>326.92045454545456</v>
      </c>
      <c r="D12" s="744">
        <v>283.3478260869565</v>
      </c>
      <c r="E12" s="744">
        <v>225.1875</v>
      </c>
      <c r="F12" s="744">
        <v>211.95454545454547</v>
      </c>
      <c r="G12" s="744">
        <v>225.35227272727272</v>
      </c>
      <c r="H12" s="744">
        <v>206.22619047619048</v>
      </c>
      <c r="I12" s="744">
        <v>158.35714285714286</v>
      </c>
      <c r="J12" s="744">
        <v>125.1</v>
      </c>
      <c r="K12" s="744">
        <v>138.27380952380952</v>
      </c>
      <c r="L12" s="744">
        <v>155.11904761904762</v>
      </c>
      <c r="M12" s="744">
        <v>174.07142857142858</v>
      </c>
      <c r="N12" s="744">
        <v>211.36250000000001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H13" sqref="H1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0">
        <f>INDICE!A3</f>
        <v>42491</v>
      </c>
      <c r="C3" s="888">
        <v>41671</v>
      </c>
      <c r="D3" s="888" t="s">
        <v>120</v>
      </c>
      <c r="E3" s="888"/>
      <c r="F3" s="888" t="s">
        <v>121</v>
      </c>
      <c r="G3" s="888"/>
      <c r="H3" s="888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359</v>
      </c>
      <c r="B5" s="265">
        <v>18624.162</v>
      </c>
      <c r="C5" s="264">
        <v>5.2793422630814266</v>
      </c>
      <c r="D5" s="265">
        <v>115085.68399999999</v>
      </c>
      <c r="E5" s="264">
        <v>1.8467574219703031</v>
      </c>
      <c r="F5" s="265">
        <v>245769.592</v>
      </c>
      <c r="G5" s="264">
        <v>1.6064260182734109</v>
      </c>
      <c r="H5" s="264">
        <v>78.617918183450342</v>
      </c>
    </row>
    <row r="6" spans="1:8" x14ac:dyDescent="0.2">
      <c r="A6" s="65" t="s">
        <v>360</v>
      </c>
      <c r="B6" s="66">
        <v>3705.3310000000001</v>
      </c>
      <c r="C6" s="267">
        <v>-8.9172718231191315</v>
      </c>
      <c r="D6" s="66">
        <v>18113.312999999998</v>
      </c>
      <c r="E6" s="67">
        <v>-17.721758355528344</v>
      </c>
      <c r="F6" s="66">
        <v>57182.519</v>
      </c>
      <c r="G6" s="67">
        <v>0.95585695697247186</v>
      </c>
      <c r="H6" s="67">
        <v>18.291809672962287</v>
      </c>
    </row>
    <row r="7" spans="1:8" x14ac:dyDescent="0.2">
      <c r="A7" s="65" t="s">
        <v>361</v>
      </c>
      <c r="B7" s="266">
        <v>810.81200000000001</v>
      </c>
      <c r="C7" s="267">
        <v>16.066065636192377</v>
      </c>
      <c r="D7" s="266">
        <v>3960.2950000000001</v>
      </c>
      <c r="E7" s="267">
        <v>5.8169044341461742</v>
      </c>
      <c r="F7" s="266">
        <v>9660.5830000000005</v>
      </c>
      <c r="G7" s="267">
        <v>-4.6163587488080235</v>
      </c>
      <c r="H7" s="267">
        <v>3.0902721435873621</v>
      </c>
    </row>
    <row r="8" spans="1:8" x14ac:dyDescent="0.2">
      <c r="A8" s="332" t="s">
        <v>196</v>
      </c>
      <c r="B8" s="333">
        <v>23140.305</v>
      </c>
      <c r="C8" s="334">
        <v>3.0431574144719669</v>
      </c>
      <c r="D8" s="333">
        <v>137159.29199999999</v>
      </c>
      <c r="E8" s="334">
        <v>-1.1508497492583518</v>
      </c>
      <c r="F8" s="333">
        <v>312612.69400000002</v>
      </c>
      <c r="G8" s="334">
        <v>1.2828454811400904</v>
      </c>
      <c r="H8" s="335">
        <v>100</v>
      </c>
    </row>
    <row r="9" spans="1:8" x14ac:dyDescent="0.2">
      <c r="A9" s="336" t="s">
        <v>594</v>
      </c>
      <c r="B9" s="618">
        <v>7085.8739999999998</v>
      </c>
      <c r="C9" s="273">
        <v>-4.9665070050559361</v>
      </c>
      <c r="D9" s="618">
        <v>36573.303999999996</v>
      </c>
      <c r="E9" s="273">
        <v>-6.3396010816709172</v>
      </c>
      <c r="F9" s="618">
        <v>90792.277000000002</v>
      </c>
      <c r="G9" s="274">
        <v>-6.7023527639949956</v>
      </c>
      <c r="H9" s="274">
        <v>29.043055110231702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1" t="s">
        <v>644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H13" sqref="H1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70">
        <f>INDICE!A3</f>
        <v>42491</v>
      </c>
      <c r="C3" s="870">
        <v>41671</v>
      </c>
      <c r="D3" s="888" t="s">
        <v>120</v>
      </c>
      <c r="E3" s="888"/>
      <c r="F3" s="888" t="s">
        <v>121</v>
      </c>
      <c r="G3" s="888"/>
      <c r="H3" s="26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571</v>
      </c>
      <c r="B5" s="265">
        <v>8756.7189999999991</v>
      </c>
      <c r="C5" s="264">
        <v>-2.8343174859900278</v>
      </c>
      <c r="D5" s="265">
        <v>44077.406999999999</v>
      </c>
      <c r="E5" s="264">
        <v>-4.9095716217591088</v>
      </c>
      <c r="F5" s="265">
        <v>119908.988</v>
      </c>
      <c r="G5" s="264">
        <v>4.9463833320876081</v>
      </c>
      <c r="H5" s="264">
        <v>38.357043812174815</v>
      </c>
    </row>
    <row r="6" spans="1:8" x14ac:dyDescent="0.2">
      <c r="A6" s="65" t="s">
        <v>570</v>
      </c>
      <c r="B6" s="66">
        <v>9745.5830000000005</v>
      </c>
      <c r="C6" s="267">
        <v>-0.46814451140442231</v>
      </c>
      <c r="D6" s="66">
        <v>50106.22</v>
      </c>
      <c r="E6" s="67">
        <v>8.9751983813281352E-2</v>
      </c>
      <c r="F6" s="66">
        <v>117408.857</v>
      </c>
      <c r="G6" s="67">
        <v>-1.4138554556534153</v>
      </c>
      <c r="H6" s="67">
        <v>37.557290299926208</v>
      </c>
    </row>
    <row r="7" spans="1:8" x14ac:dyDescent="0.2">
      <c r="A7" s="65" t="s">
        <v>569</v>
      </c>
      <c r="B7" s="266">
        <v>3827.1909999999998</v>
      </c>
      <c r="C7" s="267">
        <v>29.526508966056408</v>
      </c>
      <c r="D7" s="266">
        <v>39015.370000000003</v>
      </c>
      <c r="E7" s="267">
        <v>1.078345324706474</v>
      </c>
      <c r="F7" s="266">
        <v>65634.266000000003</v>
      </c>
      <c r="G7" s="267">
        <v>0.70469371207497999</v>
      </c>
      <c r="H7" s="267">
        <v>20.99539374431161</v>
      </c>
    </row>
    <row r="8" spans="1:8" x14ac:dyDescent="0.2">
      <c r="A8" s="675" t="s">
        <v>363</v>
      </c>
      <c r="B8" s="266">
        <v>810.81200000000001</v>
      </c>
      <c r="C8" s="267">
        <v>16.066065636192377</v>
      </c>
      <c r="D8" s="266">
        <v>3960.2950000000001</v>
      </c>
      <c r="E8" s="267">
        <v>5.8169044341461742</v>
      </c>
      <c r="F8" s="266">
        <v>9660.5830000000005</v>
      </c>
      <c r="G8" s="267">
        <v>-4.6163587488080235</v>
      </c>
      <c r="H8" s="267">
        <v>3.0902721435873621</v>
      </c>
    </row>
    <row r="9" spans="1:8" x14ac:dyDescent="0.2">
      <c r="A9" s="332" t="s">
        <v>196</v>
      </c>
      <c r="B9" s="333">
        <v>23140.305</v>
      </c>
      <c r="C9" s="334">
        <v>3.0431574144719669</v>
      </c>
      <c r="D9" s="333">
        <v>137159.29199999999</v>
      </c>
      <c r="E9" s="334">
        <v>-1.1508497492583518</v>
      </c>
      <c r="F9" s="333">
        <v>312612.69400000002</v>
      </c>
      <c r="G9" s="334">
        <v>1.2828454811400904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1" t="s">
        <v>644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19" sqref="D19"/>
    </sheetView>
  </sheetViews>
  <sheetFormatPr baseColWidth="10" defaultRowHeight="14.25" x14ac:dyDescent="0.2"/>
  <sheetData>
    <row r="1" spans="1:4" x14ac:dyDescent="0.2">
      <c r="A1" s="225" t="s">
        <v>572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96">
        <v>2014</v>
      </c>
      <c r="C3" s="896">
        <v>2015</v>
      </c>
      <c r="D3" s="896">
        <v>2016</v>
      </c>
    </row>
    <row r="4" spans="1:4" x14ac:dyDescent="0.2">
      <c r="A4" s="236"/>
      <c r="B4" s="897"/>
      <c r="C4" s="897"/>
      <c r="D4" s="897"/>
    </row>
    <row r="5" spans="1:4" x14ac:dyDescent="0.2">
      <c r="A5" s="276" t="s">
        <v>364</v>
      </c>
      <c r="B5" s="324">
        <v>-8.2394935801996159</v>
      </c>
      <c r="C5" s="324">
        <v>-8.7749233620711884</v>
      </c>
      <c r="D5" s="324">
        <v>3.1210916774618229</v>
      </c>
    </row>
    <row r="6" spans="1:4" x14ac:dyDescent="0.2">
      <c r="A6" s="236" t="s">
        <v>135</v>
      </c>
      <c r="B6" s="238">
        <v>-7.4927863660560519</v>
      </c>
      <c r="C6" s="238">
        <v>-6.9036725031181412</v>
      </c>
      <c r="D6" s="238">
        <v>1.7853101102069124</v>
      </c>
    </row>
    <row r="7" spans="1:4" x14ac:dyDescent="0.2">
      <c r="A7" s="236" t="s">
        <v>136</v>
      </c>
      <c r="B7" s="238">
        <v>-8.24853792661645</v>
      </c>
      <c r="C7" s="238">
        <v>-5.1919070436708692</v>
      </c>
      <c r="D7" s="238">
        <v>1.5756557206587116</v>
      </c>
    </row>
    <row r="8" spans="1:4" x14ac:dyDescent="0.2">
      <c r="A8" s="236" t="s">
        <v>137</v>
      </c>
      <c r="B8" s="238">
        <v>-9.0292249120431372</v>
      </c>
      <c r="C8" s="238">
        <v>-3.4451886478367597</v>
      </c>
      <c r="D8" s="238">
        <v>1.1779845303173089</v>
      </c>
    </row>
    <row r="9" spans="1:4" x14ac:dyDescent="0.2">
      <c r="A9" s="236" t="s">
        <v>138</v>
      </c>
      <c r="B9" s="238">
        <v>-9.8559461176102161</v>
      </c>
      <c r="C9" s="238">
        <v>-2.1158763735219899</v>
      </c>
      <c r="D9" s="238">
        <v>1.2828454811400904</v>
      </c>
    </row>
    <row r="10" spans="1:4" x14ac:dyDescent="0.2">
      <c r="A10" s="236" t="s">
        <v>139</v>
      </c>
      <c r="B10" s="238">
        <v>-9.1749187319212133</v>
      </c>
      <c r="C10" s="238">
        <v>-1.9958748100049415</v>
      </c>
      <c r="D10" s="238" t="s">
        <v>603</v>
      </c>
    </row>
    <row r="11" spans="1:4" x14ac:dyDescent="0.2">
      <c r="A11" s="236" t="s">
        <v>140</v>
      </c>
      <c r="B11" s="238">
        <v>-9.1752100761743929</v>
      </c>
      <c r="C11" s="238">
        <v>-0.43457635494783109</v>
      </c>
      <c r="D11" s="238" t="s">
        <v>603</v>
      </c>
    </row>
    <row r="12" spans="1:4" x14ac:dyDescent="0.2">
      <c r="A12" s="236" t="s">
        <v>141</v>
      </c>
      <c r="B12" s="238">
        <v>-8.3587022441385734</v>
      </c>
      <c r="C12" s="238">
        <v>-0.30823947165517296</v>
      </c>
      <c r="D12" s="238" t="s">
        <v>603</v>
      </c>
    </row>
    <row r="13" spans="1:4" x14ac:dyDescent="0.2">
      <c r="A13" s="236" t="s">
        <v>142</v>
      </c>
      <c r="B13" s="238">
        <v>-7.9748021885911946</v>
      </c>
      <c r="C13" s="238">
        <v>-0.79225428334257653</v>
      </c>
      <c r="D13" s="238" t="s">
        <v>603</v>
      </c>
    </row>
    <row r="14" spans="1:4" x14ac:dyDescent="0.2">
      <c r="A14" s="236" t="s">
        <v>143</v>
      </c>
      <c r="B14" s="238">
        <v>-7.9771540040418216</v>
      </c>
      <c r="C14" s="238">
        <v>0.39714744491077153</v>
      </c>
      <c r="D14" s="238" t="s">
        <v>603</v>
      </c>
    </row>
    <row r="15" spans="1:4" x14ac:dyDescent="0.2">
      <c r="A15" s="236" t="s">
        <v>144</v>
      </c>
      <c r="B15" s="238">
        <v>-8.3703327665545437</v>
      </c>
      <c r="C15" s="238">
        <v>2.2524081681731065</v>
      </c>
      <c r="D15" s="238" t="s">
        <v>603</v>
      </c>
    </row>
    <row r="16" spans="1:4" x14ac:dyDescent="0.2">
      <c r="A16" s="321" t="s">
        <v>145</v>
      </c>
      <c r="B16" s="323">
        <v>-10.089183274099991</v>
      </c>
      <c r="C16" s="323">
        <v>4.1396079582006022</v>
      </c>
      <c r="D16" s="323" t="s">
        <v>603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63" t="s">
        <v>667</v>
      </c>
      <c r="C3" s="860" t="s">
        <v>487</v>
      </c>
      <c r="D3" s="863" t="s">
        <v>640</v>
      </c>
      <c r="E3" s="860" t="s">
        <v>487</v>
      </c>
      <c r="F3" s="865" t="s">
        <v>672</v>
      </c>
    </row>
    <row r="4" spans="1:6" x14ac:dyDescent="0.2">
      <c r="A4" s="75"/>
      <c r="B4" s="864"/>
      <c r="C4" s="861"/>
      <c r="D4" s="864"/>
      <c r="E4" s="861"/>
      <c r="F4" s="866"/>
    </row>
    <row r="5" spans="1:6" x14ac:dyDescent="0.2">
      <c r="A5" s="65" t="s">
        <v>112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124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125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126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127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119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606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26" sqref="L26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8" t="s">
        <v>574</v>
      </c>
      <c r="B1" s="898"/>
      <c r="C1" s="898"/>
      <c r="D1" s="898"/>
      <c r="E1" s="898"/>
      <c r="F1" s="898"/>
      <c r="G1" s="227"/>
      <c r="H1" s="227"/>
      <c r="I1" s="227"/>
      <c r="J1" s="227"/>
      <c r="K1" s="227"/>
      <c r="L1" s="1"/>
    </row>
    <row r="2" spans="1:12" x14ac:dyDescent="0.2">
      <c r="A2" s="899"/>
      <c r="B2" s="899"/>
      <c r="C2" s="899"/>
      <c r="D2" s="899"/>
      <c r="E2" s="899"/>
      <c r="F2" s="899"/>
      <c r="G2" s="227"/>
      <c r="H2" s="227"/>
      <c r="I2" s="227"/>
      <c r="J2" s="227"/>
      <c r="K2" s="62"/>
      <c r="L2" s="62" t="s">
        <v>544</v>
      </c>
    </row>
    <row r="3" spans="1:12" x14ac:dyDescent="0.2">
      <c r="A3" s="337"/>
      <c r="B3" s="900">
        <f>INDICE!A3</f>
        <v>42491</v>
      </c>
      <c r="C3" s="901">
        <v>41671</v>
      </c>
      <c r="D3" s="901">
        <v>41671</v>
      </c>
      <c r="E3" s="901">
        <v>41671</v>
      </c>
      <c r="F3" s="902">
        <v>41671</v>
      </c>
      <c r="G3" s="903" t="s">
        <v>121</v>
      </c>
      <c r="H3" s="901"/>
      <c r="I3" s="901"/>
      <c r="J3" s="901"/>
      <c r="K3" s="901"/>
      <c r="L3" s="904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905"/>
    </row>
    <row r="5" spans="1:12" x14ac:dyDescent="0.2">
      <c r="A5" s="344" t="s">
        <v>161</v>
      </c>
      <c r="B5" s="918">
        <v>2631.7220000000002</v>
      </c>
      <c r="C5" s="918">
        <v>519.75400000000002</v>
      </c>
      <c r="D5" s="918">
        <v>136.73500000000001</v>
      </c>
      <c r="E5" s="918">
        <v>236.459</v>
      </c>
      <c r="F5" s="345">
        <v>3524.67</v>
      </c>
      <c r="G5" s="918">
        <v>33506.805999999997</v>
      </c>
      <c r="H5" s="918">
        <v>6157.5169999999998</v>
      </c>
      <c r="I5" s="918">
        <v>2301.413</v>
      </c>
      <c r="J5" s="918">
        <v>3067.105</v>
      </c>
      <c r="K5" s="346">
        <v>45032.841</v>
      </c>
      <c r="L5" s="676">
        <v>14.405311785151795</v>
      </c>
    </row>
    <row r="6" spans="1:12" x14ac:dyDescent="0.2">
      <c r="A6" s="347" t="s">
        <v>162</v>
      </c>
      <c r="B6" s="918">
        <v>286.95800000000003</v>
      </c>
      <c r="C6" s="918">
        <v>594.00300000000004</v>
      </c>
      <c r="D6" s="918">
        <v>154.93299999999999</v>
      </c>
      <c r="E6" s="918">
        <v>36.164000000000001</v>
      </c>
      <c r="F6" s="348">
        <v>1072.058</v>
      </c>
      <c r="G6" s="918">
        <v>4550.616</v>
      </c>
      <c r="H6" s="918">
        <v>6911.2659999999996</v>
      </c>
      <c r="I6" s="918">
        <v>2974.5079999999998</v>
      </c>
      <c r="J6" s="918">
        <v>484.18200000000002</v>
      </c>
      <c r="K6" s="277">
        <v>14920.572</v>
      </c>
      <c r="L6" s="677">
        <v>4.7728610254193358</v>
      </c>
    </row>
    <row r="7" spans="1:12" x14ac:dyDescent="0.2">
      <c r="A7" s="347" t="s">
        <v>163</v>
      </c>
      <c r="B7" s="918">
        <v>13.864000000000001</v>
      </c>
      <c r="C7" s="918">
        <v>341.99</v>
      </c>
      <c r="D7" s="918">
        <v>131.09399999999999</v>
      </c>
      <c r="E7" s="918">
        <v>109.05</v>
      </c>
      <c r="F7" s="348">
        <v>595.99799999999993</v>
      </c>
      <c r="G7" s="918">
        <v>795.875</v>
      </c>
      <c r="H7" s="918">
        <v>3636.6959999999999</v>
      </c>
      <c r="I7" s="918">
        <v>1986.26</v>
      </c>
      <c r="J7" s="918">
        <v>1184.133</v>
      </c>
      <c r="K7" s="277">
        <v>7602.9639999999999</v>
      </c>
      <c r="L7" s="677">
        <v>2.432071005941749</v>
      </c>
    </row>
    <row r="8" spans="1:12" x14ac:dyDescent="0.2">
      <c r="A8" s="347" t="s">
        <v>164</v>
      </c>
      <c r="B8" s="918">
        <v>165.42500000000001</v>
      </c>
      <c r="C8" s="919">
        <v>0.57499999999999996</v>
      </c>
      <c r="D8" s="918">
        <v>57.673999999999999</v>
      </c>
      <c r="E8" s="918">
        <v>0.91100000000000003</v>
      </c>
      <c r="F8" s="348">
        <v>224.58500000000001</v>
      </c>
      <c r="G8" s="918">
        <v>4160.68</v>
      </c>
      <c r="H8" s="918">
        <v>6.79</v>
      </c>
      <c r="I8" s="918">
        <v>784.8</v>
      </c>
      <c r="J8" s="918">
        <v>55.372</v>
      </c>
      <c r="K8" s="277">
        <v>5007.6420000000007</v>
      </c>
      <c r="L8" s="677">
        <v>1.6018674975096756</v>
      </c>
    </row>
    <row r="9" spans="1:12" x14ac:dyDescent="0.2">
      <c r="A9" s="347" t="s">
        <v>166</v>
      </c>
      <c r="B9" s="918">
        <v>166.857</v>
      </c>
      <c r="C9" s="918">
        <v>142.61199999999999</v>
      </c>
      <c r="D9" s="918">
        <v>58.042999999999999</v>
      </c>
      <c r="E9" s="918">
        <v>2.105</v>
      </c>
      <c r="F9" s="348">
        <v>369.61700000000002</v>
      </c>
      <c r="G9" s="918">
        <v>1863.4570000000001</v>
      </c>
      <c r="H9" s="918">
        <v>1667.7750000000001</v>
      </c>
      <c r="I9" s="918">
        <v>964.31299999999999</v>
      </c>
      <c r="J9" s="918">
        <v>22.213999999999999</v>
      </c>
      <c r="K9" s="277">
        <v>4517.759</v>
      </c>
      <c r="L9" s="677">
        <v>1.4451614759365414</v>
      </c>
    </row>
    <row r="10" spans="1:12" x14ac:dyDescent="0.2">
      <c r="A10" s="347" t="s">
        <v>167</v>
      </c>
      <c r="B10" s="918">
        <v>253.249</v>
      </c>
      <c r="C10" s="918">
        <v>652.47699999999998</v>
      </c>
      <c r="D10" s="918">
        <v>394.02699999999999</v>
      </c>
      <c r="E10" s="918">
        <v>49.792000000000002</v>
      </c>
      <c r="F10" s="348">
        <v>1349.5449999999998</v>
      </c>
      <c r="G10" s="918">
        <v>2615.8389999999999</v>
      </c>
      <c r="H10" s="918">
        <v>8969.31</v>
      </c>
      <c r="I10" s="918">
        <v>6271.5029999999997</v>
      </c>
      <c r="J10" s="918">
        <v>554.41600000000005</v>
      </c>
      <c r="K10" s="277">
        <v>18411.067999999999</v>
      </c>
      <c r="L10" s="677">
        <v>5.8894168999382268</v>
      </c>
    </row>
    <row r="11" spans="1:12" x14ac:dyDescent="0.2">
      <c r="A11" s="347" t="s">
        <v>609</v>
      </c>
      <c r="B11" s="918">
        <v>884.27599999999995</v>
      </c>
      <c r="C11" s="918">
        <v>339.02300000000002</v>
      </c>
      <c r="D11" s="918">
        <v>141.596</v>
      </c>
      <c r="E11" s="918">
        <v>34.024000000000001</v>
      </c>
      <c r="F11" s="348">
        <v>1398.9189999999999</v>
      </c>
      <c r="G11" s="918">
        <v>10431.477000000001</v>
      </c>
      <c r="H11" s="918">
        <v>3764.78</v>
      </c>
      <c r="I11" s="918">
        <v>2479.2269999999999</v>
      </c>
      <c r="J11" s="918">
        <v>380.327</v>
      </c>
      <c r="K11" s="277">
        <v>17055.811000000002</v>
      </c>
      <c r="L11" s="677">
        <v>5.4558910729976295</v>
      </c>
    </row>
    <row r="12" spans="1:12" x14ac:dyDescent="0.2">
      <c r="A12" s="347" t="s">
        <v>168</v>
      </c>
      <c r="B12" s="918">
        <v>1191.2280000000001</v>
      </c>
      <c r="C12" s="918">
        <v>2527.752</v>
      </c>
      <c r="D12" s="918">
        <v>903.78300000000002</v>
      </c>
      <c r="E12" s="918">
        <v>128.44200000000001</v>
      </c>
      <c r="F12" s="348">
        <v>4751.2049999999999</v>
      </c>
      <c r="G12" s="918">
        <v>15569.394</v>
      </c>
      <c r="H12" s="918">
        <v>33467.635000000002</v>
      </c>
      <c r="I12" s="918">
        <v>15797.673000000001</v>
      </c>
      <c r="J12" s="918">
        <v>1208.854</v>
      </c>
      <c r="K12" s="277">
        <v>66043.556000000011</v>
      </c>
      <c r="L12" s="677">
        <v>21.126315694364759</v>
      </c>
    </row>
    <row r="13" spans="1:12" x14ac:dyDescent="0.2">
      <c r="A13" s="347" t="s">
        <v>369</v>
      </c>
      <c r="B13" s="918">
        <v>1042.944</v>
      </c>
      <c r="C13" s="918">
        <v>1775.3240000000001</v>
      </c>
      <c r="D13" s="918">
        <v>182.904</v>
      </c>
      <c r="E13" s="918">
        <v>63.404000000000003</v>
      </c>
      <c r="F13" s="348">
        <v>3064.576</v>
      </c>
      <c r="G13" s="918">
        <v>13911.432000000001</v>
      </c>
      <c r="H13" s="918">
        <v>19820.441999999999</v>
      </c>
      <c r="I13" s="918">
        <v>3236.6619999999998</v>
      </c>
      <c r="J13" s="918">
        <v>666.94200000000001</v>
      </c>
      <c r="K13" s="277">
        <v>37635.477999999996</v>
      </c>
      <c r="L13" s="677">
        <v>12.039009370366418</v>
      </c>
    </row>
    <row r="14" spans="1:12" x14ac:dyDescent="0.2">
      <c r="A14" s="347" t="s">
        <v>171</v>
      </c>
      <c r="B14" s="918" t="s">
        <v>150</v>
      </c>
      <c r="C14" s="918">
        <v>95.4</v>
      </c>
      <c r="D14" s="918">
        <v>41.384999999999998</v>
      </c>
      <c r="E14" s="918">
        <v>20.254000000000001</v>
      </c>
      <c r="F14" s="348">
        <v>157.03899999999999</v>
      </c>
      <c r="G14" s="918" t="s">
        <v>150</v>
      </c>
      <c r="H14" s="918">
        <v>1586.1389999999999</v>
      </c>
      <c r="I14" s="918">
        <v>583.38300000000004</v>
      </c>
      <c r="J14" s="918">
        <v>443.61200000000002</v>
      </c>
      <c r="K14" s="277">
        <v>2613.134</v>
      </c>
      <c r="L14" s="677">
        <v>0.83590129271170899</v>
      </c>
    </row>
    <row r="15" spans="1:12" x14ac:dyDescent="0.2">
      <c r="A15" s="347" t="s">
        <v>172</v>
      </c>
      <c r="B15" s="918">
        <v>325.69299999999998</v>
      </c>
      <c r="C15" s="918">
        <v>614.36500000000001</v>
      </c>
      <c r="D15" s="918">
        <v>111.245</v>
      </c>
      <c r="E15" s="918">
        <v>49.360999999999997</v>
      </c>
      <c r="F15" s="348">
        <v>1100.664</v>
      </c>
      <c r="G15" s="918">
        <v>4132.835795</v>
      </c>
      <c r="H15" s="918">
        <v>7173.3829999999998</v>
      </c>
      <c r="I15" s="918">
        <v>1903.106</v>
      </c>
      <c r="J15" s="918">
        <v>584.72</v>
      </c>
      <c r="K15" s="277">
        <v>13794.044795</v>
      </c>
      <c r="L15" s="677">
        <v>4.4125023346922587</v>
      </c>
    </row>
    <row r="16" spans="1:12" x14ac:dyDescent="0.2">
      <c r="A16" s="347" t="s">
        <v>173</v>
      </c>
      <c r="B16" s="919">
        <v>35.194000000000003</v>
      </c>
      <c r="C16" s="918">
        <v>45.695</v>
      </c>
      <c r="D16" s="918">
        <v>61.033000000000001</v>
      </c>
      <c r="E16" s="918">
        <v>3.5019999999999998</v>
      </c>
      <c r="F16" s="348">
        <v>145.42400000000004</v>
      </c>
      <c r="G16" s="918">
        <v>1350.0150000000001</v>
      </c>
      <c r="H16" s="918">
        <v>604.41099999999994</v>
      </c>
      <c r="I16" s="918">
        <v>1051.0899999999999</v>
      </c>
      <c r="J16" s="918">
        <v>44.97</v>
      </c>
      <c r="K16" s="277">
        <v>3050.4859999999994</v>
      </c>
      <c r="L16" s="677">
        <v>0.97580345699798399</v>
      </c>
    </row>
    <row r="17" spans="1:12" x14ac:dyDescent="0.2">
      <c r="A17" s="347" t="s">
        <v>174</v>
      </c>
      <c r="B17" s="918">
        <v>128.53299999999999</v>
      </c>
      <c r="C17" s="918">
        <v>238.95699999999999</v>
      </c>
      <c r="D17" s="918">
        <v>1000.352</v>
      </c>
      <c r="E17" s="918">
        <v>14.951000000000001</v>
      </c>
      <c r="F17" s="348">
        <v>1382.7930000000001</v>
      </c>
      <c r="G17" s="918">
        <v>1617.354</v>
      </c>
      <c r="H17" s="918">
        <v>2929.453</v>
      </c>
      <c r="I17" s="918">
        <v>17546.636999999999</v>
      </c>
      <c r="J17" s="918">
        <v>149.042</v>
      </c>
      <c r="K17" s="277">
        <v>22242.486000000001</v>
      </c>
      <c r="L17" s="677">
        <v>7.1150284679324107</v>
      </c>
    </row>
    <row r="18" spans="1:12" x14ac:dyDescent="0.2">
      <c r="A18" s="347" t="s">
        <v>176</v>
      </c>
      <c r="B18" s="918">
        <v>1172.8779999999999</v>
      </c>
      <c r="C18" s="918">
        <v>129.52000000000001</v>
      </c>
      <c r="D18" s="918">
        <v>33.719000000000001</v>
      </c>
      <c r="E18" s="918">
        <v>47.707999999999998</v>
      </c>
      <c r="F18" s="348">
        <v>1383.825</v>
      </c>
      <c r="G18" s="918">
        <v>17050.895</v>
      </c>
      <c r="H18" s="918">
        <v>1122.123</v>
      </c>
      <c r="I18" s="918">
        <v>605.00599999999997</v>
      </c>
      <c r="J18" s="918">
        <v>635.91099999999994</v>
      </c>
      <c r="K18" s="277">
        <v>19413.935000000001</v>
      </c>
      <c r="L18" s="677">
        <v>6.2102185969495229</v>
      </c>
    </row>
    <row r="19" spans="1:12" x14ac:dyDescent="0.2">
      <c r="A19" s="347" t="s">
        <v>177</v>
      </c>
      <c r="B19" s="918">
        <v>126.04900000000001</v>
      </c>
      <c r="C19" s="918">
        <v>410.36</v>
      </c>
      <c r="D19" s="918">
        <v>138.00399999999999</v>
      </c>
      <c r="E19" s="918">
        <v>10.041</v>
      </c>
      <c r="F19" s="348">
        <v>684.45400000000006</v>
      </c>
      <c r="G19" s="918">
        <v>1646.557</v>
      </c>
      <c r="H19" s="918">
        <v>4645.4709999999995</v>
      </c>
      <c r="I19" s="918">
        <v>2208.3890000000001</v>
      </c>
      <c r="J19" s="918">
        <v>125.06699999999999</v>
      </c>
      <c r="K19" s="277">
        <v>8625.4839999999986</v>
      </c>
      <c r="L19" s="677">
        <v>2.7591593947589992</v>
      </c>
    </row>
    <row r="20" spans="1:12" x14ac:dyDescent="0.2">
      <c r="A20" s="347" t="s">
        <v>178</v>
      </c>
      <c r="B20" s="918">
        <v>331.85399999999998</v>
      </c>
      <c r="C20" s="918">
        <v>1317.777</v>
      </c>
      <c r="D20" s="918">
        <v>280.673</v>
      </c>
      <c r="E20" s="918">
        <v>4.6459999999999999</v>
      </c>
      <c r="F20" s="348">
        <v>1934.95</v>
      </c>
      <c r="G20" s="918">
        <v>6705.7550000000001</v>
      </c>
      <c r="H20" s="918">
        <v>14944.585999999999</v>
      </c>
      <c r="I20" s="918">
        <v>4941.4160000000002</v>
      </c>
      <c r="J20" s="918">
        <v>53.73</v>
      </c>
      <c r="K20" s="277">
        <v>26645.487000000001</v>
      </c>
      <c r="L20" s="677">
        <v>8.5234806283309776</v>
      </c>
    </row>
    <row r="21" spans="1:12" ht="15" x14ac:dyDescent="0.25">
      <c r="A21" s="349" t="s">
        <v>119</v>
      </c>
      <c r="B21" s="679">
        <v>8756.724000000002</v>
      </c>
      <c r="C21" s="679">
        <v>9745.5840000000007</v>
      </c>
      <c r="D21" s="679">
        <v>3827.2</v>
      </c>
      <c r="E21" s="679">
        <v>810.81399999999996</v>
      </c>
      <c r="F21" s="680">
        <v>23140.322000000004</v>
      </c>
      <c r="G21" s="681">
        <v>119908.98779500002</v>
      </c>
      <c r="H21" s="679">
        <v>117407.77699999999</v>
      </c>
      <c r="I21" s="679">
        <v>65635.385999999999</v>
      </c>
      <c r="J21" s="679">
        <v>9660.5969999999979</v>
      </c>
      <c r="K21" s="679">
        <v>312612.74779500003</v>
      </c>
      <c r="L21" s="678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573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977" priority="3" operator="between">
      <formula>0</formula>
      <formula>0.5</formula>
    </cfRule>
    <cfRule type="cellIs" dxfId="976" priority="4" operator="between">
      <formula>0</formula>
      <formula>0.49</formula>
    </cfRule>
  </conditionalFormatting>
  <conditionalFormatting sqref="B16">
    <cfRule type="cellIs" dxfId="975" priority="1" operator="between">
      <formula>0</formula>
      <formula>0.5</formula>
    </cfRule>
    <cfRule type="cellIs" dxfId="974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6"/>
  <sheetViews>
    <sheetView workbookViewId="0">
      <selection activeCell="I36" sqref="I36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575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544</v>
      </c>
      <c r="J2" s="62"/>
    </row>
    <row r="3" spans="1:11" x14ac:dyDescent="0.2">
      <c r="A3" s="884" t="s">
        <v>525</v>
      </c>
      <c r="B3" s="884" t="s">
        <v>526</v>
      </c>
      <c r="C3" s="870">
        <f>INDICE!A3</f>
        <v>42491</v>
      </c>
      <c r="D3" s="870">
        <v>41671</v>
      </c>
      <c r="E3" s="888" t="s">
        <v>120</v>
      </c>
      <c r="F3" s="888"/>
      <c r="G3" s="888" t="s">
        <v>121</v>
      </c>
      <c r="H3" s="888"/>
      <c r="I3" s="888"/>
      <c r="J3" s="248"/>
    </row>
    <row r="4" spans="1:11" x14ac:dyDescent="0.2">
      <c r="A4" s="885"/>
      <c r="B4" s="885"/>
      <c r="C4" s="261" t="s">
        <v>55</v>
      </c>
      <c r="D4" s="262" t="s">
        <v>488</v>
      </c>
      <c r="E4" s="261" t="s">
        <v>55</v>
      </c>
      <c r="F4" s="262" t="s">
        <v>488</v>
      </c>
      <c r="G4" s="261" t="s">
        <v>55</v>
      </c>
      <c r="H4" s="263" t="s">
        <v>488</v>
      </c>
      <c r="I4" s="262" t="s">
        <v>548</v>
      </c>
      <c r="J4" s="11"/>
    </row>
    <row r="5" spans="1:11" x14ac:dyDescent="0.2">
      <c r="A5" s="1"/>
      <c r="B5" s="200" t="s">
        <v>370</v>
      </c>
      <c r="C5" s="730">
        <v>908.01922999999999</v>
      </c>
      <c r="D5" s="187">
        <v>-46.564248074908932</v>
      </c>
      <c r="E5" s="733">
        <v>4432.1231500000004</v>
      </c>
      <c r="F5" s="187">
        <v>-37.298302115475266</v>
      </c>
      <c r="G5" s="733">
        <v>8157.6490800000001</v>
      </c>
      <c r="H5" s="187">
        <v>-39.525407003141687</v>
      </c>
      <c r="I5" s="627">
        <v>2.2353775699481666</v>
      </c>
      <c r="J5" s="1"/>
    </row>
    <row r="6" spans="1:11" x14ac:dyDescent="0.2">
      <c r="A6" s="1"/>
      <c r="B6" s="200" t="s">
        <v>547</v>
      </c>
      <c r="C6" s="730">
        <v>0</v>
      </c>
      <c r="D6" s="187">
        <v>-100</v>
      </c>
      <c r="E6" s="733">
        <v>4991.4175800000003</v>
      </c>
      <c r="F6" s="187">
        <v>17.802050873757764</v>
      </c>
      <c r="G6" s="733">
        <v>13509.286969999999</v>
      </c>
      <c r="H6" s="187">
        <v>-25.096139729391858</v>
      </c>
      <c r="I6" s="624">
        <v>3.701845566361508</v>
      </c>
      <c r="J6" s="1"/>
    </row>
    <row r="7" spans="1:11" x14ac:dyDescent="0.2">
      <c r="A7" s="907" t="s">
        <v>532</v>
      </c>
      <c r="B7" s="907"/>
      <c r="C7" s="731">
        <v>908.01922999999999</v>
      </c>
      <c r="D7" s="196">
        <v>-64.390976135027813</v>
      </c>
      <c r="E7" s="731">
        <v>9423.5407300000006</v>
      </c>
      <c r="F7" s="196">
        <v>-16.647940757601489</v>
      </c>
      <c r="G7" s="731">
        <v>21666.936049999997</v>
      </c>
      <c r="H7" s="356">
        <v>-31.270370322754854</v>
      </c>
      <c r="I7" s="196">
        <v>5.9372231363096741</v>
      </c>
      <c r="J7" s="1"/>
    </row>
    <row r="8" spans="1:11" x14ac:dyDescent="0.2">
      <c r="A8" s="1"/>
      <c r="B8" s="200" t="s">
        <v>253</v>
      </c>
      <c r="C8" s="730">
        <v>249.31808000000001</v>
      </c>
      <c r="D8" s="187">
        <v>-76.2250757712346</v>
      </c>
      <c r="E8" s="733">
        <v>3715.5083200000004</v>
      </c>
      <c r="F8" s="187">
        <v>-33.109699573406651</v>
      </c>
      <c r="G8" s="733">
        <v>10912.480900000002</v>
      </c>
      <c r="H8" s="187">
        <v>-29.249412619329064</v>
      </c>
      <c r="I8" s="841">
        <v>2.9902628560173108</v>
      </c>
      <c r="J8" s="1"/>
    </row>
    <row r="9" spans="1:11" x14ac:dyDescent="0.2">
      <c r="A9" s="1"/>
      <c r="B9" s="685" t="s">
        <v>371</v>
      </c>
      <c r="C9" s="732">
        <v>249.31808000000001</v>
      </c>
      <c r="D9" s="646">
        <v>-76.2250757712346</v>
      </c>
      <c r="E9" s="734">
        <v>3714.9362299999993</v>
      </c>
      <c r="F9" s="646">
        <v>-33.119998910314365</v>
      </c>
      <c r="G9" s="734">
        <v>10911.908810000003</v>
      </c>
      <c r="H9" s="646">
        <v>-29.247146459656033</v>
      </c>
      <c r="I9" s="687">
        <v>2.9901060906132773</v>
      </c>
      <c r="J9" s="1"/>
    </row>
    <row r="10" spans="1:11" s="688" customFormat="1" x14ac:dyDescent="0.2">
      <c r="A10" s="684"/>
      <c r="B10" s="685" t="s">
        <v>368</v>
      </c>
      <c r="C10" s="732">
        <v>0</v>
      </c>
      <c r="D10" s="646" t="s">
        <v>150</v>
      </c>
      <c r="E10" s="734">
        <v>0.57208999999999999</v>
      </c>
      <c r="F10" s="646" t="s">
        <v>150</v>
      </c>
      <c r="G10" s="734">
        <v>0.57208999999999999</v>
      </c>
      <c r="H10" s="646">
        <v>-56.080577925517616</v>
      </c>
      <c r="I10" s="843">
        <v>1.5676540403373746E-4</v>
      </c>
      <c r="J10" s="684"/>
    </row>
    <row r="11" spans="1:11" s="688" customFormat="1" x14ac:dyDescent="0.2">
      <c r="A11" s="684"/>
      <c r="B11" s="635" t="s">
        <v>255</v>
      </c>
      <c r="C11" s="840">
        <v>0</v>
      </c>
      <c r="D11" s="187" t="s">
        <v>150</v>
      </c>
      <c r="E11" s="733">
        <v>0</v>
      </c>
      <c r="F11" s="201" t="s">
        <v>150</v>
      </c>
      <c r="G11" s="733">
        <v>0</v>
      </c>
      <c r="H11" s="201">
        <v>-100</v>
      </c>
      <c r="I11" s="805">
        <v>0</v>
      </c>
      <c r="J11" s="684"/>
    </row>
    <row r="12" spans="1:11" x14ac:dyDescent="0.2">
      <c r="A12" s="1"/>
      <c r="B12" s="635" t="s">
        <v>220</v>
      </c>
      <c r="C12" s="730">
        <v>1876.13318</v>
      </c>
      <c r="D12" s="187">
        <v>-29.117397388290723</v>
      </c>
      <c r="E12" s="733">
        <v>15689.916760000002</v>
      </c>
      <c r="F12" s="201">
        <v>-2.0544305793837503</v>
      </c>
      <c r="G12" s="733">
        <v>31801.296050000001</v>
      </c>
      <c r="H12" s="201">
        <v>-28.705614413553608</v>
      </c>
      <c r="I12" s="841">
        <v>8.7142635320924136</v>
      </c>
      <c r="J12" s="1"/>
    </row>
    <row r="13" spans="1:11" x14ac:dyDescent="0.2">
      <c r="A13" s="1"/>
      <c r="B13" s="685" t="s">
        <v>371</v>
      </c>
      <c r="C13" s="732">
        <v>1876.13318</v>
      </c>
      <c r="D13" s="646">
        <v>8.7351118163580441</v>
      </c>
      <c r="E13" s="734">
        <v>12917.44399</v>
      </c>
      <c r="F13" s="646">
        <v>17.612633037877949</v>
      </c>
      <c r="G13" s="734">
        <v>26080.886710000006</v>
      </c>
      <c r="H13" s="646">
        <v>-16.449741326974372</v>
      </c>
      <c r="I13" s="687">
        <v>7.1467439435251174</v>
      </c>
      <c r="J13" s="1"/>
      <c r="K13" s="821"/>
    </row>
    <row r="14" spans="1:11" s="688" customFormat="1" x14ac:dyDescent="0.2">
      <c r="A14" s="684"/>
      <c r="B14" s="685" t="s">
        <v>368</v>
      </c>
      <c r="C14" s="732">
        <v>0</v>
      </c>
      <c r="D14" s="646">
        <v>-100</v>
      </c>
      <c r="E14" s="734">
        <v>2772.4727699999999</v>
      </c>
      <c r="F14" s="646">
        <v>-44.94665441246255</v>
      </c>
      <c r="G14" s="734">
        <v>5720.4093400000002</v>
      </c>
      <c r="H14" s="646">
        <v>-57.277872865506851</v>
      </c>
      <c r="I14" s="687">
        <v>1.5675195885672979</v>
      </c>
      <c r="J14" s="684"/>
    </row>
    <row r="15" spans="1:11" s="688" customFormat="1" x14ac:dyDescent="0.2">
      <c r="A15" s="684"/>
      <c r="B15" s="685" t="s">
        <v>615</v>
      </c>
      <c r="C15" s="732">
        <v>0</v>
      </c>
      <c r="D15" s="646" t="s">
        <v>150</v>
      </c>
      <c r="E15" s="734">
        <v>0</v>
      </c>
      <c r="F15" s="646" t="s">
        <v>150</v>
      </c>
      <c r="G15" s="734">
        <v>4.8509700000000002</v>
      </c>
      <c r="H15" s="646" t="s">
        <v>150</v>
      </c>
      <c r="I15" s="842">
        <v>1.3292738415381137E-3</v>
      </c>
      <c r="J15" s="684"/>
    </row>
    <row r="16" spans="1:11" x14ac:dyDescent="0.2">
      <c r="A16" s="907" t="s">
        <v>516</v>
      </c>
      <c r="B16" s="907"/>
      <c r="C16" s="731">
        <v>2125.4512599999998</v>
      </c>
      <c r="D16" s="196">
        <v>-42.485069452731601</v>
      </c>
      <c r="E16" s="731">
        <v>19405.425080000001</v>
      </c>
      <c r="F16" s="196">
        <v>-10.050321179441511</v>
      </c>
      <c r="G16" s="731">
        <v>42718.627919999999</v>
      </c>
      <c r="H16" s="356">
        <v>-29.821950974299448</v>
      </c>
      <c r="I16" s="196">
        <v>11.705855661951263</v>
      </c>
      <c r="J16" s="1"/>
    </row>
    <row r="17" spans="1:11" x14ac:dyDescent="0.2">
      <c r="A17" s="1"/>
      <c r="B17" s="200" t="s">
        <v>225</v>
      </c>
      <c r="C17" s="730">
        <v>0</v>
      </c>
      <c r="D17" s="201" t="s">
        <v>150</v>
      </c>
      <c r="E17" s="733">
        <v>0</v>
      </c>
      <c r="F17" s="201">
        <v>-100</v>
      </c>
      <c r="G17" s="733">
        <v>0</v>
      </c>
      <c r="H17" s="201">
        <v>-100</v>
      </c>
      <c r="I17" s="787">
        <v>0</v>
      </c>
      <c r="J17" s="1"/>
    </row>
    <row r="18" spans="1:11" x14ac:dyDescent="0.2">
      <c r="A18" s="1"/>
      <c r="B18" s="200" t="s">
        <v>372</v>
      </c>
      <c r="C18" s="730">
        <v>2846.5744900000004</v>
      </c>
      <c r="D18" s="187">
        <v>3.2765780288985997</v>
      </c>
      <c r="E18" s="733">
        <v>14508.415290000001</v>
      </c>
      <c r="F18" s="187">
        <v>-4.6245173579451695</v>
      </c>
      <c r="G18" s="733">
        <v>33318.438560000002</v>
      </c>
      <c r="H18" s="187">
        <v>-5.7439949626370392</v>
      </c>
      <c r="I18" s="628">
        <v>9.1299943761150484</v>
      </c>
      <c r="J18" s="1"/>
    </row>
    <row r="19" spans="1:11" x14ac:dyDescent="0.2">
      <c r="A19" s="907" t="s">
        <v>393</v>
      </c>
      <c r="B19" s="907"/>
      <c r="C19" s="731">
        <v>2846.5744900000004</v>
      </c>
      <c r="D19" s="196">
        <v>3.2765780288985997</v>
      </c>
      <c r="E19" s="731">
        <v>14508.415290000001</v>
      </c>
      <c r="F19" s="196">
        <v>-10.305713870846366</v>
      </c>
      <c r="G19" s="731">
        <v>33318.438560000002</v>
      </c>
      <c r="H19" s="356">
        <v>-12.653515458837465</v>
      </c>
      <c r="I19" s="196">
        <v>9.1299943761150484</v>
      </c>
      <c r="J19" s="1"/>
      <c r="K19" s="821"/>
    </row>
    <row r="20" spans="1:11" x14ac:dyDescent="0.2">
      <c r="A20" s="1"/>
      <c r="B20" s="200" t="s">
        <v>227</v>
      </c>
      <c r="C20" s="730">
        <v>16892.752700000001</v>
      </c>
      <c r="D20" s="187">
        <v>-9.1193568609018492</v>
      </c>
      <c r="E20" s="733">
        <v>82895.188389999996</v>
      </c>
      <c r="F20" s="187">
        <v>-0.57389910386928111</v>
      </c>
      <c r="G20" s="733">
        <v>216948.34172</v>
      </c>
      <c r="H20" s="187">
        <v>7.8047668733096831</v>
      </c>
      <c r="I20" s="629">
        <v>59.448678432038918</v>
      </c>
      <c r="J20" s="1"/>
    </row>
    <row r="21" spans="1:11" x14ac:dyDescent="0.2">
      <c r="A21" s="684"/>
      <c r="B21" s="685" t="s">
        <v>371</v>
      </c>
      <c r="C21" s="732">
        <v>14412.677539999999</v>
      </c>
      <c r="D21" s="646">
        <v>8.1167269241679296</v>
      </c>
      <c r="E21" s="734">
        <v>65933.251089999991</v>
      </c>
      <c r="F21" s="646">
        <v>0.28667588445243675</v>
      </c>
      <c r="G21" s="734">
        <v>175534.47599000001</v>
      </c>
      <c r="H21" s="646">
        <v>14.957010226633894</v>
      </c>
      <c r="I21" s="689">
        <v>48.100356675388035</v>
      </c>
      <c r="J21" s="1"/>
    </row>
    <row r="22" spans="1:11" s="688" customFormat="1" x14ac:dyDescent="0.2">
      <c r="A22" s="684"/>
      <c r="B22" s="685" t="s">
        <v>368</v>
      </c>
      <c r="C22" s="732">
        <v>2480.0751600000003</v>
      </c>
      <c r="D22" s="646">
        <v>-52.824996237574595</v>
      </c>
      <c r="E22" s="734">
        <v>16961.937300000001</v>
      </c>
      <c r="F22" s="646">
        <v>-3.7833072129365077</v>
      </c>
      <c r="G22" s="734">
        <v>41413.86572999999</v>
      </c>
      <c r="H22" s="646">
        <v>-14.691718432975662</v>
      </c>
      <c r="I22" s="689">
        <v>11.348321756650881</v>
      </c>
      <c r="J22" s="684"/>
      <c r="K22" s="821"/>
    </row>
    <row r="23" spans="1:11" s="688" customFormat="1" x14ac:dyDescent="0.2">
      <c r="A23" s="1"/>
      <c r="B23" s="405" t="s">
        <v>234</v>
      </c>
      <c r="C23" s="730">
        <v>5134.1938599999994</v>
      </c>
      <c r="D23" s="201">
        <v>84.19804346370816</v>
      </c>
      <c r="E23" s="733">
        <v>20546.750929999998</v>
      </c>
      <c r="F23" s="201">
        <v>51.199264154366873</v>
      </c>
      <c r="G23" s="733">
        <v>50281.490180000008</v>
      </c>
      <c r="H23" s="187">
        <v>53.209679625244256</v>
      </c>
      <c r="I23" s="629">
        <v>13.778248393585107</v>
      </c>
      <c r="J23" s="684"/>
    </row>
    <row r="24" spans="1:11" x14ac:dyDescent="0.2">
      <c r="A24" s="907" t="s">
        <v>517</v>
      </c>
      <c r="B24" s="907"/>
      <c r="C24" s="252">
        <v>22026.94656</v>
      </c>
      <c r="D24" s="196">
        <v>3.0492359744700859</v>
      </c>
      <c r="E24" s="731">
        <v>103441.93931999999</v>
      </c>
      <c r="F24" s="196">
        <v>6.6820257989254284</v>
      </c>
      <c r="G24" s="731">
        <v>267229.83189999999</v>
      </c>
      <c r="H24" s="196">
        <v>14.171203524453869</v>
      </c>
      <c r="I24" s="196">
        <v>73.22692682562402</v>
      </c>
      <c r="J24" s="1"/>
      <c r="K24" s="821"/>
    </row>
    <row r="25" spans="1:11" x14ac:dyDescent="0.2">
      <c r="A25" s="204" t="s">
        <v>119</v>
      </c>
      <c r="B25" s="204"/>
      <c r="C25" s="255">
        <v>27906.991539999995</v>
      </c>
      <c r="D25" s="206">
        <v>-8.1308092012192077</v>
      </c>
      <c r="E25" s="255">
        <v>146779.32041999997</v>
      </c>
      <c r="F25" s="206">
        <v>0.52165188478577584</v>
      </c>
      <c r="G25" s="255">
        <v>364933.83442999999</v>
      </c>
      <c r="H25" s="630">
        <v>9.0895118623963919E-2</v>
      </c>
      <c r="I25" s="630">
        <v>100</v>
      </c>
      <c r="J25" s="1"/>
    </row>
    <row r="26" spans="1:11" x14ac:dyDescent="0.2">
      <c r="A26" s="358" t="s">
        <v>373</v>
      </c>
      <c r="B26" s="818"/>
      <c r="C26" s="256">
        <v>16538.128799999999</v>
      </c>
      <c r="D26" s="217">
        <v>2.6910640710979634</v>
      </c>
      <c r="E26" s="256">
        <v>82565.631309999997</v>
      </c>
      <c r="F26" s="217">
        <v>0.34416083760298288</v>
      </c>
      <c r="G26" s="256">
        <v>212532.12248000002</v>
      </c>
      <c r="H26" s="217">
        <v>6.6210384911438602</v>
      </c>
      <c r="I26" s="217">
        <v>58.238535983367967</v>
      </c>
      <c r="J26" s="1"/>
    </row>
    <row r="27" spans="1:11" x14ac:dyDescent="0.2">
      <c r="A27" s="358" t="s">
        <v>374</v>
      </c>
      <c r="B27" s="818"/>
      <c r="C27" s="256">
        <v>11368.86274</v>
      </c>
      <c r="D27" s="217">
        <v>-20.34225642651387</v>
      </c>
      <c r="E27" s="256">
        <v>64213.689110000007</v>
      </c>
      <c r="F27" s="217">
        <v>0.75079378364348759</v>
      </c>
      <c r="G27" s="256">
        <v>152401.71195000003</v>
      </c>
      <c r="H27" s="217">
        <v>-7.7852704825918533</v>
      </c>
      <c r="I27" s="217">
        <v>41.761464016632047</v>
      </c>
      <c r="J27" s="1"/>
    </row>
    <row r="28" spans="1:11" x14ac:dyDescent="0.2">
      <c r="A28" s="359" t="s">
        <v>520</v>
      </c>
      <c r="B28" s="359"/>
      <c r="C28" s="631">
        <v>2125.4512599999998</v>
      </c>
      <c r="D28" s="632">
        <v>-42.485069452731601</v>
      </c>
      <c r="E28" s="633">
        <v>19405.425080000001</v>
      </c>
      <c r="F28" s="634">
        <v>-10.050321179441511</v>
      </c>
      <c r="G28" s="633">
        <v>42718.627919999999</v>
      </c>
      <c r="H28" s="634">
        <v>-29.821950974299448</v>
      </c>
      <c r="I28" s="634">
        <v>11.705855661951263</v>
      </c>
      <c r="J28" s="1"/>
    </row>
    <row r="29" spans="1:11" x14ac:dyDescent="0.2">
      <c r="A29" s="213" t="s">
        <v>521</v>
      </c>
      <c r="B29" s="213"/>
      <c r="C29" s="631">
        <v>25781.540279999994</v>
      </c>
      <c r="D29" s="632">
        <v>-3.3726109085904779</v>
      </c>
      <c r="E29" s="633">
        <v>127373.89533999999</v>
      </c>
      <c r="F29" s="634">
        <v>2.3544124447780383</v>
      </c>
      <c r="G29" s="633">
        <v>322215.20650999999</v>
      </c>
      <c r="H29" s="634">
        <v>6.0858390290088451</v>
      </c>
      <c r="I29" s="634">
        <v>88.294144338048739</v>
      </c>
      <c r="J29" s="1"/>
    </row>
    <row r="30" spans="1:11" x14ac:dyDescent="0.2">
      <c r="A30" s="794" t="s">
        <v>522</v>
      </c>
      <c r="B30" s="794"/>
      <c r="C30" s="767">
        <v>249.31808000000001</v>
      </c>
      <c r="D30" s="768">
        <v>-76.2250757712346</v>
      </c>
      <c r="E30" s="767">
        <v>3715.5083200000004</v>
      </c>
      <c r="F30" s="768">
        <v>-33.109699573406651</v>
      </c>
      <c r="G30" s="767">
        <v>10912.480900000002</v>
      </c>
      <c r="H30" s="768">
        <v>-32.913027216101597</v>
      </c>
      <c r="I30" s="768">
        <v>2.9902628560173108</v>
      </c>
      <c r="J30" s="1"/>
    </row>
    <row r="31" spans="1:11" x14ac:dyDescent="0.2">
      <c r="A31" s="690" t="s">
        <v>549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">
      <c r="A32" s="691" t="s">
        <v>644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691" t="s">
        <v>550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4.25" customHeight="1" x14ac:dyDescent="0.2">
      <c r="A34" s="906" t="s">
        <v>661</v>
      </c>
      <c r="B34" s="906"/>
      <c r="C34" s="906"/>
      <c r="D34" s="906"/>
      <c r="E34" s="906"/>
      <c r="F34" s="906"/>
      <c r="G34" s="906"/>
      <c r="H34" s="906"/>
      <c r="I34" s="906"/>
    </row>
    <row r="35" spans="1:10" ht="19.5" customHeight="1" x14ac:dyDescent="0.2">
      <c r="A35" s="906"/>
      <c r="B35" s="906"/>
      <c r="C35" s="906"/>
      <c r="D35" s="906"/>
      <c r="E35" s="906"/>
      <c r="F35" s="906"/>
      <c r="G35" s="906"/>
      <c r="H35" s="906"/>
      <c r="I35" s="906"/>
    </row>
    <row r="62" spans="3:3" x14ac:dyDescent="0.2">
      <c r="C62" t="s">
        <v>574</v>
      </c>
    </row>
    <row r="66" spans="3:3" x14ac:dyDescent="0.2">
      <c r="C66" t="s">
        <v>575</v>
      </c>
    </row>
  </sheetData>
  <mergeCells count="10">
    <mergeCell ref="A34:I35"/>
    <mergeCell ref="A3:A4"/>
    <mergeCell ref="B3:B4"/>
    <mergeCell ref="C3:D3"/>
    <mergeCell ref="E3:F3"/>
    <mergeCell ref="G3:I3"/>
    <mergeCell ref="A7:B7"/>
    <mergeCell ref="A16:B16"/>
    <mergeCell ref="A19:B19"/>
    <mergeCell ref="A24:B24"/>
  </mergeCells>
  <conditionalFormatting sqref="I11">
    <cfRule type="cellIs" dxfId="973" priority="4" operator="equal">
      <formula>0</formula>
    </cfRule>
  </conditionalFormatting>
  <conditionalFormatting sqref="C11">
    <cfRule type="cellIs" dxfId="972" priority="3" operator="equal">
      <formula>0</formula>
    </cfRule>
  </conditionalFormatting>
  <conditionalFormatting sqref="I15">
    <cfRule type="cellIs" dxfId="971" priority="2" operator="between">
      <formula>0.00001</formula>
      <formula>0.499</formula>
    </cfRule>
  </conditionalFormatting>
  <conditionalFormatting sqref="I10">
    <cfRule type="cellIs" dxfId="970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25" sqref="H25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8" t="s">
        <v>18</v>
      </c>
      <c r="B1" s="898"/>
      <c r="C1" s="898"/>
      <c r="D1" s="898"/>
      <c r="E1" s="898"/>
      <c r="F1" s="898"/>
      <c r="G1" s="1"/>
      <c r="H1" s="1"/>
    </row>
    <row r="2" spans="1:9" x14ac:dyDescent="0.2">
      <c r="A2" s="899"/>
      <c r="B2" s="899"/>
      <c r="C2" s="899"/>
      <c r="D2" s="899"/>
      <c r="E2" s="899"/>
      <c r="F2" s="899"/>
      <c r="G2" s="11"/>
      <c r="H2" s="62" t="s">
        <v>544</v>
      </c>
    </row>
    <row r="3" spans="1:9" x14ac:dyDescent="0.2">
      <c r="A3" s="12"/>
      <c r="B3" s="870">
        <f>INDICE!A3</f>
        <v>42491</v>
      </c>
      <c r="C3" s="870">
        <v>41671</v>
      </c>
      <c r="D3" s="888" t="s">
        <v>120</v>
      </c>
      <c r="E3" s="888"/>
      <c r="F3" s="888" t="s">
        <v>121</v>
      </c>
      <c r="G3" s="888"/>
      <c r="H3" s="888"/>
    </row>
    <row r="4" spans="1:9" x14ac:dyDescent="0.2">
      <c r="A4" s="606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  <c r="I4" s="62"/>
    </row>
    <row r="5" spans="1:9" ht="14.1" customHeight="1" x14ac:dyDescent="0.2">
      <c r="A5" s="636" t="s">
        <v>376</v>
      </c>
      <c r="B5" s="360">
        <v>16538.128799999999</v>
      </c>
      <c r="C5" s="361">
        <v>2.6910640710979634</v>
      </c>
      <c r="D5" s="360">
        <v>82565.631309999997</v>
      </c>
      <c r="E5" s="361">
        <v>0.34416083760300104</v>
      </c>
      <c r="F5" s="360">
        <v>212532.12248000002</v>
      </c>
      <c r="G5" s="361">
        <v>6.6210384911438602</v>
      </c>
      <c r="H5" s="361">
        <v>58.238535983367967</v>
      </c>
    </row>
    <row r="6" spans="1:9" x14ac:dyDescent="0.2">
      <c r="A6" s="623" t="s">
        <v>377</v>
      </c>
      <c r="B6" s="692">
        <v>6304.1907299999993</v>
      </c>
      <c r="C6" s="693">
        <v>8.7377593257590807</v>
      </c>
      <c r="D6" s="692">
        <v>29353.445620000002</v>
      </c>
      <c r="E6" s="693">
        <v>5.5320248782084596</v>
      </c>
      <c r="F6" s="692">
        <v>77606.861290000001</v>
      </c>
      <c r="G6" s="693">
        <v>13.65183881853674</v>
      </c>
      <c r="H6" s="693">
        <v>21.26600878518602</v>
      </c>
    </row>
    <row r="7" spans="1:9" x14ac:dyDescent="0.2">
      <c r="A7" s="623" t="s">
        <v>378</v>
      </c>
      <c r="B7" s="694">
        <v>8108.4868099999985</v>
      </c>
      <c r="C7" s="693">
        <v>7.6387662986195162</v>
      </c>
      <c r="D7" s="692">
        <v>36579.805469999999</v>
      </c>
      <c r="E7" s="268">
        <v>-3.5598247183058191</v>
      </c>
      <c r="F7" s="692">
        <v>97927.61470000002</v>
      </c>
      <c r="G7" s="693">
        <v>16.012835538705751</v>
      </c>
      <c r="H7" s="693">
        <v>26.834347890202014</v>
      </c>
    </row>
    <row r="8" spans="1:9" x14ac:dyDescent="0.2">
      <c r="A8" s="623" t="s">
        <v>620</v>
      </c>
      <c r="B8" s="694">
        <v>0</v>
      </c>
      <c r="C8" s="695" t="s">
        <v>150</v>
      </c>
      <c r="D8" s="692">
        <v>0</v>
      </c>
      <c r="E8" s="695" t="s">
        <v>150</v>
      </c>
      <c r="F8" s="692">
        <v>4.8509700000000002</v>
      </c>
      <c r="G8" s="695" t="s">
        <v>150</v>
      </c>
      <c r="H8" s="119">
        <v>1.3292738415381137E-3</v>
      </c>
    </row>
    <row r="9" spans="1:9" x14ac:dyDescent="0.2">
      <c r="A9" s="623" t="s">
        <v>621</v>
      </c>
      <c r="B9" s="692">
        <v>2125.4512599999998</v>
      </c>
      <c r="C9" s="693">
        <v>-23.381649409617104</v>
      </c>
      <c r="D9" s="692">
        <v>16632.380219999999</v>
      </c>
      <c r="E9" s="693">
        <v>0.5726897205332484</v>
      </c>
      <c r="F9" s="692">
        <v>36992.795519999992</v>
      </c>
      <c r="G9" s="693">
        <v>-20.681640002423514</v>
      </c>
      <c r="H9" s="693">
        <v>10.136850034138391</v>
      </c>
    </row>
    <row r="10" spans="1:9" x14ac:dyDescent="0.2">
      <c r="A10" s="636" t="s">
        <v>379</v>
      </c>
      <c r="B10" s="638">
        <v>11368.86274</v>
      </c>
      <c r="C10" s="361">
        <v>-20.34225642651387</v>
      </c>
      <c r="D10" s="638">
        <v>64213.117020000005</v>
      </c>
      <c r="E10" s="361">
        <v>0.74989617874934555</v>
      </c>
      <c r="F10" s="638">
        <v>152401.13986000002</v>
      </c>
      <c r="G10" s="361">
        <v>-7.784889831965236</v>
      </c>
      <c r="H10" s="361">
        <v>41.761307251228011</v>
      </c>
    </row>
    <row r="11" spans="1:9" x14ac:dyDescent="0.2">
      <c r="A11" s="623" t="s">
        <v>380</v>
      </c>
      <c r="B11" s="692">
        <v>3076.3321599999999</v>
      </c>
      <c r="C11" s="693">
        <v>12.454255141477779</v>
      </c>
      <c r="D11" s="692">
        <v>15873.835650000001</v>
      </c>
      <c r="E11" s="693">
        <v>-0.8581752488422838</v>
      </c>
      <c r="F11" s="692">
        <v>37722.323379999994</v>
      </c>
      <c r="G11" s="693">
        <v>6.5285026518150087</v>
      </c>
      <c r="H11" s="693">
        <v>10.336756918941076</v>
      </c>
    </row>
    <row r="12" spans="1:9" x14ac:dyDescent="0.2">
      <c r="A12" s="623" t="s">
        <v>381</v>
      </c>
      <c r="B12" s="692">
        <v>908.01922999999999</v>
      </c>
      <c r="C12" s="693">
        <v>-74.392965458903475</v>
      </c>
      <c r="D12" s="692">
        <v>7776.5711799999999</v>
      </c>
      <c r="E12" s="693">
        <v>-14.087802948723107</v>
      </c>
      <c r="F12" s="692">
        <v>21638.895700000005</v>
      </c>
      <c r="G12" s="693">
        <v>7.9610852030975803</v>
      </c>
      <c r="H12" s="693">
        <v>5.9295394557751493</v>
      </c>
    </row>
    <row r="13" spans="1:9" x14ac:dyDescent="0.2">
      <c r="A13" s="623" t="s">
        <v>382</v>
      </c>
      <c r="B13" s="692">
        <v>1150.8833999999999</v>
      </c>
      <c r="C13" s="693">
        <v>38.362143446499566</v>
      </c>
      <c r="D13" s="692">
        <v>4789.7086899999995</v>
      </c>
      <c r="E13" s="693">
        <v>-22.58729646344236</v>
      </c>
      <c r="F13" s="692">
        <v>12712.131870000001</v>
      </c>
      <c r="G13" s="693">
        <v>-42.057780453995022</v>
      </c>
      <c r="H13" s="693">
        <v>3.4834073113158781</v>
      </c>
    </row>
    <row r="14" spans="1:9" x14ac:dyDescent="0.2">
      <c r="A14" s="623" t="s">
        <v>383</v>
      </c>
      <c r="B14" s="692">
        <v>3817.2523300000003</v>
      </c>
      <c r="C14" s="693">
        <v>66.14349419099635</v>
      </c>
      <c r="D14" s="692">
        <v>16335.582969999999</v>
      </c>
      <c r="E14" s="693">
        <v>17.20488687087413</v>
      </c>
      <c r="F14" s="692">
        <v>35540.582869999998</v>
      </c>
      <c r="G14" s="693">
        <v>5.0461615480788469</v>
      </c>
      <c r="H14" s="693">
        <v>9.7389114181511278</v>
      </c>
    </row>
    <row r="15" spans="1:9" x14ac:dyDescent="0.2">
      <c r="A15" s="623" t="s">
        <v>384</v>
      </c>
      <c r="B15" s="692">
        <v>929.34559000000002</v>
      </c>
      <c r="C15" s="693">
        <v>2.2924278280487558</v>
      </c>
      <c r="D15" s="692">
        <v>5594.5315199999995</v>
      </c>
      <c r="E15" s="693">
        <v>-26.714415483018794</v>
      </c>
      <c r="F15" s="692">
        <v>14480.230310000003</v>
      </c>
      <c r="G15" s="693">
        <v>-27.569853865770856</v>
      </c>
      <c r="H15" s="693">
        <v>3.9679056705216347</v>
      </c>
    </row>
    <row r="16" spans="1:9" x14ac:dyDescent="0.2">
      <c r="A16" s="623" t="s">
        <v>385</v>
      </c>
      <c r="B16" s="692">
        <v>1487.0300300000001</v>
      </c>
      <c r="C16" s="693">
        <v>-62.378998394480909</v>
      </c>
      <c r="D16" s="692">
        <v>13842.88701</v>
      </c>
      <c r="E16" s="693">
        <v>26.842821859069431</v>
      </c>
      <c r="F16" s="692">
        <v>30306.975730000006</v>
      </c>
      <c r="G16" s="693">
        <v>-10.989050903200095</v>
      </c>
      <c r="H16" s="693">
        <v>8.3047864765231463</v>
      </c>
    </row>
    <row r="17" spans="1:8" x14ac:dyDescent="0.2">
      <c r="A17" s="696" t="s">
        <v>386</v>
      </c>
      <c r="B17" s="828">
        <v>0</v>
      </c>
      <c r="C17" s="829" t="s">
        <v>150</v>
      </c>
      <c r="D17" s="829">
        <v>0.57208999999999999</v>
      </c>
      <c r="E17" s="829" t="s">
        <v>150</v>
      </c>
      <c r="F17" s="829">
        <v>0.57208999999999999</v>
      </c>
      <c r="G17" s="830">
        <v>-56.080577925517616</v>
      </c>
      <c r="H17" s="831">
        <v>1.5676540403373746E-4</v>
      </c>
    </row>
    <row r="18" spans="1:8" x14ac:dyDescent="0.2">
      <c r="A18" s="637" t="s">
        <v>119</v>
      </c>
      <c r="B18" s="69">
        <v>27906.991539999999</v>
      </c>
      <c r="C18" s="70">
        <v>-8.130809201219197</v>
      </c>
      <c r="D18" s="69">
        <v>146779.32041999997</v>
      </c>
      <c r="E18" s="70">
        <v>0.52165188478577584</v>
      </c>
      <c r="F18" s="69">
        <v>364933.83442999999</v>
      </c>
      <c r="G18" s="70">
        <v>9.0895118623963919E-2</v>
      </c>
      <c r="H18" s="70">
        <v>100</v>
      </c>
    </row>
    <row r="19" spans="1:8" x14ac:dyDescent="0.2">
      <c r="A19" s="683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0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1" t="s">
        <v>644</v>
      </c>
      <c r="B21" s="1"/>
      <c r="C21" s="1"/>
      <c r="D21" s="1"/>
      <c r="E21" s="1"/>
      <c r="F21" s="1"/>
      <c r="G21" s="1"/>
      <c r="H21" s="1"/>
    </row>
    <row r="22" spans="1:8" x14ac:dyDescent="0.2">
      <c r="A22" s="906" t="s">
        <v>661</v>
      </c>
      <c r="B22" s="906"/>
      <c r="C22" s="906"/>
      <c r="D22" s="906"/>
      <c r="E22" s="906"/>
      <c r="F22" s="906"/>
      <c r="G22" s="906"/>
      <c r="H22" s="906"/>
    </row>
    <row r="23" spans="1:8" x14ac:dyDescent="0.2">
      <c r="A23" s="906"/>
      <c r="B23" s="906"/>
      <c r="C23" s="906"/>
      <c r="D23" s="906"/>
      <c r="E23" s="906"/>
      <c r="F23" s="906"/>
      <c r="G23" s="906"/>
      <c r="H23" s="906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969" priority="7" operator="between">
      <formula>0.0001</formula>
      <formula>0.44999</formula>
    </cfRule>
  </conditionalFormatting>
  <conditionalFormatting sqref="H8">
    <cfRule type="cellIs" dxfId="968" priority="5" operator="between">
      <formula>0</formula>
      <formula>0.5</formula>
    </cfRule>
    <cfRule type="cellIs" dxfId="967" priority="6" operator="between">
      <formula>0</formula>
      <formula>0.49</formula>
    </cfRule>
  </conditionalFormatting>
  <conditionalFormatting sqref="B17">
    <cfRule type="cellIs" dxfId="966" priority="3" operator="between">
      <formula>0</formula>
      <formula>0.5</formula>
    </cfRule>
    <cfRule type="cellIs" dxfId="965" priority="4" operator="between">
      <formula>0</formula>
      <formula>0.49</formula>
    </cfRule>
  </conditionalFormatting>
  <conditionalFormatting sqref="E7">
    <cfRule type="cellIs" dxfId="964" priority="1" operator="between">
      <formula>0</formula>
      <formula>0.5</formula>
    </cfRule>
    <cfRule type="cellIs" dxfId="963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9" sqref="G9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70">
        <f>INDICE!A3</f>
        <v>42491</v>
      </c>
      <c r="C3" s="888">
        <v>41671</v>
      </c>
      <c r="D3" s="888" t="s">
        <v>120</v>
      </c>
      <c r="E3" s="888"/>
      <c r="F3" s="888" t="s">
        <v>121</v>
      </c>
      <c r="G3" s="888"/>
      <c r="H3" s="1"/>
    </row>
    <row r="4" spans="1:8" x14ac:dyDescent="0.2">
      <c r="A4" s="75"/>
      <c r="B4" s="261" t="s">
        <v>395</v>
      </c>
      <c r="C4" s="262" t="s">
        <v>488</v>
      </c>
      <c r="D4" s="261" t="s">
        <v>395</v>
      </c>
      <c r="E4" s="262" t="s">
        <v>488</v>
      </c>
      <c r="F4" s="261" t="s">
        <v>395</v>
      </c>
      <c r="G4" s="263" t="s">
        <v>488</v>
      </c>
      <c r="H4" s="1"/>
    </row>
    <row r="5" spans="1:8" x14ac:dyDescent="0.2">
      <c r="A5" s="696" t="s">
        <v>545</v>
      </c>
      <c r="B5" s="697">
        <v>13.850961513427444</v>
      </c>
      <c r="C5" s="658">
        <v>-35.265701327681242</v>
      </c>
      <c r="D5" s="698">
        <v>16.415804333177455</v>
      </c>
      <c r="E5" s="658">
        <v>-31.504950083343726</v>
      </c>
      <c r="F5" s="698">
        <v>18.579730010793245</v>
      </c>
      <c r="G5" s="658">
        <v>-24.767013296111909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558</v>
      </c>
      <c r="B7" s="94"/>
      <c r="C7" s="289"/>
      <c r="D7" s="289"/>
      <c r="E7" s="289"/>
      <c r="F7" s="94"/>
      <c r="G7" s="94"/>
      <c r="H7" s="1"/>
    </row>
    <row r="8" spans="1:8" x14ac:dyDescent="0.2">
      <c r="A8" s="690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16" workbookViewId="0">
      <selection activeCell="I51" sqref="I51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2"/>
    <col min="10" max="12" width="11" style="1"/>
  </cols>
  <sheetData>
    <row r="1" spans="1:14" x14ac:dyDescent="0.2">
      <c r="A1" s="898" t="s">
        <v>387</v>
      </c>
      <c r="B1" s="898"/>
      <c r="C1" s="898"/>
      <c r="D1" s="898"/>
      <c r="E1" s="898"/>
      <c r="F1" s="898"/>
      <c r="G1" s="898"/>
      <c r="H1" s="1"/>
      <c r="I1" s="1"/>
    </row>
    <row r="2" spans="1:14" x14ac:dyDescent="0.2">
      <c r="A2" s="899"/>
      <c r="B2" s="899"/>
      <c r="C2" s="899"/>
      <c r="D2" s="899"/>
      <c r="E2" s="899"/>
      <c r="F2" s="899"/>
      <c r="G2" s="899"/>
      <c r="H2" s="11"/>
      <c r="I2" s="62" t="s">
        <v>544</v>
      </c>
    </row>
    <row r="3" spans="1:14" x14ac:dyDescent="0.2">
      <c r="A3" s="884" t="s">
        <v>525</v>
      </c>
      <c r="B3" s="884" t="s">
        <v>526</v>
      </c>
      <c r="C3" s="867">
        <f>INDICE!A3</f>
        <v>42491</v>
      </c>
      <c r="D3" s="868">
        <v>41671</v>
      </c>
      <c r="E3" s="868" t="s">
        <v>120</v>
      </c>
      <c r="F3" s="868"/>
      <c r="G3" s="868" t="s">
        <v>121</v>
      </c>
      <c r="H3" s="868"/>
      <c r="I3" s="868"/>
    </row>
    <row r="4" spans="1:14" x14ac:dyDescent="0.2">
      <c r="A4" s="885"/>
      <c r="B4" s="885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6" t="s">
        <v>488</v>
      </c>
      <c r="I4" s="446" t="s">
        <v>110</v>
      </c>
    </row>
    <row r="5" spans="1:14" x14ac:dyDescent="0.2">
      <c r="A5" s="619"/>
      <c r="B5" s="642" t="s">
        <v>211</v>
      </c>
      <c r="C5" s="202">
        <v>0</v>
      </c>
      <c r="D5" s="187">
        <v>-100</v>
      </c>
      <c r="E5" s="362">
        <v>0</v>
      </c>
      <c r="F5" s="187">
        <v>-100</v>
      </c>
      <c r="G5" s="362">
        <v>0</v>
      </c>
      <c r="H5" s="187">
        <v>-100</v>
      </c>
      <c r="I5" s="639">
        <v>0</v>
      </c>
    </row>
    <row r="6" spans="1:14" x14ac:dyDescent="0.2">
      <c r="A6" s="812" t="s">
        <v>346</v>
      </c>
      <c r="B6" s="643"/>
      <c r="C6" s="365">
        <v>0</v>
      </c>
      <c r="D6" s="196">
        <v>-100</v>
      </c>
      <c r="E6" s="192">
        <v>0</v>
      </c>
      <c r="F6" s="363">
        <v>-100</v>
      </c>
      <c r="G6" s="192">
        <v>0</v>
      </c>
      <c r="H6" s="363">
        <v>-100</v>
      </c>
      <c r="I6" s="364">
        <v>0</v>
      </c>
    </row>
    <row r="7" spans="1:14" x14ac:dyDescent="0.2">
      <c r="A7" s="619"/>
      <c r="B7" s="642" t="s">
        <v>250</v>
      </c>
      <c r="C7" s="202">
        <v>0</v>
      </c>
      <c r="D7" s="187">
        <v>-100</v>
      </c>
      <c r="E7" s="362">
        <v>0</v>
      </c>
      <c r="F7" s="187">
        <v>-100</v>
      </c>
      <c r="G7" s="625">
        <v>986.37938000000008</v>
      </c>
      <c r="H7" s="187">
        <v>-75.008896489309208</v>
      </c>
      <c r="I7" s="641">
        <v>1.8950852786990193</v>
      </c>
    </row>
    <row r="8" spans="1:14" x14ac:dyDescent="0.2">
      <c r="A8" s="619"/>
      <c r="B8" s="642" t="s">
        <v>213</v>
      </c>
      <c r="C8" s="202">
        <v>0</v>
      </c>
      <c r="D8" s="187" t="s">
        <v>150</v>
      </c>
      <c r="E8" s="362">
        <v>0</v>
      </c>
      <c r="F8" s="187" t="s">
        <v>150</v>
      </c>
      <c r="G8" s="625">
        <v>1867.2845300000001</v>
      </c>
      <c r="H8" s="187">
        <v>-52.42870079412679</v>
      </c>
      <c r="I8" s="641">
        <v>3.5875277765289635</v>
      </c>
    </row>
    <row r="9" spans="1:14" x14ac:dyDescent="0.2">
      <c r="A9" s="619"/>
      <c r="B9" s="642" t="s">
        <v>614</v>
      </c>
      <c r="C9" s="771">
        <v>0</v>
      </c>
      <c r="D9" s="772" t="s">
        <v>150</v>
      </c>
      <c r="E9" s="773">
        <v>0</v>
      </c>
      <c r="F9" s="772" t="s">
        <v>150</v>
      </c>
      <c r="G9" s="773">
        <v>0</v>
      </c>
      <c r="H9" s="772">
        <v>-100</v>
      </c>
      <c r="I9" s="774">
        <v>0</v>
      </c>
    </row>
    <row r="10" spans="1:14" x14ac:dyDescent="0.2">
      <c r="A10" s="812" t="s">
        <v>532</v>
      </c>
      <c r="B10" s="643"/>
      <c r="C10" s="365">
        <v>0</v>
      </c>
      <c r="D10" s="196">
        <v>-100</v>
      </c>
      <c r="E10" s="192">
        <v>0</v>
      </c>
      <c r="F10" s="363">
        <v>-100</v>
      </c>
      <c r="G10" s="252">
        <v>2853.6639100000002</v>
      </c>
      <c r="H10" s="363">
        <v>-67.579717418393997</v>
      </c>
      <c r="I10" s="364">
        <v>5.4826130552279828</v>
      </c>
    </row>
    <row r="11" spans="1:14" x14ac:dyDescent="0.2">
      <c r="A11" s="620"/>
      <c r="B11" s="642" t="s">
        <v>312</v>
      </c>
      <c r="C11" s="202">
        <v>0</v>
      </c>
      <c r="D11" s="187">
        <v>-100</v>
      </c>
      <c r="E11" s="189">
        <v>0</v>
      </c>
      <c r="F11" s="187">
        <v>-100</v>
      </c>
      <c r="G11" s="189">
        <v>0</v>
      </c>
      <c r="H11" s="187">
        <v>-100</v>
      </c>
      <c r="I11" s="639">
        <v>0</v>
      </c>
      <c r="J11" s="455"/>
    </row>
    <row r="12" spans="1:14" x14ac:dyDescent="0.2">
      <c r="A12" s="620"/>
      <c r="B12" s="642" t="s">
        <v>316</v>
      </c>
      <c r="C12" s="202">
        <v>0</v>
      </c>
      <c r="D12" s="187" t="s">
        <v>150</v>
      </c>
      <c r="E12" s="189">
        <v>0.29273000000000005</v>
      </c>
      <c r="F12" s="187" t="s">
        <v>150</v>
      </c>
      <c r="G12" s="189">
        <v>0.29273000000000005</v>
      </c>
      <c r="H12" s="187">
        <v>-75.112860579988606</v>
      </c>
      <c r="I12" s="628">
        <v>5.6240866839041585E-4</v>
      </c>
      <c r="J12" s="455"/>
    </row>
    <row r="13" spans="1:14" x14ac:dyDescent="0.2">
      <c r="A13" s="620"/>
      <c r="B13" s="642" t="s">
        <v>253</v>
      </c>
      <c r="C13" s="202">
        <v>1227.62221</v>
      </c>
      <c r="D13" s="187">
        <v>84.813418753043848</v>
      </c>
      <c r="E13" s="189">
        <v>1791.3727900000001</v>
      </c>
      <c r="F13" s="187">
        <v>26.56731454939592</v>
      </c>
      <c r="G13" s="189">
        <v>6220.00983</v>
      </c>
      <c r="H13" s="187">
        <v>302.36710186567564</v>
      </c>
      <c r="I13" s="648">
        <v>11.950218446573963</v>
      </c>
      <c r="J13" s="455"/>
      <c r="M13" s="775"/>
      <c r="N13" s="775"/>
    </row>
    <row r="14" spans="1:14" x14ac:dyDescent="0.2">
      <c r="A14" s="619"/>
      <c r="B14" s="649" t="s">
        <v>371</v>
      </c>
      <c r="C14" s="645">
        <v>1197.6856699999998</v>
      </c>
      <c r="D14" s="646">
        <v>86.283950936229971</v>
      </c>
      <c r="E14" s="647">
        <v>1632.8585399999999</v>
      </c>
      <c r="F14" s="646">
        <v>26.175371900127796</v>
      </c>
      <c r="G14" s="686">
        <v>5924.4326400000009</v>
      </c>
      <c r="H14" s="646">
        <v>332.36944272145041</v>
      </c>
      <c r="I14" s="776">
        <v>11.382339603153472</v>
      </c>
      <c r="J14" s="455"/>
      <c r="M14" s="775"/>
      <c r="N14" s="775"/>
    </row>
    <row r="15" spans="1:14" x14ac:dyDescent="0.2">
      <c r="A15" s="619"/>
      <c r="B15" s="649" t="s">
        <v>368</v>
      </c>
      <c r="C15" s="645">
        <v>29.936539999999997</v>
      </c>
      <c r="D15" s="646">
        <v>40.454884327148505</v>
      </c>
      <c r="E15" s="781">
        <v>158.51425</v>
      </c>
      <c r="F15" s="646">
        <v>30.751141082645866</v>
      </c>
      <c r="G15" s="686">
        <v>295.57718999999992</v>
      </c>
      <c r="H15" s="646">
        <v>68.295550932321646</v>
      </c>
      <c r="I15" s="776">
        <v>0.56787884342049277</v>
      </c>
      <c r="J15" s="455"/>
      <c r="M15" s="775"/>
      <c r="N15" s="775"/>
    </row>
    <row r="16" spans="1:14" x14ac:dyDescent="0.2">
      <c r="A16" s="620"/>
      <c r="B16" s="642" t="s">
        <v>254</v>
      </c>
      <c r="C16" s="202">
        <v>0</v>
      </c>
      <c r="D16" s="187" t="s">
        <v>150</v>
      </c>
      <c r="E16" s="362">
        <v>0</v>
      </c>
      <c r="F16" s="187" t="s">
        <v>150</v>
      </c>
      <c r="G16" s="362">
        <v>0</v>
      </c>
      <c r="H16" s="187">
        <v>-100</v>
      </c>
      <c r="I16" s="640">
        <v>0</v>
      </c>
      <c r="J16" s="455"/>
      <c r="K16" s="838"/>
      <c r="M16" s="775"/>
      <c r="N16" s="775"/>
    </row>
    <row r="17" spans="1:14" x14ac:dyDescent="0.2">
      <c r="A17" s="620"/>
      <c r="B17" s="642" t="s">
        <v>218</v>
      </c>
      <c r="C17" s="202">
        <v>8.4981399999999994</v>
      </c>
      <c r="D17" s="187">
        <v>60.135598585975849</v>
      </c>
      <c r="E17" s="362">
        <v>38.471350000000001</v>
      </c>
      <c r="F17" s="187">
        <v>-4.203827778122232</v>
      </c>
      <c r="G17" s="362">
        <v>741.95763999999974</v>
      </c>
      <c r="H17" s="187">
        <v>740.30253071214929</v>
      </c>
      <c r="I17" s="640">
        <v>1.4254890455863605</v>
      </c>
      <c r="J17" s="455"/>
      <c r="K17" s="838"/>
      <c r="M17" s="775"/>
      <c r="N17" s="775"/>
    </row>
    <row r="18" spans="1:14" x14ac:dyDescent="0.2">
      <c r="A18" s="620"/>
      <c r="B18" s="642" t="s">
        <v>635</v>
      </c>
      <c r="C18" s="202">
        <v>0</v>
      </c>
      <c r="D18" s="187" t="s">
        <v>150</v>
      </c>
      <c r="E18" s="362">
        <v>0</v>
      </c>
      <c r="F18" s="187">
        <v>-100</v>
      </c>
      <c r="G18" s="189">
        <v>0</v>
      </c>
      <c r="H18" s="187">
        <v>-100</v>
      </c>
      <c r="I18" s="648">
        <v>0</v>
      </c>
      <c r="M18" s="775"/>
      <c r="N18" s="775"/>
    </row>
    <row r="19" spans="1:14" x14ac:dyDescent="0.2">
      <c r="A19" s="619"/>
      <c r="B19" s="642" t="s">
        <v>220</v>
      </c>
      <c r="C19" s="202">
        <v>0</v>
      </c>
      <c r="D19" s="187" t="s">
        <v>150</v>
      </c>
      <c r="E19" s="362">
        <v>0</v>
      </c>
      <c r="F19" s="187" t="s">
        <v>150</v>
      </c>
      <c r="G19" s="189">
        <v>0</v>
      </c>
      <c r="H19" s="187">
        <v>-100</v>
      </c>
      <c r="I19" s="648">
        <v>0</v>
      </c>
      <c r="M19" s="775"/>
      <c r="N19" s="775"/>
    </row>
    <row r="20" spans="1:14" x14ac:dyDescent="0.2">
      <c r="A20" s="619"/>
      <c r="B20" s="642" t="s">
        <v>256</v>
      </c>
      <c r="C20" s="202">
        <v>2372.7607699999999</v>
      </c>
      <c r="D20" s="187">
        <v>-24.664941725235391</v>
      </c>
      <c r="E20" s="362">
        <v>12644.562509999998</v>
      </c>
      <c r="F20" s="187">
        <v>3.2958402289061919</v>
      </c>
      <c r="G20" s="362">
        <v>35826.082709999995</v>
      </c>
      <c r="H20" s="187">
        <v>125.4260059849352</v>
      </c>
      <c r="I20" s="639">
        <v>68.831002871506143</v>
      </c>
    </row>
    <row r="21" spans="1:14" x14ac:dyDescent="0.2">
      <c r="A21" s="619"/>
      <c r="B21" s="649" t="s">
        <v>371</v>
      </c>
      <c r="C21" s="645">
        <v>2364.9938299999999</v>
      </c>
      <c r="D21" s="646">
        <v>-24.838023292951213</v>
      </c>
      <c r="E21" s="647">
        <v>12609.08172</v>
      </c>
      <c r="F21" s="646">
        <v>3.1403691236637101</v>
      </c>
      <c r="G21" s="686">
        <v>35683.447260000001</v>
      </c>
      <c r="H21" s="646">
        <v>126.02106227540386</v>
      </c>
      <c r="I21" s="776">
        <v>68.55696394997517</v>
      </c>
    </row>
    <row r="22" spans="1:14" x14ac:dyDescent="0.2">
      <c r="A22" s="619"/>
      <c r="B22" s="649" t="s">
        <v>368</v>
      </c>
      <c r="C22" s="645">
        <v>7.7669400000000008</v>
      </c>
      <c r="D22" s="646">
        <v>152.11280406655547</v>
      </c>
      <c r="E22" s="781">
        <v>35.480789999999999</v>
      </c>
      <c r="F22" s="646">
        <v>122.47031861830698</v>
      </c>
      <c r="G22" s="686">
        <v>142.63545000000002</v>
      </c>
      <c r="H22" s="646">
        <v>35.910101709049727</v>
      </c>
      <c r="I22" s="776">
        <v>0.27403892153099352</v>
      </c>
    </row>
    <row r="23" spans="1:14" x14ac:dyDescent="0.2">
      <c r="A23" s="619"/>
      <c r="B23" s="649" t="s">
        <v>388</v>
      </c>
      <c r="C23" s="645">
        <v>0.92</v>
      </c>
      <c r="D23" s="646">
        <v>1.9480951220052791</v>
      </c>
      <c r="E23" s="647">
        <v>5.4100299999999999</v>
      </c>
      <c r="F23" s="646">
        <v>21.394208114742693</v>
      </c>
      <c r="G23" s="686">
        <v>11.308330000000002</v>
      </c>
      <c r="H23" s="646">
        <v>58.472081111570461</v>
      </c>
      <c r="I23" s="833">
        <v>2.172617366521843E-2</v>
      </c>
    </row>
    <row r="24" spans="1:14" x14ac:dyDescent="0.2">
      <c r="A24" s="619"/>
      <c r="B24" s="642" t="s">
        <v>258</v>
      </c>
      <c r="C24" s="202">
        <v>0</v>
      </c>
      <c r="D24" s="187" t="s">
        <v>150</v>
      </c>
      <c r="E24" s="362">
        <v>0</v>
      </c>
      <c r="F24" s="187" t="s">
        <v>150</v>
      </c>
      <c r="G24" s="189">
        <v>0</v>
      </c>
      <c r="H24" s="187">
        <v>-100</v>
      </c>
      <c r="I24" s="639">
        <v>0</v>
      </c>
    </row>
    <row r="25" spans="1:14" x14ac:dyDescent="0.2">
      <c r="A25" s="812" t="s">
        <v>516</v>
      </c>
      <c r="B25" s="643"/>
      <c r="C25" s="365">
        <v>3609.8011200000001</v>
      </c>
      <c r="D25" s="196">
        <v>-10.255537445180444</v>
      </c>
      <c r="E25" s="192">
        <v>14480.109409999999</v>
      </c>
      <c r="F25" s="363">
        <v>4.144557344570674</v>
      </c>
      <c r="G25" s="252">
        <v>42799.651239999992</v>
      </c>
      <c r="H25" s="363">
        <v>100.31480936322082</v>
      </c>
      <c r="I25" s="364">
        <v>82.228998946000075</v>
      </c>
    </row>
    <row r="26" spans="1:14" x14ac:dyDescent="0.2">
      <c r="A26" s="620"/>
      <c r="B26" s="642" t="s">
        <v>389</v>
      </c>
      <c r="C26" s="202">
        <v>0</v>
      </c>
      <c r="D26" s="187">
        <v>-100</v>
      </c>
      <c r="E26" s="189">
        <v>0</v>
      </c>
      <c r="F26" s="187">
        <v>-100</v>
      </c>
      <c r="G26" s="189">
        <v>248.08857</v>
      </c>
      <c r="H26" s="187">
        <v>-91.228218496878611</v>
      </c>
      <c r="I26" s="639">
        <v>0.47664114472921276</v>
      </c>
    </row>
    <row r="27" spans="1:14" x14ac:dyDescent="0.2">
      <c r="A27" s="619"/>
      <c r="B27" s="642" t="s">
        <v>261</v>
      </c>
      <c r="C27" s="202">
        <v>0</v>
      </c>
      <c r="D27" s="187" t="s">
        <v>150</v>
      </c>
      <c r="E27" s="362">
        <v>0</v>
      </c>
      <c r="F27" s="187" t="s">
        <v>150</v>
      </c>
      <c r="G27" s="189">
        <v>0</v>
      </c>
      <c r="H27" s="187">
        <v>-100</v>
      </c>
      <c r="I27" s="639">
        <v>0</v>
      </c>
    </row>
    <row r="28" spans="1:14" x14ac:dyDescent="0.2">
      <c r="A28" s="812" t="s">
        <v>393</v>
      </c>
      <c r="B28" s="643"/>
      <c r="C28" s="365">
        <v>0</v>
      </c>
      <c r="D28" s="196">
        <v>-100</v>
      </c>
      <c r="E28" s="192">
        <v>0</v>
      </c>
      <c r="F28" s="363">
        <v>-93.326289451150146</v>
      </c>
      <c r="G28" s="252">
        <v>248.08857</v>
      </c>
      <c r="H28" s="363">
        <v>-93.326289451150146</v>
      </c>
      <c r="I28" s="364">
        <v>0.47664114472921276</v>
      </c>
    </row>
    <row r="29" spans="1:14" x14ac:dyDescent="0.2">
      <c r="A29" s="620"/>
      <c r="B29" s="642" t="s">
        <v>390</v>
      </c>
      <c r="C29" s="202">
        <v>0</v>
      </c>
      <c r="D29" s="187" t="s">
        <v>150</v>
      </c>
      <c r="E29" s="189">
        <v>0</v>
      </c>
      <c r="F29" s="187">
        <v>-100</v>
      </c>
      <c r="G29" s="189">
        <v>0</v>
      </c>
      <c r="H29" s="187">
        <v>-100</v>
      </c>
      <c r="I29" s="639">
        <v>0</v>
      </c>
    </row>
    <row r="30" spans="1:14" x14ac:dyDescent="0.2">
      <c r="A30" s="619"/>
      <c r="B30" s="644" t="s">
        <v>613</v>
      </c>
      <c r="C30" s="202">
        <v>0</v>
      </c>
      <c r="D30" s="198" t="s">
        <v>150</v>
      </c>
      <c r="E30" s="362">
        <v>0</v>
      </c>
      <c r="F30" s="198" t="s">
        <v>150</v>
      </c>
      <c r="G30" s="362">
        <v>0</v>
      </c>
      <c r="H30" s="198">
        <v>-100</v>
      </c>
      <c r="I30" s="639">
        <v>0</v>
      </c>
    </row>
    <row r="31" spans="1:14" x14ac:dyDescent="0.2">
      <c r="A31" s="619"/>
      <c r="B31" s="644" t="s">
        <v>264</v>
      </c>
      <c r="C31" s="202">
        <v>0</v>
      </c>
      <c r="D31" s="198" t="s">
        <v>150</v>
      </c>
      <c r="E31" s="362">
        <v>0</v>
      </c>
      <c r="F31" s="198" t="s">
        <v>150</v>
      </c>
      <c r="G31" s="362">
        <v>1037.6206099999999</v>
      </c>
      <c r="H31" s="198">
        <v>8.7585323860041147</v>
      </c>
      <c r="I31" s="639">
        <v>1.9935326941705696</v>
      </c>
    </row>
    <row r="32" spans="1:14" x14ac:dyDescent="0.2">
      <c r="A32" s="619"/>
      <c r="B32" s="642" t="s">
        <v>391</v>
      </c>
      <c r="C32" s="202">
        <v>0</v>
      </c>
      <c r="D32" s="187" t="s">
        <v>150</v>
      </c>
      <c r="E32" s="362">
        <v>0</v>
      </c>
      <c r="F32" s="187">
        <v>-100</v>
      </c>
      <c r="G32" s="625">
        <v>2138.3233999999998</v>
      </c>
      <c r="H32" s="187">
        <v>-78.646277804990987</v>
      </c>
      <c r="I32" s="639">
        <v>4.1082622757560427</v>
      </c>
    </row>
    <row r="33" spans="1:14" x14ac:dyDescent="0.2">
      <c r="A33" s="619"/>
      <c r="B33" s="642" t="s">
        <v>392</v>
      </c>
      <c r="C33" s="202">
        <v>0</v>
      </c>
      <c r="D33" s="187" t="s">
        <v>150</v>
      </c>
      <c r="E33" s="362">
        <v>0</v>
      </c>
      <c r="F33" s="187">
        <v>-100</v>
      </c>
      <c r="G33" s="189">
        <v>0</v>
      </c>
      <c r="H33" s="187">
        <v>-100</v>
      </c>
      <c r="I33" s="639">
        <v>0</v>
      </c>
    </row>
    <row r="34" spans="1:14" x14ac:dyDescent="0.2">
      <c r="A34" s="619"/>
      <c r="B34" s="642" t="s">
        <v>646</v>
      </c>
      <c r="C34" s="202">
        <v>0</v>
      </c>
      <c r="D34" s="187" t="s">
        <v>150</v>
      </c>
      <c r="E34" s="362">
        <v>985.44656000000009</v>
      </c>
      <c r="F34" s="187" t="s">
        <v>150</v>
      </c>
      <c r="G34" s="189">
        <v>1981.0832400000002</v>
      </c>
      <c r="H34" s="187" t="s">
        <v>150</v>
      </c>
      <c r="I34" s="639">
        <v>3.8061639974685564</v>
      </c>
    </row>
    <row r="35" spans="1:14" x14ac:dyDescent="0.2">
      <c r="A35" s="812" t="s">
        <v>533</v>
      </c>
      <c r="B35" s="643"/>
      <c r="C35" s="365">
        <v>0</v>
      </c>
      <c r="D35" s="196" t="s">
        <v>150</v>
      </c>
      <c r="E35" s="192">
        <v>985.44656000000009</v>
      </c>
      <c r="F35" s="363">
        <v>-62.494963757666014</v>
      </c>
      <c r="G35" s="252">
        <v>5157.0272500000001</v>
      </c>
      <c r="H35" s="363">
        <v>-77.521410947801002</v>
      </c>
      <c r="I35" s="364">
        <v>9.9079589673951673</v>
      </c>
    </row>
    <row r="36" spans="1:14" x14ac:dyDescent="0.2">
      <c r="A36" s="620"/>
      <c r="B36" s="642" t="s">
        <v>230</v>
      </c>
      <c r="C36" s="202">
        <v>0</v>
      </c>
      <c r="D36" s="187" t="s">
        <v>150</v>
      </c>
      <c r="E36" s="189">
        <v>0</v>
      </c>
      <c r="F36" s="187" t="s">
        <v>150</v>
      </c>
      <c r="G36" s="189">
        <v>930.87868000000003</v>
      </c>
      <c r="H36" s="187" t="s">
        <v>150</v>
      </c>
      <c r="I36" s="628">
        <v>1.7884543396707819</v>
      </c>
    </row>
    <row r="37" spans="1:14" x14ac:dyDescent="0.2">
      <c r="A37" s="813" t="s">
        <v>517</v>
      </c>
      <c r="B37" s="643"/>
      <c r="C37" s="365">
        <v>0</v>
      </c>
      <c r="D37" s="196" t="s">
        <v>150</v>
      </c>
      <c r="E37" s="192">
        <v>0</v>
      </c>
      <c r="F37" s="363" t="s">
        <v>150</v>
      </c>
      <c r="G37" s="252">
        <v>930.87868000000003</v>
      </c>
      <c r="H37" s="363" t="s">
        <v>150</v>
      </c>
      <c r="I37" s="364">
        <v>1.7884543396707819</v>
      </c>
    </row>
    <row r="38" spans="1:14" x14ac:dyDescent="0.2">
      <c r="A38" s="852" t="s">
        <v>677</v>
      </c>
      <c r="B38" s="837"/>
      <c r="C38" s="202">
        <v>0</v>
      </c>
      <c r="D38" s="187">
        <v>-100</v>
      </c>
      <c r="E38" s="362">
        <v>19.3017</v>
      </c>
      <c r="F38" s="187">
        <v>-87.777205812648916</v>
      </c>
      <c r="G38" s="189">
        <v>60.030350000000006</v>
      </c>
      <c r="H38" s="187">
        <v>-73.41973191057923</v>
      </c>
      <c r="I38" s="639">
        <v>0.11533354697677244</v>
      </c>
    </row>
    <row r="39" spans="1:14" x14ac:dyDescent="0.2">
      <c r="A39" s="626" t="s">
        <v>119</v>
      </c>
      <c r="B39" s="367"/>
      <c r="C39" s="367">
        <v>3609.8011200000001</v>
      </c>
      <c r="D39" s="357">
        <v>-53.318291011433381</v>
      </c>
      <c r="E39" s="205">
        <v>15484.857670000001</v>
      </c>
      <c r="F39" s="357">
        <v>-24.03301861582667</v>
      </c>
      <c r="G39" s="255">
        <v>52049.34</v>
      </c>
      <c r="H39" s="208">
        <v>-10.205555210409477</v>
      </c>
      <c r="I39" s="368">
        <v>100</v>
      </c>
    </row>
    <row r="40" spans="1:14" x14ac:dyDescent="0.2">
      <c r="A40" s="369"/>
      <c r="B40" s="369" t="s">
        <v>371</v>
      </c>
      <c r="C40" s="650">
        <v>3562.6795000000002</v>
      </c>
      <c r="D40" s="217">
        <v>-5.9846333087607322</v>
      </c>
      <c r="E40" s="256">
        <v>14241.940259999999</v>
      </c>
      <c r="F40" s="217">
        <v>5.3453687768497131</v>
      </c>
      <c r="G40" s="256">
        <v>41607.8799</v>
      </c>
      <c r="H40" s="217">
        <v>142.49999107553396</v>
      </c>
      <c r="I40" s="651">
        <v>79.939303553128639</v>
      </c>
    </row>
    <row r="41" spans="1:14" x14ac:dyDescent="0.2">
      <c r="A41" s="369"/>
      <c r="B41" s="369" t="s">
        <v>368</v>
      </c>
      <c r="C41" s="650">
        <v>47.121619999999993</v>
      </c>
      <c r="D41" s="217">
        <v>-98.805029901539044</v>
      </c>
      <c r="E41" s="256">
        <v>1242.9174100000002</v>
      </c>
      <c r="F41" s="217">
        <v>-81.893241524248779</v>
      </c>
      <c r="G41" s="256">
        <v>10441.460099999998</v>
      </c>
      <c r="H41" s="217">
        <v>-74.412638543875744</v>
      </c>
      <c r="I41" s="651">
        <v>20.060696446871372</v>
      </c>
    </row>
    <row r="42" spans="1:14" x14ac:dyDescent="0.2">
      <c r="A42" s="214"/>
      <c r="B42" s="214" t="s">
        <v>520</v>
      </c>
      <c r="C42" s="631">
        <v>3609.8011200000001</v>
      </c>
      <c r="D42" s="632">
        <v>-23.708179985987865</v>
      </c>
      <c r="E42" s="631">
        <v>14480.109409999999</v>
      </c>
      <c r="F42" s="632">
        <v>-10.472135973937005</v>
      </c>
      <c r="G42" s="631">
        <v>44937.974639999993</v>
      </c>
      <c r="H42" s="634">
        <v>15.809330629077124</v>
      </c>
      <c r="I42" s="634">
        <v>86.337261221756123</v>
      </c>
    </row>
    <row r="43" spans="1:14" x14ac:dyDescent="0.2">
      <c r="A43" s="214"/>
      <c r="B43" s="214" t="s">
        <v>521</v>
      </c>
      <c r="C43" s="920">
        <v>0</v>
      </c>
      <c r="D43" s="632">
        <v>-100</v>
      </c>
      <c r="E43" s="631">
        <v>1004.7482600000035</v>
      </c>
      <c r="F43" s="632">
        <v>-76.133172618902918</v>
      </c>
      <c r="G43" s="631">
        <v>7111.3653600000071</v>
      </c>
      <c r="H43" s="634">
        <v>-62.887364013842493</v>
      </c>
      <c r="I43" s="634">
        <v>13.662738778243888</v>
      </c>
    </row>
    <row r="44" spans="1:14" x14ac:dyDescent="0.2">
      <c r="A44" s="214"/>
      <c r="B44" s="214" t="s">
        <v>522</v>
      </c>
      <c r="C44" s="631">
        <v>3608.88112</v>
      </c>
      <c r="D44" s="632">
        <v>-10.258275988828464</v>
      </c>
      <c r="E44" s="631">
        <v>14474.699379999998</v>
      </c>
      <c r="F44" s="632">
        <v>4.1430095751071567</v>
      </c>
      <c r="G44" s="631">
        <v>42788.342909999999</v>
      </c>
      <c r="H44" s="634">
        <v>132.8646172635159</v>
      </c>
      <c r="I44" s="634">
        <v>82.207272772334875</v>
      </c>
    </row>
    <row r="45" spans="1:14" x14ac:dyDescent="0.2">
      <c r="A45" s="846" t="s">
        <v>558</v>
      </c>
      <c r="B45" s="845"/>
      <c r="C45" s="699"/>
      <c r="D45" s="699"/>
      <c r="E45" s="699"/>
      <c r="F45" s="699"/>
      <c r="G45" s="700"/>
      <c r="H45" s="699"/>
      <c r="I45" s="248"/>
      <c r="J45" s="839"/>
      <c r="K45" s="703"/>
      <c r="L45" s="839"/>
      <c r="M45" s="434"/>
      <c r="N45" s="790"/>
    </row>
    <row r="46" spans="1:14" x14ac:dyDescent="0.2">
      <c r="A46" s="847" t="s">
        <v>676</v>
      </c>
      <c r="B46" s="849"/>
      <c r="C46" s="597"/>
      <c r="D46" s="739"/>
      <c r="E46" s="739"/>
      <c r="F46" s="740"/>
      <c r="G46" s="700"/>
      <c r="H46" s="739"/>
      <c r="I46" s="739"/>
      <c r="J46" s="839"/>
      <c r="K46" s="703"/>
      <c r="L46" s="839"/>
      <c r="M46" s="434"/>
      <c r="N46" s="790"/>
    </row>
    <row r="47" spans="1:14" x14ac:dyDescent="0.2">
      <c r="A47" s="848" t="s">
        <v>644</v>
      </c>
      <c r="B47" s="845"/>
      <c r="C47" s="1"/>
      <c r="D47" s="1"/>
      <c r="E47" s="1"/>
      <c r="F47" s="1"/>
      <c r="G47" s="701"/>
      <c r="H47" s="1"/>
      <c r="I47" s="1"/>
    </row>
    <row r="48" spans="1:14" x14ac:dyDescent="0.2">
      <c r="A48" s="691" t="s">
        <v>551</v>
      </c>
      <c r="B48" s="1"/>
      <c r="C48" s="1"/>
      <c r="D48" s="1"/>
      <c r="E48" s="1"/>
      <c r="F48" s="1"/>
      <c r="G48" s="701"/>
      <c r="H48" s="1"/>
      <c r="I48" s="1"/>
    </row>
    <row r="49" spans="1:9" x14ac:dyDescent="0.2">
      <c r="A49" s="906" t="s">
        <v>661</v>
      </c>
      <c r="B49" s="906"/>
      <c r="C49" s="906"/>
      <c r="D49" s="906"/>
      <c r="E49" s="906"/>
      <c r="F49" s="906"/>
      <c r="G49" s="906"/>
      <c r="H49" s="906"/>
      <c r="I49" s="1"/>
    </row>
    <row r="50" spans="1:9" x14ac:dyDescent="0.2">
      <c r="A50" s="906"/>
      <c r="B50" s="906"/>
      <c r="C50" s="906"/>
      <c r="D50" s="906"/>
      <c r="E50" s="906"/>
      <c r="F50" s="906"/>
      <c r="G50" s="906"/>
      <c r="H50" s="906"/>
      <c r="I50" s="1"/>
    </row>
    <row r="51" spans="1:9" x14ac:dyDescent="0.2">
      <c r="A51" s="906"/>
      <c r="B51" s="906"/>
      <c r="C51" s="906"/>
      <c r="D51" s="906"/>
      <c r="E51" s="906"/>
      <c r="F51" s="906"/>
      <c r="G51" s="906"/>
      <c r="H51" s="906"/>
      <c r="I51" s="1"/>
    </row>
    <row r="52" spans="1:9" x14ac:dyDescent="0.2">
      <c r="A52" s="906"/>
      <c r="B52" s="906"/>
      <c r="C52" s="906"/>
      <c r="D52" s="906"/>
      <c r="E52" s="906"/>
      <c r="F52" s="906"/>
      <c r="G52" s="906"/>
      <c r="H52" s="906"/>
      <c r="I52" s="1"/>
    </row>
    <row r="53" spans="1:9" x14ac:dyDescent="0.2">
      <c r="A53" s="1"/>
      <c r="B53" s="1"/>
      <c r="C53" s="1"/>
      <c r="D53" s="1"/>
      <c r="E53" s="1"/>
      <c r="F53" s="1"/>
      <c r="G53" s="701"/>
      <c r="H53" s="1"/>
      <c r="I53" s="1"/>
    </row>
  </sheetData>
  <mergeCells count="8">
    <mergeCell ref="A51:H52"/>
    <mergeCell ref="A1:G2"/>
    <mergeCell ref="C3:D3"/>
    <mergeCell ref="E3:F3"/>
    <mergeCell ref="A3:A4"/>
    <mergeCell ref="B3:B4"/>
    <mergeCell ref="G3:I3"/>
    <mergeCell ref="A49:H50"/>
  </mergeCells>
  <conditionalFormatting sqref="C5:C6 C31:C33 C8:C9">
    <cfRule type="cellIs" dxfId="372" priority="352" operator="between">
      <formula>0.00000001</formula>
      <formula>1</formula>
    </cfRule>
  </conditionalFormatting>
  <conditionalFormatting sqref="I5:I6 I31:I33 I8:I9">
    <cfRule type="cellIs" dxfId="371" priority="351" operator="between">
      <formula>0.000001</formula>
      <formula>1</formula>
    </cfRule>
  </conditionalFormatting>
  <conditionalFormatting sqref="C35">
    <cfRule type="cellIs" dxfId="370" priority="345" operator="between">
      <formula>0.00000001</formula>
      <formula>1</formula>
    </cfRule>
  </conditionalFormatting>
  <conditionalFormatting sqref="I35">
    <cfRule type="cellIs" dxfId="369" priority="343" operator="between">
      <formula>0.000001</formula>
      <formula>1</formula>
    </cfRule>
  </conditionalFormatting>
  <conditionalFormatting sqref="C34">
    <cfRule type="cellIs" dxfId="368" priority="338" operator="between">
      <formula>0.00000001</formula>
      <formula>1</formula>
    </cfRule>
  </conditionalFormatting>
  <conditionalFormatting sqref="I34">
    <cfRule type="cellIs" dxfId="367" priority="337" operator="between">
      <formula>0.000001</formula>
      <formula>1</formula>
    </cfRule>
  </conditionalFormatting>
  <conditionalFormatting sqref="C10">
    <cfRule type="cellIs" dxfId="366" priority="334" operator="between">
      <formula>0.00000001</formula>
      <formula>1</formula>
    </cfRule>
  </conditionalFormatting>
  <conditionalFormatting sqref="I10">
    <cfRule type="cellIs" dxfId="365" priority="333" operator="between">
      <formula>0.000001</formula>
      <formula>1</formula>
    </cfRule>
  </conditionalFormatting>
  <conditionalFormatting sqref="C18">
    <cfRule type="cellIs" dxfId="364" priority="312" operator="between">
      <formula>0.00000001</formula>
      <formula>1</formula>
    </cfRule>
  </conditionalFormatting>
  <conditionalFormatting sqref="C19">
    <cfRule type="cellIs" dxfId="363" priority="281" operator="between">
      <formula>0.00000001</formula>
      <formula>1</formula>
    </cfRule>
  </conditionalFormatting>
  <conditionalFormatting sqref="K17">
    <cfRule type="cellIs" dxfId="362" priority="300" operator="between">
      <formula>0.000001</formula>
      <formula>1</formula>
    </cfRule>
  </conditionalFormatting>
  <conditionalFormatting sqref="C13">
    <cfRule type="cellIs" dxfId="361" priority="285" operator="between">
      <formula>0.00000001</formula>
      <formula>1</formula>
    </cfRule>
  </conditionalFormatting>
  <conditionalFormatting sqref="C35">
    <cfRule type="cellIs" dxfId="360" priority="273" operator="between">
      <formula>0.00000001</formula>
      <formula>1</formula>
    </cfRule>
  </conditionalFormatting>
  <conditionalFormatting sqref="I35">
    <cfRule type="cellIs" dxfId="359" priority="272" operator="between">
      <formula>0.000001</formula>
      <formula>1</formula>
    </cfRule>
  </conditionalFormatting>
  <conditionalFormatting sqref="I18">
    <cfRule type="cellIs" dxfId="358" priority="253" operator="between">
      <formula>0.000001</formula>
      <formula>1</formula>
    </cfRule>
  </conditionalFormatting>
  <conditionalFormatting sqref="C20">
    <cfRule type="cellIs" dxfId="357" priority="252" operator="between">
      <formula>0.00000001</formula>
      <formula>1</formula>
    </cfRule>
  </conditionalFormatting>
  <conditionalFormatting sqref="C28">
    <cfRule type="cellIs" dxfId="356" priority="235" operator="between">
      <formula>0.00000001</formula>
      <formula>1</formula>
    </cfRule>
  </conditionalFormatting>
  <conditionalFormatting sqref="I25">
    <cfRule type="cellIs" dxfId="355" priority="230" operator="between">
      <formula>0.000001</formula>
      <formula>1</formula>
    </cfRule>
  </conditionalFormatting>
  <conditionalFormatting sqref="C24">
    <cfRule type="cellIs" dxfId="354" priority="228" operator="between">
      <formula>0.00000001</formula>
      <formula>1</formula>
    </cfRule>
  </conditionalFormatting>
  <conditionalFormatting sqref="E23">
    <cfRule type="cellIs" dxfId="353" priority="226" operator="between">
      <formula>0.00000001</formula>
      <formula>1</formula>
    </cfRule>
  </conditionalFormatting>
  <conditionalFormatting sqref="C22">
    <cfRule type="cellIs" dxfId="352" priority="225" operator="between">
      <formula>0.00000001</formula>
      <formula>1</formula>
    </cfRule>
  </conditionalFormatting>
  <conditionalFormatting sqref="C12">
    <cfRule type="cellIs" dxfId="351" priority="218" operator="between">
      <formula>0.00000001</formula>
      <formula>1</formula>
    </cfRule>
  </conditionalFormatting>
  <conditionalFormatting sqref="C17">
    <cfRule type="cellIs" dxfId="350" priority="222" operator="between">
      <formula>0.00000001</formula>
      <formula>1</formula>
    </cfRule>
  </conditionalFormatting>
  <conditionalFormatting sqref="C13 C15">
    <cfRule type="cellIs" dxfId="349" priority="219" operator="between">
      <formula>0.00000001</formula>
      <formula>1</formula>
    </cfRule>
  </conditionalFormatting>
  <conditionalFormatting sqref="C11">
    <cfRule type="cellIs" dxfId="348" priority="216" operator="between">
      <formula>0.00000001</formula>
      <formula>1</formula>
    </cfRule>
  </conditionalFormatting>
  <conditionalFormatting sqref="I11">
    <cfRule type="cellIs" dxfId="347" priority="215" operator="between">
      <formula>0.000001</formula>
      <formula>1</formula>
    </cfRule>
  </conditionalFormatting>
  <conditionalFormatting sqref="C8">
    <cfRule type="cellIs" dxfId="346" priority="214" operator="between">
      <formula>0.00000001</formula>
      <formula>1</formula>
    </cfRule>
  </conditionalFormatting>
  <conditionalFormatting sqref="I8">
    <cfRule type="cellIs" dxfId="345" priority="213" operator="between">
      <formula>0.000001</formula>
      <formula>1</formula>
    </cfRule>
  </conditionalFormatting>
  <conditionalFormatting sqref="C7">
    <cfRule type="cellIs" dxfId="344" priority="212" operator="between">
      <formula>0.00000001</formula>
      <formula>1</formula>
    </cfRule>
  </conditionalFormatting>
  <conditionalFormatting sqref="I7">
    <cfRule type="cellIs" dxfId="343" priority="211" operator="between">
      <formula>0.000001</formula>
      <formula>1</formula>
    </cfRule>
  </conditionalFormatting>
  <conditionalFormatting sqref="I20">
    <cfRule type="cellIs" dxfId="342" priority="210" operator="between">
      <formula>0.000001</formula>
      <formula>1</formula>
    </cfRule>
  </conditionalFormatting>
  <conditionalFormatting sqref="C31">
    <cfRule type="cellIs" dxfId="341" priority="206" operator="between">
      <formula>0.00000001</formula>
      <formula>1</formula>
    </cfRule>
  </conditionalFormatting>
  <conditionalFormatting sqref="C41">
    <cfRule type="cellIs" dxfId="340" priority="188" operator="between">
      <formula>0.00000001</formula>
      <formula>1</formula>
    </cfRule>
  </conditionalFormatting>
  <conditionalFormatting sqref="C41">
    <cfRule type="cellIs" dxfId="339" priority="194" operator="between">
      <formula>0.00000001</formula>
      <formula>1</formula>
    </cfRule>
  </conditionalFormatting>
  <conditionalFormatting sqref="C38">
    <cfRule type="cellIs" dxfId="338" priority="178" operator="between">
      <formula>0.00000001</formula>
      <formula>1</formula>
    </cfRule>
  </conditionalFormatting>
  <conditionalFormatting sqref="C38">
    <cfRule type="cellIs" dxfId="337" priority="176" operator="between">
      <formula>0.00000001</formula>
      <formula>1</formula>
    </cfRule>
  </conditionalFormatting>
  <conditionalFormatting sqref="C42">
    <cfRule type="cellIs" dxfId="336" priority="182" operator="between">
      <formula>0.00000001</formula>
      <formula>1</formula>
    </cfRule>
  </conditionalFormatting>
  <conditionalFormatting sqref="I42">
    <cfRule type="cellIs" dxfId="335" priority="181" operator="between">
      <formula>0.000001</formula>
      <formula>1</formula>
    </cfRule>
  </conditionalFormatting>
  <conditionalFormatting sqref="I40">
    <cfRule type="cellIs" dxfId="334" priority="169" operator="between">
      <formula>0.000001</formula>
      <formula>1</formula>
    </cfRule>
  </conditionalFormatting>
  <conditionalFormatting sqref="C39">
    <cfRule type="cellIs" dxfId="333" priority="174" operator="between">
      <formula>0.00000001</formula>
      <formula>1</formula>
    </cfRule>
  </conditionalFormatting>
  <conditionalFormatting sqref="I39">
    <cfRule type="cellIs" dxfId="332" priority="173" operator="between">
      <formula>0.000001</formula>
      <formula>1</formula>
    </cfRule>
  </conditionalFormatting>
  <conditionalFormatting sqref="C39">
    <cfRule type="cellIs" dxfId="331" priority="172" operator="between">
      <formula>0.00000001</formula>
      <formula>1</formula>
    </cfRule>
  </conditionalFormatting>
  <conditionalFormatting sqref="I39">
    <cfRule type="cellIs" dxfId="330" priority="171" operator="between">
      <formula>0.000001</formula>
      <formula>1</formula>
    </cfRule>
  </conditionalFormatting>
  <conditionalFormatting sqref="C40">
    <cfRule type="cellIs" dxfId="329" priority="170" operator="between">
      <formula>0.00000001</formula>
      <formula>1</formula>
    </cfRule>
  </conditionalFormatting>
  <conditionalFormatting sqref="I40">
    <cfRule type="cellIs" dxfId="328" priority="167" operator="between">
      <formula>0.000001</formula>
      <formula>1</formula>
    </cfRule>
  </conditionalFormatting>
  <conditionalFormatting sqref="C40">
    <cfRule type="cellIs" dxfId="327" priority="168" operator="between">
      <formula>0.00000001</formula>
      <formula>1</formula>
    </cfRule>
  </conditionalFormatting>
  <conditionalFormatting sqref="C7">
    <cfRule type="cellIs" dxfId="326" priority="152" operator="between">
      <formula>0.00000001</formula>
      <formula>1</formula>
    </cfRule>
  </conditionalFormatting>
  <conditionalFormatting sqref="G20">
    <cfRule type="cellIs" dxfId="325" priority="159" operator="between">
      <formula>0.00000001</formula>
      <formula>1</formula>
    </cfRule>
  </conditionalFormatting>
  <conditionalFormatting sqref="E13">
    <cfRule type="cellIs" dxfId="324" priority="158" operator="between">
      <formula>0.00000001</formula>
      <formula>1</formula>
    </cfRule>
  </conditionalFormatting>
  <conditionalFormatting sqref="G13">
    <cfRule type="cellIs" dxfId="323" priority="157" operator="between">
      <formula>0.00000001</formula>
      <formula>1</formula>
    </cfRule>
  </conditionalFormatting>
  <conditionalFormatting sqref="G19">
    <cfRule type="cellIs" dxfId="322" priority="156" operator="between">
      <formula>0.00000001</formula>
      <formula>1</formula>
    </cfRule>
  </conditionalFormatting>
  <conditionalFormatting sqref="I24">
    <cfRule type="cellIs" dxfId="321" priority="155" operator="between">
      <formula>0.00000001</formula>
      <formula>1</formula>
    </cfRule>
  </conditionalFormatting>
  <conditionalFormatting sqref="C8">
    <cfRule type="cellIs" dxfId="320" priority="154" operator="between">
      <formula>0.00000001</formula>
      <formula>1</formula>
    </cfRule>
  </conditionalFormatting>
  <conditionalFormatting sqref="I8">
    <cfRule type="cellIs" dxfId="319" priority="153" operator="between">
      <formula>0.000001</formula>
      <formula>1</formula>
    </cfRule>
  </conditionalFormatting>
  <conditionalFormatting sqref="I7">
    <cfRule type="cellIs" dxfId="318" priority="151" operator="between">
      <formula>0.000001</formula>
      <formula>1</formula>
    </cfRule>
  </conditionalFormatting>
  <conditionalFormatting sqref="C12">
    <cfRule type="cellIs" dxfId="317" priority="150" operator="between">
      <formula>0.00000001</formula>
      <formula>1</formula>
    </cfRule>
  </conditionalFormatting>
  <conditionalFormatting sqref="I11">
    <cfRule type="cellIs" dxfId="316" priority="148" operator="between">
      <formula>0.000001</formula>
      <formula>1</formula>
    </cfRule>
  </conditionalFormatting>
  <conditionalFormatting sqref="C11">
    <cfRule type="cellIs" dxfId="315" priority="149" operator="between">
      <formula>0.00000001</formula>
      <formula>1</formula>
    </cfRule>
  </conditionalFormatting>
  <conditionalFormatting sqref="E12">
    <cfRule type="cellIs" dxfId="314" priority="147" operator="between">
      <formula>0.00000001</formula>
      <formula>1</formula>
    </cfRule>
  </conditionalFormatting>
  <conditionalFormatting sqref="G12">
    <cfRule type="cellIs" dxfId="313" priority="146" operator="between">
      <formula>0.00000001</formula>
      <formula>1</formula>
    </cfRule>
  </conditionalFormatting>
  <conditionalFormatting sqref="I27">
    <cfRule type="cellIs" dxfId="312" priority="144" operator="between">
      <formula>0.000001</formula>
      <formula>1</formula>
    </cfRule>
  </conditionalFormatting>
  <conditionalFormatting sqref="C27">
    <cfRule type="cellIs" dxfId="311" priority="145" operator="between">
      <formula>0.00000001</formula>
      <formula>1</formula>
    </cfRule>
  </conditionalFormatting>
  <conditionalFormatting sqref="C26">
    <cfRule type="cellIs" dxfId="310" priority="143" operator="between">
      <formula>0.00000001</formula>
      <formula>1</formula>
    </cfRule>
  </conditionalFormatting>
  <conditionalFormatting sqref="C27">
    <cfRule type="cellIs" dxfId="309" priority="141" operator="between">
      <formula>0.00000001</formula>
      <formula>1</formula>
    </cfRule>
  </conditionalFormatting>
  <conditionalFormatting sqref="C26">
    <cfRule type="cellIs" dxfId="308" priority="140" operator="between">
      <formula>0.00000001</formula>
      <formula>1</formula>
    </cfRule>
  </conditionalFormatting>
  <conditionalFormatting sqref="E27">
    <cfRule type="cellIs" dxfId="307" priority="138" operator="between">
      <formula>0.00000001</formula>
      <formula>1</formula>
    </cfRule>
  </conditionalFormatting>
  <conditionalFormatting sqref="G27">
    <cfRule type="cellIs" dxfId="306" priority="137" operator="between">
      <formula>0.00000001</formula>
      <formula>1</formula>
    </cfRule>
  </conditionalFormatting>
  <conditionalFormatting sqref="C30">
    <cfRule type="cellIs" dxfId="305" priority="136" operator="between">
      <formula>0.00000001</formula>
      <formula>1</formula>
    </cfRule>
  </conditionalFormatting>
  <conditionalFormatting sqref="C29">
    <cfRule type="cellIs" dxfId="304" priority="134" operator="between">
      <formula>0.00000001</formula>
      <formula>1</formula>
    </cfRule>
  </conditionalFormatting>
  <conditionalFormatting sqref="I29">
    <cfRule type="cellIs" dxfId="303" priority="133" operator="between">
      <formula>0.000001</formula>
      <formula>1</formula>
    </cfRule>
  </conditionalFormatting>
  <conditionalFormatting sqref="C30">
    <cfRule type="cellIs" dxfId="302" priority="132" operator="between">
      <formula>0.00000001</formula>
      <formula>1</formula>
    </cfRule>
  </conditionalFormatting>
  <conditionalFormatting sqref="I29">
    <cfRule type="cellIs" dxfId="301" priority="130" operator="between">
      <formula>0.000001</formula>
      <formula>1</formula>
    </cfRule>
  </conditionalFormatting>
  <conditionalFormatting sqref="C29">
    <cfRule type="cellIs" dxfId="300" priority="131" operator="between">
      <formula>0.00000001</formula>
      <formula>1</formula>
    </cfRule>
  </conditionalFormatting>
  <conditionalFormatting sqref="E30">
    <cfRule type="cellIs" dxfId="299" priority="129" operator="between">
      <formula>0.00000001</formula>
      <formula>1</formula>
    </cfRule>
  </conditionalFormatting>
  <conditionalFormatting sqref="G30">
    <cfRule type="cellIs" dxfId="298" priority="128" operator="between">
      <formula>0.00000001</formula>
      <formula>1</formula>
    </cfRule>
  </conditionalFormatting>
  <conditionalFormatting sqref="I37">
    <cfRule type="cellIs" dxfId="297" priority="126" operator="between">
      <formula>0.000001</formula>
      <formula>1</formula>
    </cfRule>
  </conditionalFormatting>
  <conditionalFormatting sqref="C37">
    <cfRule type="cellIs" dxfId="296" priority="127" operator="between">
      <formula>0.00000001</formula>
      <formula>1</formula>
    </cfRule>
  </conditionalFormatting>
  <conditionalFormatting sqref="C36">
    <cfRule type="cellIs" dxfId="295" priority="125" operator="between">
      <formula>0.00000001</formula>
      <formula>1</formula>
    </cfRule>
  </conditionalFormatting>
  <conditionalFormatting sqref="I36">
    <cfRule type="cellIs" dxfId="294" priority="124" operator="between">
      <formula>0.000001</formula>
      <formula>1</formula>
    </cfRule>
  </conditionalFormatting>
  <conditionalFormatting sqref="C37">
    <cfRule type="cellIs" dxfId="293" priority="123" operator="between">
      <formula>0.00000001</formula>
      <formula>1</formula>
    </cfRule>
  </conditionalFormatting>
  <conditionalFormatting sqref="I36">
    <cfRule type="cellIs" dxfId="292" priority="121" operator="between">
      <formula>0.000001</formula>
      <formula>1</formula>
    </cfRule>
  </conditionalFormatting>
  <conditionalFormatting sqref="C36">
    <cfRule type="cellIs" dxfId="291" priority="122" operator="between">
      <formula>0.00000001</formula>
      <formula>1</formula>
    </cfRule>
  </conditionalFormatting>
  <conditionalFormatting sqref="E37">
    <cfRule type="cellIs" dxfId="290" priority="120" operator="between">
      <formula>0.00000001</formula>
      <formula>1</formula>
    </cfRule>
  </conditionalFormatting>
  <conditionalFormatting sqref="G37">
    <cfRule type="cellIs" dxfId="289" priority="119" operator="between">
      <formula>0.00000001</formula>
      <formula>1</formula>
    </cfRule>
  </conditionalFormatting>
  <conditionalFormatting sqref="C40">
    <cfRule type="cellIs" dxfId="288" priority="118" operator="between">
      <formula>0.00000001</formula>
      <formula>1</formula>
    </cfRule>
  </conditionalFormatting>
  <conditionalFormatting sqref="I40">
    <cfRule type="cellIs" dxfId="287" priority="117" operator="between">
      <formula>0.000001</formula>
      <formula>1</formula>
    </cfRule>
  </conditionalFormatting>
  <conditionalFormatting sqref="I13">
    <cfRule type="cellIs" dxfId="286" priority="116" operator="between">
      <formula>0.000001</formula>
      <formula>1</formula>
    </cfRule>
  </conditionalFormatting>
  <conditionalFormatting sqref="C34">
    <cfRule type="cellIs" dxfId="285" priority="114" operator="between">
      <formula>0.00000001</formula>
      <formula>1</formula>
    </cfRule>
  </conditionalFormatting>
  <conditionalFormatting sqref="I34">
    <cfRule type="cellIs" dxfId="284" priority="113" operator="between">
      <formula>0.000001</formula>
      <formula>1</formula>
    </cfRule>
  </conditionalFormatting>
  <conditionalFormatting sqref="C33">
    <cfRule type="cellIs" dxfId="283" priority="112" operator="between">
      <formula>0.00000001</formula>
      <formula>1</formula>
    </cfRule>
  </conditionalFormatting>
  <conditionalFormatting sqref="I33">
    <cfRule type="cellIs" dxfId="282" priority="111" operator="between">
      <formula>0.000001</formula>
      <formula>1</formula>
    </cfRule>
  </conditionalFormatting>
  <conditionalFormatting sqref="C9">
    <cfRule type="cellIs" dxfId="281" priority="110" operator="between">
      <formula>0.00000001</formula>
      <formula>1</formula>
    </cfRule>
  </conditionalFormatting>
  <conditionalFormatting sqref="I9">
    <cfRule type="cellIs" dxfId="280" priority="109" operator="between">
      <formula>0.000001</formula>
      <formula>1</formula>
    </cfRule>
  </conditionalFormatting>
  <conditionalFormatting sqref="C17">
    <cfRule type="cellIs" dxfId="279" priority="108" operator="between">
      <formula>0.00000001</formula>
      <formula>1</formula>
    </cfRule>
  </conditionalFormatting>
  <conditionalFormatting sqref="C18">
    <cfRule type="cellIs" dxfId="278" priority="106" operator="between">
      <formula>0.00000001</formula>
      <formula>1</formula>
    </cfRule>
  </conditionalFormatting>
  <conditionalFormatting sqref="C12">
    <cfRule type="cellIs" dxfId="277" priority="107" operator="between">
      <formula>0.00000001</formula>
      <formula>1</formula>
    </cfRule>
  </conditionalFormatting>
  <conditionalFormatting sqref="C34">
    <cfRule type="cellIs" dxfId="276" priority="105" operator="between">
      <formula>0.00000001</formula>
      <formula>1</formula>
    </cfRule>
  </conditionalFormatting>
  <conditionalFormatting sqref="I34">
    <cfRule type="cellIs" dxfId="275" priority="104" operator="between">
      <formula>0.000001</formula>
      <formula>1</formula>
    </cfRule>
  </conditionalFormatting>
  <conditionalFormatting sqref="I17">
    <cfRule type="cellIs" dxfId="274" priority="103" operator="between">
      <formula>0.000001</formula>
      <formula>1</formula>
    </cfRule>
  </conditionalFormatting>
  <conditionalFormatting sqref="C19">
    <cfRule type="cellIs" dxfId="273" priority="102" operator="between">
      <formula>0.00000001</formula>
      <formula>1</formula>
    </cfRule>
  </conditionalFormatting>
  <conditionalFormatting sqref="I27">
    <cfRule type="cellIs" dxfId="272" priority="100" operator="between">
      <formula>0.000001</formula>
      <formula>1</formula>
    </cfRule>
  </conditionalFormatting>
  <conditionalFormatting sqref="C27">
    <cfRule type="cellIs" dxfId="271" priority="101" operator="between">
      <formula>0.00000001</formula>
      <formula>1</formula>
    </cfRule>
  </conditionalFormatting>
  <conditionalFormatting sqref="I24">
    <cfRule type="cellIs" dxfId="270" priority="99" operator="between">
      <formula>0.000001</formula>
      <formula>1</formula>
    </cfRule>
  </conditionalFormatting>
  <conditionalFormatting sqref="C22">
    <cfRule type="cellIs" dxfId="269" priority="98" operator="between">
      <formula>0.00000001</formula>
      <formula>1</formula>
    </cfRule>
  </conditionalFormatting>
  <conditionalFormatting sqref="E22">
    <cfRule type="cellIs" dxfId="268" priority="96" operator="between">
      <formula>0.00000001</formula>
      <formula>1</formula>
    </cfRule>
  </conditionalFormatting>
  <conditionalFormatting sqref="C20">
    <cfRule type="cellIs" dxfId="267" priority="94" operator="between">
      <formula>0.00000001</formula>
      <formula>1</formula>
    </cfRule>
  </conditionalFormatting>
  <conditionalFormatting sqref="C15">
    <cfRule type="cellIs" dxfId="266" priority="93" operator="between">
      <formula>0.00000001</formula>
      <formula>1</formula>
    </cfRule>
  </conditionalFormatting>
  <conditionalFormatting sqref="C7">
    <cfRule type="cellIs" dxfId="265" priority="87" operator="between">
      <formula>0.00000001</formula>
      <formula>1</formula>
    </cfRule>
  </conditionalFormatting>
  <conditionalFormatting sqref="E15">
    <cfRule type="cellIs" dxfId="264" priority="91" operator="between">
      <formula>0.00000001</formula>
      <formula>1</formula>
    </cfRule>
  </conditionalFormatting>
  <conditionalFormatting sqref="C11">
    <cfRule type="cellIs" dxfId="263" priority="90" operator="between">
      <formula>0.00000001</formula>
      <formula>1</formula>
    </cfRule>
  </conditionalFormatting>
  <conditionalFormatting sqref="C10">
    <cfRule type="cellIs" dxfId="262" priority="89" operator="between">
      <formula>0.00000001</formula>
      <formula>1</formula>
    </cfRule>
  </conditionalFormatting>
  <conditionalFormatting sqref="I10">
    <cfRule type="cellIs" dxfId="261" priority="88" operator="between">
      <formula>0.000001</formula>
      <formula>1</formula>
    </cfRule>
  </conditionalFormatting>
  <conditionalFormatting sqref="I7">
    <cfRule type="cellIs" dxfId="260" priority="86" operator="between">
      <formula>0.000001</formula>
      <formula>1</formula>
    </cfRule>
  </conditionalFormatting>
  <conditionalFormatting sqref="C6">
    <cfRule type="cellIs" dxfId="259" priority="85" operator="between">
      <formula>0.00000001</formula>
      <formula>1</formula>
    </cfRule>
  </conditionalFormatting>
  <conditionalFormatting sqref="I6">
    <cfRule type="cellIs" dxfId="258" priority="84" operator="between">
      <formula>0.000001</formula>
      <formula>1</formula>
    </cfRule>
  </conditionalFormatting>
  <conditionalFormatting sqref="I19">
    <cfRule type="cellIs" dxfId="257" priority="83" operator="between">
      <formula>0.000001</formula>
      <formula>1</formula>
    </cfRule>
  </conditionalFormatting>
  <conditionalFormatting sqref="I13">
    <cfRule type="cellIs" dxfId="256" priority="82" operator="between">
      <formula>0.000001</formula>
      <formula>1</formula>
    </cfRule>
  </conditionalFormatting>
  <conditionalFormatting sqref="C30">
    <cfRule type="cellIs" dxfId="255" priority="81" operator="between">
      <formula>0.00000001</formula>
      <formula>1</formula>
    </cfRule>
  </conditionalFormatting>
  <conditionalFormatting sqref="C40">
    <cfRule type="cellIs" dxfId="254" priority="79" operator="between">
      <formula>0.00000001</formula>
      <formula>1</formula>
    </cfRule>
  </conditionalFormatting>
  <conditionalFormatting sqref="C40">
    <cfRule type="cellIs" dxfId="253" priority="80" operator="between">
      <formula>0.00000001</formula>
      <formula>1</formula>
    </cfRule>
  </conditionalFormatting>
  <conditionalFormatting sqref="C37">
    <cfRule type="cellIs" dxfId="252" priority="75" operator="between">
      <formula>0.00000001</formula>
      <formula>1</formula>
    </cfRule>
  </conditionalFormatting>
  <conditionalFormatting sqref="I37">
    <cfRule type="cellIs" dxfId="251" priority="74" operator="between">
      <formula>0.000001</formula>
      <formula>1</formula>
    </cfRule>
  </conditionalFormatting>
  <conditionalFormatting sqref="I37">
    <cfRule type="cellIs" dxfId="250" priority="72" operator="between">
      <formula>0.000001</formula>
      <formula>1</formula>
    </cfRule>
  </conditionalFormatting>
  <conditionalFormatting sqref="C37">
    <cfRule type="cellIs" dxfId="249" priority="73" operator="between">
      <formula>0.00000001</formula>
      <formula>1</formula>
    </cfRule>
  </conditionalFormatting>
  <conditionalFormatting sqref="C41">
    <cfRule type="cellIs" dxfId="248" priority="78" operator="between">
      <formula>0.00000001</formula>
      <formula>1</formula>
    </cfRule>
  </conditionalFormatting>
  <conditionalFormatting sqref="I41">
    <cfRule type="cellIs" dxfId="247" priority="77" operator="between">
      <formula>0.000001</formula>
      <formula>1</formula>
    </cfRule>
  </conditionalFormatting>
  <conditionalFormatting sqref="I20">
    <cfRule type="cellIs" dxfId="246" priority="76" operator="between">
      <formula>0.000001</formula>
      <formula>1</formula>
    </cfRule>
  </conditionalFormatting>
  <conditionalFormatting sqref="C38">
    <cfRule type="cellIs" dxfId="245" priority="71" operator="between">
      <formula>0.00000001</formula>
      <formula>1</formula>
    </cfRule>
  </conditionalFormatting>
  <conditionalFormatting sqref="C38">
    <cfRule type="cellIs" dxfId="244" priority="69" operator="between">
      <formula>0.00000001</formula>
      <formula>1</formula>
    </cfRule>
  </conditionalFormatting>
  <conditionalFormatting sqref="I39">
    <cfRule type="cellIs" dxfId="243" priority="66" operator="between">
      <formula>0.000001</formula>
      <formula>1</formula>
    </cfRule>
  </conditionalFormatting>
  <conditionalFormatting sqref="C39">
    <cfRule type="cellIs" dxfId="242" priority="67" operator="between">
      <formula>0.00000001</formula>
      <formula>1</formula>
    </cfRule>
  </conditionalFormatting>
  <conditionalFormatting sqref="I39">
    <cfRule type="cellIs" dxfId="241" priority="64" operator="between">
      <formula>0.000001</formula>
      <formula>1</formula>
    </cfRule>
  </conditionalFormatting>
  <conditionalFormatting sqref="C39">
    <cfRule type="cellIs" dxfId="240" priority="65" operator="between">
      <formula>0.00000001</formula>
      <formula>1</formula>
    </cfRule>
  </conditionalFormatting>
  <conditionalFormatting sqref="E13">
    <cfRule type="cellIs" dxfId="239" priority="63" operator="between">
      <formula>0.00000001</formula>
      <formula>1</formula>
    </cfRule>
  </conditionalFormatting>
  <conditionalFormatting sqref="G13">
    <cfRule type="cellIs" dxfId="238" priority="62" operator="between">
      <formula>0.00000001</formula>
      <formula>1</formula>
    </cfRule>
  </conditionalFormatting>
  <conditionalFormatting sqref="G19">
    <cfRule type="cellIs" dxfId="237" priority="61" operator="between">
      <formula>0.00000001</formula>
      <formula>1</formula>
    </cfRule>
  </conditionalFormatting>
  <conditionalFormatting sqref="E12">
    <cfRule type="cellIs" dxfId="236" priority="60" operator="between">
      <formula>0.00000001</formula>
      <formula>1</formula>
    </cfRule>
  </conditionalFormatting>
  <conditionalFormatting sqref="G12">
    <cfRule type="cellIs" dxfId="235" priority="59" operator="between">
      <formula>0.00000001</formula>
      <formula>1</formula>
    </cfRule>
  </conditionalFormatting>
  <conditionalFormatting sqref="G18">
    <cfRule type="cellIs" dxfId="234" priority="58" operator="between">
      <formula>0.00000001</formula>
      <formula>1</formula>
    </cfRule>
  </conditionalFormatting>
  <conditionalFormatting sqref="I23">
    <cfRule type="cellIs" dxfId="233" priority="57" operator="between">
      <formula>0.00000001</formula>
      <formula>1</formula>
    </cfRule>
  </conditionalFormatting>
  <conditionalFormatting sqref="C7">
    <cfRule type="cellIs" dxfId="232" priority="56" operator="between">
      <formula>0.00000001</formula>
      <formula>1</formula>
    </cfRule>
  </conditionalFormatting>
  <conditionalFormatting sqref="I7">
    <cfRule type="cellIs" dxfId="231" priority="55" operator="between">
      <formula>0.000001</formula>
      <formula>1</formula>
    </cfRule>
  </conditionalFormatting>
  <conditionalFormatting sqref="C6">
    <cfRule type="cellIs" dxfId="230" priority="54" operator="between">
      <formula>0.00000001</formula>
      <formula>1</formula>
    </cfRule>
  </conditionalFormatting>
  <conditionalFormatting sqref="I6">
    <cfRule type="cellIs" dxfId="229" priority="53" operator="between">
      <formula>0.000001</formula>
      <formula>1</formula>
    </cfRule>
  </conditionalFormatting>
  <conditionalFormatting sqref="C11">
    <cfRule type="cellIs" dxfId="228" priority="52" operator="between">
      <formula>0.00000001</formula>
      <formula>1</formula>
    </cfRule>
  </conditionalFormatting>
  <conditionalFormatting sqref="I10">
    <cfRule type="cellIs" dxfId="227" priority="50" operator="between">
      <formula>0.000001</formula>
      <formula>1</formula>
    </cfRule>
  </conditionalFormatting>
  <conditionalFormatting sqref="C10">
    <cfRule type="cellIs" dxfId="226" priority="51" operator="between">
      <formula>0.00000001</formula>
      <formula>1</formula>
    </cfRule>
  </conditionalFormatting>
  <conditionalFormatting sqref="E11">
    <cfRule type="cellIs" dxfId="225" priority="49" operator="between">
      <formula>0.00000001</formula>
      <formula>1</formula>
    </cfRule>
  </conditionalFormatting>
  <conditionalFormatting sqref="G11">
    <cfRule type="cellIs" dxfId="224" priority="48" operator="between">
      <formula>0.00000001</formula>
      <formula>1</formula>
    </cfRule>
  </conditionalFormatting>
  <conditionalFormatting sqref="C26">
    <cfRule type="cellIs" dxfId="223" priority="47" operator="between">
      <formula>0.00000001</formula>
      <formula>1</formula>
    </cfRule>
  </conditionalFormatting>
  <conditionalFormatting sqref="C25">
    <cfRule type="cellIs" dxfId="222" priority="45" operator="between">
      <formula>0.00000001</formula>
      <formula>1</formula>
    </cfRule>
  </conditionalFormatting>
  <conditionalFormatting sqref="I25">
    <cfRule type="cellIs" dxfId="221" priority="44" operator="between">
      <formula>0.000001</formula>
      <formula>1</formula>
    </cfRule>
  </conditionalFormatting>
  <conditionalFormatting sqref="C26">
    <cfRule type="cellIs" dxfId="220" priority="43" operator="between">
      <formula>0.00000001</formula>
      <formula>1</formula>
    </cfRule>
  </conditionalFormatting>
  <conditionalFormatting sqref="I25">
    <cfRule type="cellIs" dxfId="219" priority="41" operator="between">
      <formula>0.000001</formula>
      <formula>1</formula>
    </cfRule>
  </conditionalFormatting>
  <conditionalFormatting sqref="C25">
    <cfRule type="cellIs" dxfId="218" priority="42" operator="between">
      <formula>0.00000001</formula>
      <formula>1</formula>
    </cfRule>
  </conditionalFormatting>
  <conditionalFormatting sqref="E26">
    <cfRule type="cellIs" dxfId="217" priority="40" operator="between">
      <formula>0.00000001</formula>
      <formula>1</formula>
    </cfRule>
  </conditionalFormatting>
  <conditionalFormatting sqref="G26">
    <cfRule type="cellIs" dxfId="216" priority="39" operator="between">
      <formula>0.00000001</formula>
      <formula>1</formula>
    </cfRule>
  </conditionalFormatting>
  <conditionalFormatting sqref="C29">
    <cfRule type="cellIs" dxfId="215" priority="38" operator="between">
      <formula>0.00000001</formula>
      <formula>1</formula>
    </cfRule>
  </conditionalFormatting>
  <conditionalFormatting sqref="C28">
    <cfRule type="cellIs" dxfId="214" priority="37" operator="between">
      <formula>0.00000001</formula>
      <formula>1</formula>
    </cfRule>
  </conditionalFormatting>
  <conditionalFormatting sqref="C29">
    <cfRule type="cellIs" dxfId="213" priority="35" operator="between">
      <formula>0.00000001</formula>
      <formula>1</formula>
    </cfRule>
  </conditionalFormatting>
  <conditionalFormatting sqref="C28">
    <cfRule type="cellIs" dxfId="212" priority="34" operator="between">
      <formula>0.00000001</formula>
      <formula>1</formula>
    </cfRule>
  </conditionalFormatting>
  <conditionalFormatting sqref="E29">
    <cfRule type="cellIs" dxfId="211" priority="32" operator="between">
      <formula>0.00000001</formula>
      <formula>1</formula>
    </cfRule>
  </conditionalFormatting>
  <conditionalFormatting sqref="G29">
    <cfRule type="cellIs" dxfId="210" priority="31" operator="between">
      <formula>0.00000001</formula>
      <formula>1</formula>
    </cfRule>
  </conditionalFormatting>
  <conditionalFormatting sqref="I36">
    <cfRule type="cellIs" dxfId="209" priority="29" operator="between">
      <formula>0.000001</formula>
      <formula>1</formula>
    </cfRule>
  </conditionalFormatting>
  <conditionalFormatting sqref="C36">
    <cfRule type="cellIs" dxfId="208" priority="30" operator="between">
      <formula>0.00000001</formula>
      <formula>1</formula>
    </cfRule>
  </conditionalFormatting>
  <conditionalFormatting sqref="C35">
    <cfRule type="cellIs" dxfId="207" priority="28" operator="between">
      <formula>0.00000001</formula>
      <formula>1</formula>
    </cfRule>
  </conditionalFormatting>
  <conditionalFormatting sqref="I35">
    <cfRule type="cellIs" dxfId="206" priority="27" operator="between">
      <formula>0.000001</formula>
      <formula>1</formula>
    </cfRule>
  </conditionalFormatting>
  <conditionalFormatting sqref="C36">
    <cfRule type="cellIs" dxfId="205" priority="26" operator="between">
      <formula>0.00000001</formula>
      <formula>1</formula>
    </cfRule>
  </conditionalFormatting>
  <conditionalFormatting sqref="I35">
    <cfRule type="cellIs" dxfId="204" priority="24" operator="between">
      <formula>0.000001</formula>
      <formula>1</formula>
    </cfRule>
  </conditionalFormatting>
  <conditionalFormatting sqref="C35">
    <cfRule type="cellIs" dxfId="203" priority="25" operator="between">
      <formula>0.00000001</formula>
      <formula>1</formula>
    </cfRule>
  </conditionalFormatting>
  <conditionalFormatting sqref="E36">
    <cfRule type="cellIs" dxfId="202" priority="23" operator="between">
      <formula>0.00000001</formula>
      <formula>1</formula>
    </cfRule>
  </conditionalFormatting>
  <conditionalFormatting sqref="G36">
    <cfRule type="cellIs" dxfId="201" priority="22" operator="between">
      <formula>0.00000001</formula>
      <formula>1</formula>
    </cfRule>
  </conditionalFormatting>
  <conditionalFormatting sqref="C39">
    <cfRule type="cellIs" dxfId="200" priority="21" operator="between">
      <formula>0.00000001</formula>
      <formula>1</formula>
    </cfRule>
  </conditionalFormatting>
  <conditionalFormatting sqref="I39">
    <cfRule type="cellIs" dxfId="199" priority="20" operator="between">
      <formula>0.000001</formula>
      <formula>1</formula>
    </cfRule>
  </conditionalFormatting>
  <conditionalFormatting sqref="I12">
    <cfRule type="cellIs" dxfId="198" priority="19" operator="between">
      <formula>0.000001</formula>
      <formula>1</formula>
    </cfRule>
  </conditionalFormatting>
  <conditionalFormatting sqref="C21">
    <cfRule type="cellIs" dxfId="197" priority="18" operator="between">
      <formula>0.00000001</formula>
      <formula>1</formula>
    </cfRule>
  </conditionalFormatting>
  <conditionalFormatting sqref="C21">
    <cfRule type="cellIs" dxfId="196" priority="17" operator="between">
      <formula>0.00000001</formula>
      <formula>1</formula>
    </cfRule>
  </conditionalFormatting>
  <conditionalFormatting sqref="C14">
    <cfRule type="cellIs" dxfId="195" priority="15" operator="between">
      <formula>0.00000001</formula>
      <formula>1</formula>
    </cfRule>
  </conditionalFormatting>
  <conditionalFormatting sqref="C14">
    <cfRule type="cellIs" dxfId="194" priority="14" operator="between">
      <formula>0.00000001</formula>
      <formula>1</formula>
    </cfRule>
  </conditionalFormatting>
  <conditionalFormatting sqref="K16">
    <cfRule type="cellIs" dxfId="193" priority="12" operator="between">
      <formula>0.000001</formula>
      <formula>1</formula>
    </cfRule>
  </conditionalFormatting>
  <conditionalFormatting sqref="C16">
    <cfRule type="cellIs" dxfId="192" priority="11" operator="between">
      <formula>0.00000001</formula>
      <formula>1</formula>
    </cfRule>
  </conditionalFormatting>
  <conditionalFormatting sqref="C16">
    <cfRule type="cellIs" dxfId="191" priority="10" operator="between">
      <formula>0.00000001</formula>
      <formula>1</formula>
    </cfRule>
  </conditionalFormatting>
  <conditionalFormatting sqref="I16">
    <cfRule type="cellIs" dxfId="190" priority="9" operator="between">
      <formula>0.000001</formula>
      <formula>1</formula>
    </cfRule>
  </conditionalFormatting>
  <conditionalFormatting sqref="C43">
    <cfRule type="cellIs" dxfId="189" priority="4" operator="between">
      <formula>0.000001</formula>
      <formula>1</formula>
    </cfRule>
  </conditionalFormatting>
  <conditionalFormatting sqref="C43">
    <cfRule type="cellIs" dxfId="188" priority="3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24" sqref="H24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8" t="s">
        <v>394</v>
      </c>
      <c r="B1" s="898"/>
      <c r="C1" s="898"/>
      <c r="D1" s="898"/>
      <c r="E1" s="898"/>
      <c r="F1" s="898"/>
      <c r="G1" s="1"/>
      <c r="H1" s="1"/>
      <c r="I1" s="1"/>
    </row>
    <row r="2" spans="1:12" x14ac:dyDescent="0.2">
      <c r="A2" s="899"/>
      <c r="B2" s="899"/>
      <c r="C2" s="899"/>
      <c r="D2" s="899"/>
      <c r="E2" s="899"/>
      <c r="F2" s="899"/>
      <c r="G2" s="11"/>
      <c r="H2" s="62" t="s">
        <v>544</v>
      </c>
      <c r="I2" s="1"/>
    </row>
    <row r="3" spans="1:12" x14ac:dyDescent="0.2">
      <c r="A3" s="12"/>
      <c r="B3" s="867">
        <f>INDICE!A3</f>
        <v>42491</v>
      </c>
      <c r="C3" s="868">
        <v>41671</v>
      </c>
      <c r="D3" s="868" t="s">
        <v>120</v>
      </c>
      <c r="E3" s="868"/>
      <c r="F3" s="868" t="s">
        <v>121</v>
      </c>
      <c r="G3" s="868"/>
      <c r="H3" s="868"/>
      <c r="I3" s="1"/>
    </row>
    <row r="4" spans="1:12" x14ac:dyDescent="0.2">
      <c r="A4" s="606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6" t="s">
        <v>488</v>
      </c>
      <c r="H4" s="446" t="s">
        <v>110</v>
      </c>
      <c r="I4" s="62"/>
    </row>
    <row r="5" spans="1:12" ht="14.1" customHeight="1" x14ac:dyDescent="0.2">
      <c r="A5" s="803" t="s">
        <v>376</v>
      </c>
      <c r="B5" s="360">
        <v>3562.6795000000002</v>
      </c>
      <c r="C5" s="361">
        <v>-5.9846333087607322</v>
      </c>
      <c r="D5" s="360">
        <v>14241.940259999999</v>
      </c>
      <c r="E5" s="361">
        <v>5.3453687768497131</v>
      </c>
      <c r="F5" s="360">
        <v>41607.8799</v>
      </c>
      <c r="G5" s="361">
        <v>142.49999107553396</v>
      </c>
      <c r="H5" s="361">
        <v>79.939303553128653</v>
      </c>
      <c r="I5" s="1"/>
    </row>
    <row r="6" spans="1:12" x14ac:dyDescent="0.2">
      <c r="A6" s="65" t="s">
        <v>620</v>
      </c>
      <c r="B6" s="692">
        <v>2364.9938299999999</v>
      </c>
      <c r="C6" s="704">
        <v>-24.838023292951213</v>
      </c>
      <c r="D6" s="692">
        <v>12609.08172</v>
      </c>
      <c r="E6" s="704">
        <v>3.1403691236637101</v>
      </c>
      <c r="F6" s="692">
        <v>35683.447260000001</v>
      </c>
      <c r="G6" s="704">
        <v>126.02106227540386</v>
      </c>
      <c r="H6" s="704">
        <v>68.55696394997517</v>
      </c>
      <c r="I6" s="1"/>
    </row>
    <row r="7" spans="1:12" x14ac:dyDescent="0.2">
      <c r="A7" s="65" t="s">
        <v>621</v>
      </c>
      <c r="B7" s="694">
        <v>1197.6856699999998</v>
      </c>
      <c r="C7" s="704">
        <v>86.283950936229971</v>
      </c>
      <c r="D7" s="694">
        <v>1632.8585399999999</v>
      </c>
      <c r="E7" s="704">
        <v>26.175371900127796</v>
      </c>
      <c r="F7" s="694">
        <v>5924.4326400000009</v>
      </c>
      <c r="G7" s="704">
        <v>332.36944272145041</v>
      </c>
      <c r="H7" s="704">
        <v>11.382339603153474</v>
      </c>
      <c r="I7" s="703"/>
      <c r="J7" s="258"/>
    </row>
    <row r="8" spans="1:12" x14ac:dyDescent="0.2">
      <c r="A8" s="803" t="s">
        <v>622</v>
      </c>
      <c r="B8" s="638">
        <v>47.121619999999993</v>
      </c>
      <c r="C8" s="655">
        <v>-98.805029901539044</v>
      </c>
      <c r="D8" s="638">
        <v>1242.9174100000002</v>
      </c>
      <c r="E8" s="655">
        <v>-81.893241524248779</v>
      </c>
      <c r="F8" s="638">
        <v>10441.4601</v>
      </c>
      <c r="G8" s="655">
        <v>-74.41263854387573</v>
      </c>
      <c r="H8" s="655">
        <v>20.060696446871376</v>
      </c>
      <c r="I8" s="703"/>
      <c r="J8" s="258"/>
    </row>
    <row r="9" spans="1:12" x14ac:dyDescent="0.2">
      <c r="A9" s="65" t="s">
        <v>380</v>
      </c>
      <c r="B9" s="692">
        <v>33.330429999999993</v>
      </c>
      <c r="C9" s="704">
        <v>-96.577799505624185</v>
      </c>
      <c r="D9" s="692">
        <v>1136.5705700000001</v>
      </c>
      <c r="E9" s="704">
        <v>-47.69655599961969</v>
      </c>
      <c r="F9" s="692">
        <v>1683.12067</v>
      </c>
      <c r="G9" s="704">
        <v>-63.362833077381687</v>
      </c>
      <c r="H9" s="704">
        <v>3.2337022333040157</v>
      </c>
      <c r="I9" s="703"/>
      <c r="J9" s="258"/>
    </row>
    <row r="10" spans="1:12" x14ac:dyDescent="0.2">
      <c r="A10" s="65" t="s">
        <v>381</v>
      </c>
      <c r="B10" s="694">
        <v>3.8541099999999999</v>
      </c>
      <c r="C10" s="705">
        <v>-99.679784586089141</v>
      </c>
      <c r="D10" s="694">
        <v>41.670339999999996</v>
      </c>
      <c r="E10" s="705">
        <v>-96.543839954239388</v>
      </c>
      <c r="F10" s="694">
        <v>1897.1029200000005</v>
      </c>
      <c r="G10" s="705">
        <v>57.34671986837143</v>
      </c>
      <c r="H10" s="814">
        <v>3.6448164760590642</v>
      </c>
      <c r="I10" s="703"/>
      <c r="J10" s="258"/>
    </row>
    <row r="11" spans="1:12" x14ac:dyDescent="0.2">
      <c r="A11" s="65" t="s">
        <v>382</v>
      </c>
      <c r="B11" s="692">
        <v>0</v>
      </c>
      <c r="C11" s="704" t="s">
        <v>150</v>
      </c>
      <c r="D11" s="692">
        <v>0</v>
      </c>
      <c r="E11" s="704">
        <v>-100</v>
      </c>
      <c r="F11" s="692">
        <v>608.25701000000004</v>
      </c>
      <c r="G11" s="704">
        <v>-93.114019360589097</v>
      </c>
      <c r="H11" s="704">
        <v>1.1686161822609089</v>
      </c>
      <c r="I11" s="1"/>
      <c r="J11" s="704"/>
      <c r="L11" s="704"/>
    </row>
    <row r="12" spans="1:12" x14ac:dyDescent="0.2">
      <c r="A12" s="65" t="s">
        <v>383</v>
      </c>
      <c r="B12" s="692">
        <v>4.4356299999999997</v>
      </c>
      <c r="C12" s="704" t="s">
        <v>150</v>
      </c>
      <c r="D12" s="692">
        <v>20.112359999999999</v>
      </c>
      <c r="E12" s="704">
        <v>-76.449025852328717</v>
      </c>
      <c r="F12" s="692">
        <v>2765.2026999999994</v>
      </c>
      <c r="G12" s="704">
        <v>-69.57363081505369</v>
      </c>
      <c r="H12" s="704">
        <v>5.3126566062124896</v>
      </c>
      <c r="I12" s="703"/>
      <c r="J12" s="258"/>
    </row>
    <row r="13" spans="1:12" x14ac:dyDescent="0.2">
      <c r="A13" s="65" t="s">
        <v>384</v>
      </c>
      <c r="B13" s="692">
        <v>3.3313099999999998</v>
      </c>
      <c r="C13" s="704">
        <v>-82.625383147407632</v>
      </c>
      <c r="D13" s="692">
        <v>34.67013</v>
      </c>
      <c r="E13" s="704">
        <v>-48.952424338485834</v>
      </c>
      <c r="F13" s="692">
        <v>81.01279000000001</v>
      </c>
      <c r="G13" s="704">
        <v>-97.333267099073765</v>
      </c>
      <c r="H13" s="704">
        <v>0.15564614267923479</v>
      </c>
      <c r="I13" s="703"/>
      <c r="J13" s="258"/>
    </row>
    <row r="14" spans="1:12" x14ac:dyDescent="0.2">
      <c r="A14" s="75" t="s">
        <v>385</v>
      </c>
      <c r="B14" s="692">
        <v>2.1701400000000004</v>
      </c>
      <c r="C14" s="704">
        <v>-99.875751353090692</v>
      </c>
      <c r="D14" s="692">
        <v>9.894009999999998</v>
      </c>
      <c r="E14" s="704">
        <v>-99.652204989314413</v>
      </c>
      <c r="F14" s="692">
        <v>3406.7640100000003</v>
      </c>
      <c r="G14" s="704">
        <v>-75.749190590610183</v>
      </c>
      <c r="H14" s="704">
        <v>6.5452588063556636</v>
      </c>
      <c r="I14" s="1"/>
      <c r="J14" s="258"/>
    </row>
    <row r="15" spans="1:12" x14ac:dyDescent="0.2">
      <c r="A15" s="652" t="s">
        <v>119</v>
      </c>
      <c r="B15" s="653">
        <v>3609.8011200000001</v>
      </c>
      <c r="C15" s="654">
        <v>-53.318291011433381</v>
      </c>
      <c r="D15" s="653">
        <v>15484.857669999998</v>
      </c>
      <c r="E15" s="654">
        <v>-24.033018615826673</v>
      </c>
      <c r="F15" s="653">
        <v>52049.339999999989</v>
      </c>
      <c r="G15" s="654">
        <v>-10.205555210409479</v>
      </c>
      <c r="H15" s="654">
        <v>100</v>
      </c>
      <c r="I15" s="703"/>
      <c r="J15" s="258"/>
    </row>
    <row r="16" spans="1:12" x14ac:dyDescent="0.2">
      <c r="A16" s="683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0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0" t="s">
        <v>602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1" t="s">
        <v>644</v>
      </c>
    </row>
    <row r="20" spans="1:9" ht="14.25" customHeight="1" x14ac:dyDescent="0.2">
      <c r="A20" s="906" t="s">
        <v>662</v>
      </c>
      <c r="B20" s="906"/>
      <c r="C20" s="906"/>
      <c r="D20" s="906"/>
      <c r="E20" s="906"/>
      <c r="F20" s="906"/>
      <c r="G20" s="906"/>
      <c r="H20" s="906"/>
    </row>
    <row r="21" spans="1:9" x14ac:dyDescent="0.2">
      <c r="A21" s="906"/>
      <c r="B21" s="906"/>
      <c r="C21" s="906"/>
      <c r="D21" s="906"/>
      <c r="E21" s="906"/>
      <c r="F21" s="906"/>
      <c r="G21" s="906"/>
      <c r="H21" s="906"/>
    </row>
    <row r="22" spans="1:9" x14ac:dyDescent="0.2">
      <c r="A22" s="906"/>
      <c r="B22" s="906"/>
      <c r="C22" s="906"/>
      <c r="D22" s="906"/>
      <c r="E22" s="906"/>
      <c r="F22" s="906"/>
      <c r="G22" s="906"/>
      <c r="H22" s="906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962" priority="3" operator="between">
      <formula>0.0001</formula>
      <formula>0.4999999</formula>
    </cfRule>
  </conditionalFormatting>
  <conditionalFormatting sqref="D7">
    <cfRule type="cellIs" dxfId="961" priority="2" operator="between">
      <formula>0.0001</formula>
      <formula>0.4999999</formula>
    </cfRule>
  </conditionalFormatting>
  <conditionalFormatting sqref="H10">
    <cfRule type="cellIs" dxfId="96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16" sqref="H16"/>
    </sheetView>
  </sheetViews>
  <sheetFormatPr baseColWidth="10" defaultRowHeight="14.25" x14ac:dyDescent="0.2"/>
  <sheetData>
    <row r="1" spans="1:9" x14ac:dyDescent="0.2">
      <c r="A1" s="898" t="s">
        <v>625</v>
      </c>
      <c r="B1" s="898"/>
      <c r="C1" s="898"/>
      <c r="D1" s="898"/>
      <c r="E1" s="898"/>
      <c r="F1" s="898"/>
      <c r="G1" s="1"/>
      <c r="H1" s="1"/>
    </row>
    <row r="2" spans="1:9" x14ac:dyDescent="0.2">
      <c r="A2" s="899"/>
      <c r="B2" s="899"/>
      <c r="C2" s="899"/>
      <c r="D2" s="899"/>
      <c r="E2" s="899"/>
      <c r="F2" s="899"/>
      <c r="G2" s="11"/>
      <c r="H2" s="62" t="s">
        <v>544</v>
      </c>
    </row>
    <row r="3" spans="1:9" x14ac:dyDescent="0.2">
      <c r="A3" s="12"/>
      <c r="B3" s="870">
        <f>INDICE!A3</f>
        <v>42491</v>
      </c>
      <c r="C3" s="870">
        <v>41671</v>
      </c>
      <c r="D3" s="888" t="s">
        <v>120</v>
      </c>
      <c r="E3" s="888"/>
      <c r="F3" s="888" t="s">
        <v>121</v>
      </c>
      <c r="G3" s="888"/>
      <c r="H3" s="888"/>
    </row>
    <row r="4" spans="1:9" x14ac:dyDescent="0.2">
      <c r="A4" s="606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</row>
    <row r="5" spans="1:9" x14ac:dyDescent="0.2">
      <c r="A5" s="637" t="s">
        <v>119</v>
      </c>
      <c r="B5" s="69">
        <v>24297.190419999995</v>
      </c>
      <c r="C5" s="70">
        <v>7.3003997031554411</v>
      </c>
      <c r="D5" s="69">
        <v>131294.46274999998</v>
      </c>
      <c r="E5" s="70">
        <v>4.5055612585987168</v>
      </c>
      <c r="F5" s="69">
        <v>312884.49442999996</v>
      </c>
      <c r="G5" s="70">
        <v>2.0372772374837802</v>
      </c>
      <c r="H5" s="70">
        <v>100</v>
      </c>
    </row>
    <row r="6" spans="1:9" x14ac:dyDescent="0.2">
      <c r="A6" s="358" t="s">
        <v>373</v>
      </c>
      <c r="B6" s="256">
        <v>12975.449299999998</v>
      </c>
      <c r="C6" s="217">
        <v>5.3606149158421577</v>
      </c>
      <c r="D6" s="256">
        <v>68323.691049999994</v>
      </c>
      <c r="E6" s="217">
        <v>-0.63910914315187428</v>
      </c>
      <c r="F6" s="256">
        <v>170924.24258000002</v>
      </c>
      <c r="G6" s="217">
        <v>-6.1764370422296402</v>
      </c>
      <c r="H6" s="217">
        <v>54.628543639205496</v>
      </c>
    </row>
    <row r="7" spans="1:9" x14ac:dyDescent="0.2">
      <c r="A7" s="358" t="s">
        <v>374</v>
      </c>
      <c r="B7" s="256">
        <v>11321.741120000001</v>
      </c>
      <c r="C7" s="217">
        <v>9.6132498298019833</v>
      </c>
      <c r="D7" s="256">
        <v>62970.771700000005</v>
      </c>
      <c r="E7" s="217">
        <v>10.726045195401054</v>
      </c>
      <c r="F7" s="256">
        <v>141960.25185000003</v>
      </c>
      <c r="G7" s="217">
        <v>14.059848610116333</v>
      </c>
      <c r="H7" s="217">
        <v>45.371456360794532</v>
      </c>
    </row>
    <row r="8" spans="1:9" x14ac:dyDescent="0.2">
      <c r="A8" s="778" t="s">
        <v>520</v>
      </c>
      <c r="B8" s="631">
        <v>-1484.3498600000003</v>
      </c>
      <c r="C8" s="632">
        <v>43.26416260749879</v>
      </c>
      <c r="D8" s="631">
        <v>4925.3156700000018</v>
      </c>
      <c r="E8" s="634">
        <v>-8.7868692577814098</v>
      </c>
      <c r="F8" s="633">
        <v>-2219.3467199999941</v>
      </c>
      <c r="G8" s="634">
        <v>-110.05668806678611</v>
      </c>
      <c r="H8" s="634" t="s">
        <v>150</v>
      </c>
    </row>
    <row r="9" spans="1:9" x14ac:dyDescent="0.2">
      <c r="A9" s="778" t="s">
        <v>521</v>
      </c>
      <c r="B9" s="631">
        <v>25781.540279999994</v>
      </c>
      <c r="C9" s="632">
        <v>8.8739438472203531</v>
      </c>
      <c r="D9" s="631">
        <v>126369.14707999998</v>
      </c>
      <c r="E9" s="634">
        <v>5.1025322555778825</v>
      </c>
      <c r="F9" s="633">
        <v>315103.84114999999</v>
      </c>
      <c r="G9" s="634">
        <v>10.730177729952265</v>
      </c>
      <c r="H9" s="634" t="s">
        <v>150</v>
      </c>
    </row>
    <row r="10" spans="1:9" x14ac:dyDescent="0.2">
      <c r="A10" s="366"/>
      <c r="B10" s="366"/>
      <c r="C10" s="682"/>
      <c r="D10" s="1"/>
      <c r="E10" s="1"/>
      <c r="F10" s="1"/>
      <c r="G10" s="1"/>
      <c r="H10" s="248" t="s">
        <v>238</v>
      </c>
    </row>
    <row r="11" spans="1:9" x14ac:dyDescent="0.2">
      <c r="A11" s="690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1" t="s">
        <v>644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6" t="s">
        <v>641</v>
      </c>
      <c r="B13" s="906"/>
      <c r="C13" s="906"/>
      <c r="D13" s="906"/>
      <c r="E13" s="906"/>
      <c r="F13" s="906"/>
      <c r="G13" s="906"/>
      <c r="H13" s="906"/>
    </row>
    <row r="14" spans="1:9" x14ac:dyDescent="0.2">
      <c r="A14" s="906"/>
      <c r="B14" s="906"/>
      <c r="C14" s="906"/>
      <c r="D14" s="906"/>
      <c r="E14" s="906"/>
      <c r="F14" s="906"/>
      <c r="G14" s="906"/>
      <c r="H14" s="906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H14" sqref="H14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0">
        <f>INDICE!A3</f>
        <v>42491</v>
      </c>
      <c r="C3" s="888">
        <v>41671</v>
      </c>
      <c r="D3" s="888" t="s">
        <v>120</v>
      </c>
      <c r="E3" s="888"/>
      <c r="F3" s="888" t="s">
        <v>121</v>
      </c>
      <c r="G3" s="888"/>
      <c r="H3" s="888"/>
    </row>
    <row r="4" spans="1:8" ht="25.5" x14ac:dyDescent="0.2">
      <c r="A4" s="75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110</v>
      </c>
    </row>
    <row r="5" spans="1:8" x14ac:dyDescent="0.2">
      <c r="A5" s="706" t="s">
        <v>399</v>
      </c>
      <c r="B5" s="814">
        <v>0.17549881820000002</v>
      </c>
      <c r="C5" s="264">
        <v>-94.194222190752669</v>
      </c>
      <c r="D5" s="265">
        <v>1.1603640686000001</v>
      </c>
      <c r="E5" s="264">
        <v>-90.505117553102053</v>
      </c>
      <c r="F5" s="265">
        <v>17.480726788400002</v>
      </c>
      <c r="G5" s="264">
        <v>-52.755337071145107</v>
      </c>
      <c r="H5" s="264">
        <v>2.3011182740384322</v>
      </c>
    </row>
    <row r="6" spans="1:8" x14ac:dyDescent="0.2">
      <c r="A6" s="706" t="s">
        <v>400</v>
      </c>
      <c r="B6" s="777">
        <v>0</v>
      </c>
      <c r="C6" s="267" t="s">
        <v>150</v>
      </c>
      <c r="D6" s="761">
        <v>0</v>
      </c>
      <c r="E6" s="267">
        <v>-100</v>
      </c>
      <c r="F6" s="66">
        <v>0.50952248599999994</v>
      </c>
      <c r="G6" s="67">
        <v>-93.508374568998093</v>
      </c>
      <c r="H6" s="67">
        <v>6.7072240059614041E-2</v>
      </c>
    </row>
    <row r="7" spans="1:8" x14ac:dyDescent="0.2">
      <c r="A7" s="706" t="s">
        <v>401</v>
      </c>
      <c r="B7" s="66">
        <v>5.6122655999999997</v>
      </c>
      <c r="C7" s="267">
        <v>-11.983685320244716</v>
      </c>
      <c r="D7" s="66">
        <v>30.6850798</v>
      </c>
      <c r="E7" s="67">
        <v>-5.2888114885135202</v>
      </c>
      <c r="F7" s="66">
        <v>76.207597800000002</v>
      </c>
      <c r="G7" s="67">
        <v>-18.283298194815977</v>
      </c>
      <c r="H7" s="67">
        <v>10.031773738064459</v>
      </c>
    </row>
    <row r="8" spans="1:8" x14ac:dyDescent="0.2">
      <c r="A8" s="706" t="s">
        <v>628</v>
      </c>
      <c r="B8" s="66">
        <v>54.1492</v>
      </c>
      <c r="C8" s="267">
        <v>-26.662874478574132</v>
      </c>
      <c r="D8" s="66">
        <v>260.05560000000003</v>
      </c>
      <c r="E8" s="267">
        <v>40.623803601362681</v>
      </c>
      <c r="F8" s="66">
        <v>665.46439999999996</v>
      </c>
      <c r="G8" s="267">
        <v>259.84664467636401</v>
      </c>
      <c r="H8" s="67">
        <v>87.600035747837495</v>
      </c>
    </row>
    <row r="9" spans="1:8" x14ac:dyDescent="0.2">
      <c r="A9" s="244" t="s">
        <v>119</v>
      </c>
      <c r="B9" s="269">
        <v>59.936964418199999</v>
      </c>
      <c r="C9" s="779">
        <v>-27.990864466049764</v>
      </c>
      <c r="D9" s="269">
        <v>291.90104386859997</v>
      </c>
      <c r="E9" s="779">
        <v>26.128139180966009</v>
      </c>
      <c r="F9" s="269">
        <v>759.66224707439994</v>
      </c>
      <c r="G9" s="779">
        <v>135.1621495346902</v>
      </c>
      <c r="H9" s="270">
        <v>100</v>
      </c>
    </row>
    <row r="10" spans="1:8" x14ac:dyDescent="0.2">
      <c r="A10" s="707" t="s">
        <v>275</v>
      </c>
      <c r="B10" s="272">
        <v>0.25901544693641676</v>
      </c>
      <c r="C10" s="273"/>
      <c r="D10" s="272">
        <v>0.21281900745638146</v>
      </c>
      <c r="E10" s="272"/>
      <c r="F10" s="272">
        <v>0.24300428666354795</v>
      </c>
      <c r="G10" s="274"/>
      <c r="H10" s="274"/>
    </row>
    <row r="11" spans="1:8" x14ac:dyDescent="0.2">
      <c r="A11" s="275"/>
      <c r="B11" s="67"/>
      <c r="C11" s="67"/>
      <c r="D11" s="67"/>
      <c r="E11" s="67"/>
      <c r="F11" s="67"/>
      <c r="G11" s="268"/>
      <c r="H11" s="248" t="s">
        <v>238</v>
      </c>
    </row>
    <row r="12" spans="1:8" x14ac:dyDescent="0.2">
      <c r="A12" s="275" t="s">
        <v>558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91" t="s">
        <v>644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B5">
    <cfRule type="cellIs" dxfId="959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15" sqref="E15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402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544</v>
      </c>
    </row>
    <row r="3" spans="1:5" x14ac:dyDescent="0.2">
      <c r="A3" s="370" t="s">
        <v>403</v>
      </c>
      <c r="B3" s="371"/>
      <c r="C3" s="372"/>
      <c r="D3" s="370" t="s">
        <v>404</v>
      </c>
      <c r="E3" s="371"/>
    </row>
    <row r="4" spans="1:5" x14ac:dyDescent="0.2">
      <c r="A4" s="191" t="s">
        <v>405</v>
      </c>
      <c r="B4" s="242">
        <v>27966.9285044182</v>
      </c>
      <c r="C4" s="373"/>
      <c r="D4" s="191" t="s">
        <v>406</v>
      </c>
      <c r="E4" s="242">
        <v>3609.8011200000001</v>
      </c>
    </row>
    <row r="5" spans="1:5" x14ac:dyDescent="0.2">
      <c r="A5" s="706" t="s">
        <v>407</v>
      </c>
      <c r="B5" s="374">
        <v>59.936964418199999</v>
      </c>
      <c r="C5" s="373"/>
      <c r="D5" s="706" t="s">
        <v>408</v>
      </c>
      <c r="E5" s="375">
        <v>3609.8011200000001</v>
      </c>
    </row>
    <row r="6" spans="1:5" x14ac:dyDescent="0.2">
      <c r="A6" s="706" t="s">
        <v>409</v>
      </c>
      <c r="B6" s="374">
        <v>11368.86274</v>
      </c>
      <c r="C6" s="373"/>
      <c r="D6" s="191" t="s">
        <v>411</v>
      </c>
      <c r="E6" s="242">
        <v>23140.305000000004</v>
      </c>
    </row>
    <row r="7" spans="1:5" x14ac:dyDescent="0.2">
      <c r="A7" s="706" t="s">
        <v>410</v>
      </c>
      <c r="B7" s="374">
        <v>16538.128799999999</v>
      </c>
      <c r="C7" s="373"/>
      <c r="D7" s="706" t="s">
        <v>412</v>
      </c>
      <c r="E7" s="375">
        <v>18624.162</v>
      </c>
    </row>
    <row r="8" spans="1:5" x14ac:dyDescent="0.2">
      <c r="A8" s="708"/>
      <c r="B8" s="709"/>
      <c r="C8" s="373"/>
      <c r="D8" s="706" t="s">
        <v>413</v>
      </c>
      <c r="E8" s="375">
        <v>3705.3310000000001</v>
      </c>
    </row>
    <row r="9" spans="1:5" x14ac:dyDescent="0.2">
      <c r="A9" s="191" t="s">
        <v>284</v>
      </c>
      <c r="B9" s="242">
        <v>-1342</v>
      </c>
      <c r="C9" s="373"/>
      <c r="D9" s="706" t="s">
        <v>414</v>
      </c>
      <c r="E9" s="375">
        <v>810.81200000000001</v>
      </c>
    </row>
    <row r="10" spans="1:5" x14ac:dyDescent="0.2">
      <c r="A10" s="706"/>
      <c r="B10" s="374"/>
      <c r="C10" s="373"/>
      <c r="D10" s="191" t="s">
        <v>415</v>
      </c>
      <c r="E10" s="242">
        <v>-125.17761558180428</v>
      </c>
    </row>
    <row r="11" spans="1:5" x14ac:dyDescent="0.2">
      <c r="A11" s="244" t="s">
        <v>119</v>
      </c>
      <c r="B11" s="245">
        <v>26624.9285044182</v>
      </c>
      <c r="C11" s="373"/>
      <c r="D11" s="244" t="s">
        <v>119</v>
      </c>
      <c r="E11" s="245">
        <v>26624.9285044182</v>
      </c>
    </row>
    <row r="12" spans="1:5" x14ac:dyDescent="0.2">
      <c r="A12" s="1"/>
      <c r="B12" s="1"/>
      <c r="C12" s="373"/>
      <c r="D12" s="1"/>
      <c r="E12" s="248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F24" sqref="F24"/>
    </sheetView>
  </sheetViews>
  <sheetFormatPr baseColWidth="10" defaultRowHeight="14.25" x14ac:dyDescent="0.2"/>
  <sheetData>
    <row r="1" spans="1:6" x14ac:dyDescent="0.2">
      <c r="A1" s="856" t="s">
        <v>578</v>
      </c>
      <c r="B1" s="856"/>
      <c r="C1" s="856"/>
      <c r="D1" s="856"/>
      <c r="E1" s="856"/>
      <c r="F1" s="278"/>
    </row>
    <row r="2" spans="1:6" x14ac:dyDescent="0.2">
      <c r="A2" s="857"/>
      <c r="B2" s="857"/>
      <c r="C2" s="857"/>
      <c r="D2" s="857"/>
      <c r="E2" s="857"/>
      <c r="F2" s="62" t="s">
        <v>416</v>
      </c>
    </row>
    <row r="3" spans="1:6" x14ac:dyDescent="0.2">
      <c r="A3" s="279"/>
      <c r="B3" s="279"/>
      <c r="C3" s="280" t="s">
        <v>576</v>
      </c>
      <c r="D3" s="280" t="s">
        <v>543</v>
      </c>
      <c r="E3" s="280" t="s">
        <v>577</v>
      </c>
      <c r="F3" s="280" t="s">
        <v>543</v>
      </c>
    </row>
    <row r="4" spans="1:6" x14ac:dyDescent="0.2">
      <c r="A4" s="909">
        <v>2011</v>
      </c>
      <c r="B4" s="282" t="s">
        <v>287</v>
      </c>
      <c r="C4" s="376">
        <v>7.6839000000000004</v>
      </c>
      <c r="D4" s="710">
        <v>4.1066009104704175</v>
      </c>
      <c r="E4" s="376">
        <v>6.02</v>
      </c>
      <c r="F4" s="710">
        <v>3.8038417767355108</v>
      </c>
    </row>
    <row r="5" spans="1:6" x14ac:dyDescent="0.2">
      <c r="A5" s="909"/>
      <c r="B5" s="282" t="s">
        <v>288</v>
      </c>
      <c r="C5" s="376">
        <v>7.9547999999999996</v>
      </c>
      <c r="D5" s="710">
        <v>3.5255534298988693</v>
      </c>
      <c r="E5" s="376">
        <v>6.2908999999999997</v>
      </c>
      <c r="F5" s="710">
        <v>4.5000000000000027</v>
      </c>
    </row>
    <row r="6" spans="1:6" x14ac:dyDescent="0.2">
      <c r="A6" s="909"/>
      <c r="B6" s="282" t="s">
        <v>289</v>
      </c>
      <c r="C6" s="376">
        <v>8.3352000000000004</v>
      </c>
      <c r="D6" s="710">
        <v>4.7820184039825104</v>
      </c>
      <c r="E6" s="376">
        <v>6.6712999999999996</v>
      </c>
      <c r="F6" s="710">
        <v>6.0468295474415399</v>
      </c>
    </row>
    <row r="7" spans="1:6" x14ac:dyDescent="0.2">
      <c r="A7" s="910"/>
      <c r="B7" s="287" t="s">
        <v>290</v>
      </c>
      <c r="C7" s="377">
        <v>8.4214000000000002</v>
      </c>
      <c r="D7" s="711">
        <v>1.034168346290429</v>
      </c>
      <c r="E7" s="377">
        <v>6.7573999999999996</v>
      </c>
      <c r="F7" s="711">
        <v>1.2906030308935299</v>
      </c>
    </row>
    <row r="8" spans="1:6" x14ac:dyDescent="0.2">
      <c r="A8" s="909">
        <v>2012</v>
      </c>
      <c r="B8" s="282" t="s">
        <v>287</v>
      </c>
      <c r="C8" s="376">
        <v>8.4930747799999988</v>
      </c>
      <c r="D8" s="710">
        <v>0.85110290450517256</v>
      </c>
      <c r="E8" s="376">
        <v>6.77558478</v>
      </c>
      <c r="F8" s="710">
        <v>0.2691091248113231</v>
      </c>
    </row>
    <row r="9" spans="1:6" x14ac:dyDescent="0.2">
      <c r="A9" s="909"/>
      <c r="B9" s="282" t="s">
        <v>291</v>
      </c>
      <c r="C9" s="376">
        <v>8.8919548999999982</v>
      </c>
      <c r="D9" s="710">
        <v>4.6965337093146315</v>
      </c>
      <c r="E9" s="376">
        <v>7.1146388999999992</v>
      </c>
      <c r="F9" s="710">
        <v>5.0040569339610448</v>
      </c>
    </row>
    <row r="10" spans="1:6" x14ac:dyDescent="0.2">
      <c r="A10" s="909"/>
      <c r="B10" s="282" t="s">
        <v>289</v>
      </c>
      <c r="C10" s="376">
        <v>9.0495981799999985</v>
      </c>
      <c r="D10" s="710">
        <v>1.772875388740448</v>
      </c>
      <c r="E10" s="376">
        <v>7.2722821799999995</v>
      </c>
      <c r="F10" s="710">
        <v>2.2157593971494505</v>
      </c>
    </row>
    <row r="11" spans="1:6" x14ac:dyDescent="0.2">
      <c r="A11" s="910"/>
      <c r="B11" s="287" t="s">
        <v>292</v>
      </c>
      <c r="C11" s="377">
        <v>9.2796727099999998</v>
      </c>
      <c r="D11" s="711">
        <v>2.5423728813559472</v>
      </c>
      <c r="E11" s="377">
        <v>7.4571707099999998</v>
      </c>
      <c r="F11" s="711">
        <v>2.5423728813559361</v>
      </c>
    </row>
    <row r="12" spans="1:6" x14ac:dyDescent="0.2">
      <c r="A12" s="713">
        <v>2013</v>
      </c>
      <c r="B12" s="714" t="s">
        <v>287</v>
      </c>
      <c r="C12" s="715">
        <v>9.3228939099999995</v>
      </c>
      <c r="D12" s="712">
        <v>0.46576211630204822</v>
      </c>
      <c r="E12" s="715">
        <v>7.4668749099999996</v>
      </c>
      <c r="F12" s="712">
        <v>0.13013246413933616</v>
      </c>
    </row>
    <row r="13" spans="1:6" x14ac:dyDescent="0.2">
      <c r="A13" s="713">
        <v>2014</v>
      </c>
      <c r="B13" s="714" t="s">
        <v>287</v>
      </c>
      <c r="C13" s="715">
        <v>9.3313711699999988</v>
      </c>
      <c r="D13" s="712">
        <v>9.0929491227036571E-2</v>
      </c>
      <c r="E13" s="715">
        <v>7.4541771700000004</v>
      </c>
      <c r="F13" s="712">
        <v>-0.17005427508895066</v>
      </c>
    </row>
    <row r="14" spans="1:6" x14ac:dyDescent="0.2">
      <c r="A14" s="908">
        <v>2015</v>
      </c>
      <c r="B14" s="282" t="s">
        <v>287</v>
      </c>
      <c r="C14" s="376">
        <v>9.0886999999999993</v>
      </c>
      <c r="D14" s="710">
        <v>-2.6</v>
      </c>
      <c r="E14" s="376">
        <v>7.2163000000000004</v>
      </c>
      <c r="F14" s="710">
        <v>-3.2</v>
      </c>
    </row>
    <row r="15" spans="1:6" x14ac:dyDescent="0.2">
      <c r="A15" s="909"/>
      <c r="B15" s="282" t="s">
        <v>288</v>
      </c>
      <c r="C15" s="376">
        <v>8.8966738299999992</v>
      </c>
      <c r="D15" s="710">
        <v>-2.1126277723363662</v>
      </c>
      <c r="E15" s="376">
        <v>7.0243198300000005</v>
      </c>
      <c r="F15" s="710">
        <v>-2.6607716516130533</v>
      </c>
    </row>
    <row r="16" spans="1:6" x14ac:dyDescent="0.2">
      <c r="A16" s="909"/>
      <c r="B16" s="282" t="s">
        <v>289</v>
      </c>
      <c r="C16" s="376">
        <v>8.6769076126901634</v>
      </c>
      <c r="D16" s="710">
        <v>-2.4702065233500399</v>
      </c>
      <c r="E16" s="376">
        <v>6.8045536126901629</v>
      </c>
      <c r="F16" s="710">
        <v>-3.1286476502855591</v>
      </c>
    </row>
    <row r="17" spans="1:6" x14ac:dyDescent="0.2">
      <c r="A17" s="910"/>
      <c r="B17" s="287" t="s">
        <v>290</v>
      </c>
      <c r="C17" s="377">
        <v>8.5953257826901623</v>
      </c>
      <c r="D17" s="711">
        <f>100*(C17-C16)/C16</f>
        <v>-0.94021780156660772</v>
      </c>
      <c r="E17" s="377">
        <v>6.7229717826901636</v>
      </c>
      <c r="F17" s="711">
        <f>100*(E17-E16)/E16</f>
        <v>-1.1989299319775091</v>
      </c>
    </row>
    <row r="18" spans="1:6" x14ac:dyDescent="0.2">
      <c r="A18" s="908">
        <v>2016</v>
      </c>
      <c r="B18" s="282" t="s">
        <v>287</v>
      </c>
      <c r="C18" s="376">
        <v>8.3602396900000002</v>
      </c>
      <c r="D18" s="710">
        <f>100*(C18-C17)/C17</f>
        <v>-2.7350457520015601</v>
      </c>
      <c r="E18" s="376">
        <v>6.476995689999999</v>
      </c>
      <c r="F18" s="710">
        <f>100*(E18-E17)/E17</f>
        <v>-3.6587405189396542</v>
      </c>
    </row>
    <row r="19" spans="1:6" x14ac:dyDescent="0.2">
      <c r="A19" s="910"/>
      <c r="B19" s="287" t="s">
        <v>288</v>
      </c>
      <c r="C19" s="377">
        <v>8.1462632900000003</v>
      </c>
      <c r="D19" s="711">
        <v>-2.5594529335797063</v>
      </c>
      <c r="E19" s="377">
        <v>6.2630192899999999</v>
      </c>
      <c r="F19" s="711">
        <v>-3.3036365969852777</v>
      </c>
    </row>
    <row r="20" spans="1:6" x14ac:dyDescent="0.2">
      <c r="A20" s="716"/>
      <c r="B20" s="58"/>
      <c r="C20" s="94"/>
      <c r="D20" s="94"/>
      <c r="E20" s="94"/>
      <c r="F20" s="94" t="s">
        <v>296</v>
      </c>
    </row>
    <row r="21" spans="1:6" x14ac:dyDescent="0.2">
      <c r="A21" s="716" t="s">
        <v>645</v>
      </c>
      <c r="B21" s="58"/>
      <c r="C21" s="94"/>
      <c r="D21" s="94"/>
      <c r="E21" s="94"/>
      <c r="F21" s="94"/>
    </row>
    <row r="22" spans="1:6" x14ac:dyDescent="0.2">
      <c r="A22" s="94" t="s">
        <v>605</v>
      </c>
      <c r="B22" s="8"/>
      <c r="C22" s="8"/>
      <c r="D22" s="8"/>
      <c r="E22" s="8"/>
      <c r="F22" s="8"/>
    </row>
    <row r="23" spans="1:6" x14ac:dyDescent="0.2">
      <c r="A23" s="379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H14" sqref="H14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0" t="s">
        <v>5</v>
      </c>
      <c r="B1" s="479"/>
      <c r="C1" s="479"/>
      <c r="D1" s="479"/>
      <c r="E1" s="479"/>
      <c r="F1" s="479"/>
      <c r="G1" s="479"/>
      <c r="H1" s="479"/>
      <c r="I1" s="395"/>
    </row>
    <row r="2" spans="1:9" ht="15.75" x14ac:dyDescent="0.25">
      <c r="A2" s="481"/>
      <c r="B2" s="482"/>
      <c r="C2" s="479"/>
      <c r="D2" s="479"/>
      <c r="E2" s="479"/>
      <c r="F2" s="479"/>
      <c r="G2" s="479"/>
      <c r="H2" s="62" t="s">
        <v>159</v>
      </c>
      <c r="I2" s="395"/>
    </row>
    <row r="3" spans="1:9" s="80" customFormat="1" ht="14.25" x14ac:dyDescent="0.2">
      <c r="A3" s="452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  <c r="I3" s="395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5"/>
    </row>
    <row r="5" spans="1:9" s="80" customFormat="1" ht="14.25" x14ac:dyDescent="0.2">
      <c r="A5" s="82" t="s">
        <v>608</v>
      </c>
      <c r="B5" s="473">
        <v>136.16647</v>
      </c>
      <c r="C5" s="84">
        <v>1.2323727172686696</v>
      </c>
      <c r="D5" s="83">
        <v>835.73395999999991</v>
      </c>
      <c r="E5" s="84">
        <v>-4.2766311045378416</v>
      </c>
      <c r="F5" s="83">
        <v>1838.85627</v>
      </c>
      <c r="G5" s="84">
        <v>3.9721059540590837</v>
      </c>
      <c r="H5" s="476">
        <v>3.3012601542003415</v>
      </c>
      <c r="I5" s="395"/>
    </row>
    <row r="6" spans="1:9" s="80" customFormat="1" ht="14.25" x14ac:dyDescent="0.2">
      <c r="A6" s="82" t="s">
        <v>49</v>
      </c>
      <c r="B6" s="474">
        <v>391.80821000000032</v>
      </c>
      <c r="C6" s="86">
        <v>2.1257426703117983</v>
      </c>
      <c r="D6" s="85">
        <v>1860.1795600000007</v>
      </c>
      <c r="E6" s="86">
        <v>2.187335098059175</v>
      </c>
      <c r="F6" s="85">
        <v>4690.7360699999999</v>
      </c>
      <c r="G6" s="86">
        <v>1.8113430677110216</v>
      </c>
      <c r="H6" s="477">
        <v>8.4211802381712531</v>
      </c>
      <c r="I6" s="395"/>
    </row>
    <row r="7" spans="1:9" s="80" customFormat="1" ht="14.25" x14ac:dyDescent="0.2">
      <c r="A7" s="82" t="s">
        <v>50</v>
      </c>
      <c r="B7" s="474">
        <v>520.25927999999999</v>
      </c>
      <c r="C7" s="86">
        <v>3.4699431093518878</v>
      </c>
      <c r="D7" s="85">
        <v>2131.1662300000003</v>
      </c>
      <c r="E7" s="86">
        <v>4.6976587356884867</v>
      </c>
      <c r="F7" s="85">
        <v>5630.1570600000005</v>
      </c>
      <c r="G7" s="86">
        <v>5.1593717637603946</v>
      </c>
      <c r="H7" s="477">
        <v>10.107703069184272</v>
      </c>
      <c r="I7" s="395"/>
    </row>
    <row r="8" spans="1:9" s="80" customFormat="1" ht="14.25" x14ac:dyDescent="0.2">
      <c r="A8" s="82" t="s">
        <v>129</v>
      </c>
      <c r="B8" s="474">
        <v>2421.2185800000002</v>
      </c>
      <c r="C8" s="86">
        <v>4.3745228831539675</v>
      </c>
      <c r="D8" s="85">
        <v>12505.296899999998</v>
      </c>
      <c r="E8" s="86">
        <v>1.4207314602223289</v>
      </c>
      <c r="F8" s="85">
        <v>29964.398949999995</v>
      </c>
      <c r="G8" s="86">
        <v>3.3709794211491029</v>
      </c>
      <c r="H8" s="477">
        <v>53.79445795303922</v>
      </c>
      <c r="I8" s="395"/>
    </row>
    <row r="9" spans="1:9" s="80" customFormat="1" ht="14.25" x14ac:dyDescent="0.2">
      <c r="A9" s="82" t="s">
        <v>130</v>
      </c>
      <c r="B9" s="474">
        <v>729.42116999999996</v>
      </c>
      <c r="C9" s="86">
        <v>5.3338843538276279</v>
      </c>
      <c r="D9" s="85">
        <v>3592.9108600000004</v>
      </c>
      <c r="E9" s="86">
        <v>5.2500680920096174</v>
      </c>
      <c r="F9" s="85">
        <v>8418.4654100000007</v>
      </c>
      <c r="G9" s="87">
        <v>-2.3153104764168164</v>
      </c>
      <c r="H9" s="477">
        <v>15.113494660214441</v>
      </c>
      <c r="I9" s="395"/>
    </row>
    <row r="10" spans="1:9" s="80" customFormat="1" ht="14.25" x14ac:dyDescent="0.2">
      <c r="A10" s="81" t="s">
        <v>489</v>
      </c>
      <c r="B10" s="475">
        <v>426</v>
      </c>
      <c r="C10" s="89">
        <v>-6.6387039597671933</v>
      </c>
      <c r="D10" s="88">
        <v>2205.8891792114696</v>
      </c>
      <c r="E10" s="89">
        <v>-1.9982474329342983</v>
      </c>
      <c r="F10" s="88">
        <v>5159.0330084420557</v>
      </c>
      <c r="G10" s="89">
        <v>-1.711530736060958</v>
      </c>
      <c r="H10" s="478">
        <v>9.2619039251904507</v>
      </c>
      <c r="I10" s="395"/>
    </row>
    <row r="11" spans="1:9" s="80" customFormat="1" ht="14.25" x14ac:dyDescent="0.2">
      <c r="A11" s="90" t="s">
        <v>490</v>
      </c>
      <c r="B11" s="91">
        <v>4624.8737100000008</v>
      </c>
      <c r="C11" s="92">
        <v>3.0155417839219294</v>
      </c>
      <c r="D11" s="91">
        <v>23131.176689211465</v>
      </c>
      <c r="E11" s="92">
        <v>1.79338792376653</v>
      </c>
      <c r="F11" s="91">
        <v>55701.646768442064</v>
      </c>
      <c r="G11" s="92">
        <v>2.0477057509766303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558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491</v>
      </c>
      <c r="B14" s="85"/>
      <c r="C14" s="479"/>
      <c r="D14" s="479"/>
      <c r="E14" s="479"/>
      <c r="F14" s="479"/>
      <c r="G14" s="479"/>
      <c r="H14" s="479"/>
      <c r="I14" s="395"/>
    </row>
    <row r="15" spans="1:9" ht="14.25" x14ac:dyDescent="0.2">
      <c r="A15" s="94" t="s">
        <v>492</v>
      </c>
      <c r="B15" s="479"/>
      <c r="C15" s="479"/>
      <c r="D15" s="479"/>
      <c r="E15" s="479"/>
      <c r="F15" s="479"/>
      <c r="G15" s="479"/>
      <c r="H15" s="479"/>
      <c r="I15" s="395"/>
    </row>
    <row r="16" spans="1:9" ht="14.25" x14ac:dyDescent="0.2">
      <c r="A16" s="166" t="s">
        <v>644</v>
      </c>
      <c r="B16" s="479"/>
      <c r="C16" s="479"/>
      <c r="D16" s="479"/>
      <c r="E16" s="479"/>
      <c r="F16" s="479"/>
      <c r="G16" s="479"/>
      <c r="H16" s="479"/>
      <c r="I16" s="395"/>
    </row>
    <row r="17" spans="2:9" ht="14.25" x14ac:dyDescent="0.2">
      <c r="B17" s="479"/>
      <c r="C17" s="479"/>
      <c r="D17" s="479"/>
      <c r="E17" s="479"/>
      <c r="F17" s="479"/>
      <c r="G17" s="479"/>
      <c r="H17" s="479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M10" sqref="M10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5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36">
        <v>2015</v>
      </c>
      <c r="C3" s="736" t="s">
        <v>603</v>
      </c>
      <c r="D3" s="736" t="s">
        <v>603</v>
      </c>
      <c r="E3" s="736" t="s">
        <v>603</v>
      </c>
      <c r="F3" s="736" t="s">
        <v>603</v>
      </c>
      <c r="G3" s="736" t="s">
        <v>603</v>
      </c>
      <c r="H3" s="736" t="s">
        <v>603</v>
      </c>
      <c r="I3" s="736">
        <v>2016</v>
      </c>
      <c r="J3" s="736" t="s">
        <v>603</v>
      </c>
      <c r="K3" s="736" t="s">
        <v>603</v>
      </c>
      <c r="L3" s="736" t="s">
        <v>603</v>
      </c>
      <c r="M3" s="736" t="s">
        <v>603</v>
      </c>
    </row>
    <row r="4" spans="1:13" x14ac:dyDescent="0.2">
      <c r="A4" s="312"/>
      <c r="B4" s="672">
        <v>42156</v>
      </c>
      <c r="C4" s="672">
        <v>42186</v>
      </c>
      <c r="D4" s="672">
        <v>42217</v>
      </c>
      <c r="E4" s="672">
        <v>42248</v>
      </c>
      <c r="F4" s="672">
        <v>42278</v>
      </c>
      <c r="G4" s="672">
        <v>42309</v>
      </c>
      <c r="H4" s="672">
        <v>42339</v>
      </c>
      <c r="I4" s="672">
        <v>42370</v>
      </c>
      <c r="J4" s="672">
        <v>42401</v>
      </c>
      <c r="K4" s="672">
        <v>42430</v>
      </c>
      <c r="L4" s="672">
        <v>42461</v>
      </c>
      <c r="M4" s="672">
        <v>42491</v>
      </c>
    </row>
    <row r="5" spans="1:13" x14ac:dyDescent="0.2">
      <c r="A5" s="380" t="s">
        <v>418</v>
      </c>
      <c r="B5" s="314">
        <v>2.769545454545455</v>
      </c>
      <c r="C5" s="315">
        <v>2.8304545454545464</v>
      </c>
      <c r="D5" s="315">
        <v>2.7670000000000003</v>
      </c>
      <c r="E5" s="315">
        <v>2.6461904761904771</v>
      </c>
      <c r="F5" s="315">
        <v>2.3154545454545454</v>
      </c>
      <c r="G5" s="315">
        <v>2.0778947368421057</v>
      </c>
      <c r="H5" s="315">
        <v>1.9227272727272726</v>
      </c>
      <c r="I5" s="315">
        <v>2.2747368421052632</v>
      </c>
      <c r="J5" s="315">
        <v>1.9575</v>
      </c>
      <c r="K5" s="315">
        <v>1.7018181818181821</v>
      </c>
      <c r="L5" s="315">
        <v>1.9047619047619047</v>
      </c>
      <c r="M5" s="315">
        <v>1.9223809523809525</v>
      </c>
    </row>
    <row r="6" spans="1:13" x14ac:dyDescent="0.2">
      <c r="A6" s="317" t="s">
        <v>419</v>
      </c>
      <c r="B6" s="381">
        <v>43.44</v>
      </c>
      <c r="C6" s="382">
        <v>43.533913043478265</v>
      </c>
      <c r="D6" s="382">
        <v>39.67285714285714</v>
      </c>
      <c r="E6" s="382">
        <v>41.101818181818182</v>
      </c>
      <c r="F6" s="382">
        <v>39.61</v>
      </c>
      <c r="G6" s="382">
        <v>36.01380952380952</v>
      </c>
      <c r="H6" s="382">
        <v>34.269090909090906</v>
      </c>
      <c r="I6" s="382">
        <v>32.117619047619051</v>
      </c>
      <c r="J6" s="382">
        <v>29.694285714285712</v>
      </c>
      <c r="K6" s="382">
        <v>29.60173913043479</v>
      </c>
      <c r="L6" s="382">
        <v>29.470476190476184</v>
      </c>
      <c r="M6" s="382">
        <v>30.446818181818177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I11" sqref="I11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1">
        <f>INDICE!A3</f>
        <v>42491</v>
      </c>
      <c r="C3" s="912">
        <v>41671</v>
      </c>
      <c r="D3" s="911">
        <f>DATE(YEAR(B3),MONTH(B3)-1,1)</f>
        <v>42461</v>
      </c>
      <c r="E3" s="912"/>
      <c r="F3" s="911">
        <f>DATE(YEAR(B3)-1,MONTH(B3),1)</f>
        <v>42125</v>
      </c>
      <c r="G3" s="912"/>
      <c r="H3" s="859" t="s">
        <v>488</v>
      </c>
      <c r="I3" s="85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5">
        <f>D3</f>
        <v>42461</v>
      </c>
      <c r="I4" s="445">
        <f>F3</f>
        <v>42125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421</v>
      </c>
      <c r="B5" s="375">
        <v>7035</v>
      </c>
      <c r="C5" s="718">
        <v>36.890403775563712</v>
      </c>
      <c r="D5" s="375">
        <v>7290</v>
      </c>
      <c r="E5" s="718">
        <v>37.304267731040838</v>
      </c>
      <c r="F5" s="375">
        <v>6841</v>
      </c>
      <c r="G5" s="718">
        <v>37.950737823144351</v>
      </c>
      <c r="H5" s="388">
        <v>-3.4979423868312756</v>
      </c>
      <c r="I5" s="388">
        <v>2.8358427130536472</v>
      </c>
      <c r="K5" s="387"/>
    </row>
    <row r="6" spans="1:71" s="386" customFormat="1" ht="15" x14ac:dyDescent="0.2">
      <c r="A6" s="389" t="s">
        <v>124</v>
      </c>
      <c r="B6" s="375">
        <v>12035</v>
      </c>
      <c r="C6" s="718">
        <v>63.109596224436295</v>
      </c>
      <c r="D6" s="375">
        <v>12252</v>
      </c>
      <c r="E6" s="718">
        <v>62.695732268959169</v>
      </c>
      <c r="F6" s="375">
        <v>11185</v>
      </c>
      <c r="G6" s="718">
        <v>62.049262176855656</v>
      </c>
      <c r="H6" s="388">
        <v>-1.7711394058112961</v>
      </c>
      <c r="I6" s="388">
        <v>7.5994635672776036</v>
      </c>
      <c r="K6" s="387"/>
    </row>
    <row r="7" spans="1:71" s="80" customFormat="1" ht="12.75" x14ac:dyDescent="0.2">
      <c r="A7" s="90" t="s">
        <v>119</v>
      </c>
      <c r="B7" s="91">
        <v>19070</v>
      </c>
      <c r="C7" s="92">
        <v>100</v>
      </c>
      <c r="D7" s="91">
        <v>19542</v>
      </c>
      <c r="E7" s="92">
        <v>100</v>
      </c>
      <c r="F7" s="91">
        <v>18026</v>
      </c>
      <c r="G7" s="92">
        <v>100</v>
      </c>
      <c r="H7" s="92">
        <v>-2.4153106130385833</v>
      </c>
      <c r="I7" s="92">
        <v>5.7916343060024413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2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16" t="s">
        <v>542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17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I10" sqref="I10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1">
        <f>INDICE!A3</f>
        <v>42491</v>
      </c>
      <c r="C3" s="912">
        <v>41671</v>
      </c>
      <c r="D3" s="911">
        <f>DATE(YEAR(B3),MONTH(B3)-1,1)</f>
        <v>42461</v>
      </c>
      <c r="E3" s="912"/>
      <c r="F3" s="911">
        <f>DATE(YEAR(B3)-1,MONTH(B3),1)</f>
        <v>42125</v>
      </c>
      <c r="G3" s="912"/>
      <c r="H3" s="859" t="s">
        <v>488</v>
      </c>
      <c r="I3" s="85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5">
        <f>D3</f>
        <v>42461</v>
      </c>
      <c r="I4" s="445">
        <f>F3</f>
        <v>42125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541</v>
      </c>
      <c r="B5" s="375">
        <v>6864</v>
      </c>
      <c r="C5" s="718">
        <v>38.12347231598411</v>
      </c>
      <c r="D5" s="375">
        <v>6864</v>
      </c>
      <c r="E5" s="718">
        <v>37.063896622628015</v>
      </c>
      <c r="F5" s="375">
        <v>6872</v>
      </c>
      <c r="G5" s="718">
        <v>40.103416416638957</v>
      </c>
      <c r="H5" s="770">
        <v>0</v>
      </c>
      <c r="I5" s="238">
        <v>-0.11641443538998836</v>
      </c>
      <c r="K5" s="387"/>
    </row>
    <row r="6" spans="1:71" s="386" customFormat="1" ht="15" x14ac:dyDescent="0.2">
      <c r="A6" s="389" t="s">
        <v>612</v>
      </c>
      <c r="B6" s="375">
        <v>11140.655879999988</v>
      </c>
      <c r="C6" s="718">
        <v>61.87652768401589</v>
      </c>
      <c r="D6" s="375">
        <v>11655.369589999975</v>
      </c>
      <c r="E6" s="718">
        <v>62.936103377371985</v>
      </c>
      <c r="F6" s="375">
        <v>10263.697189999999</v>
      </c>
      <c r="G6" s="718">
        <v>59.896583583361043</v>
      </c>
      <c r="H6" s="238">
        <v>-4.4161080094928886</v>
      </c>
      <c r="I6" s="238">
        <v>8.5442767237367079</v>
      </c>
      <c r="K6" s="387"/>
    </row>
    <row r="7" spans="1:71" s="80" customFormat="1" ht="12.75" x14ac:dyDescent="0.2">
      <c r="A7" s="90" t="s">
        <v>119</v>
      </c>
      <c r="B7" s="91">
        <v>18004.655879999988</v>
      </c>
      <c r="C7" s="92">
        <v>100</v>
      </c>
      <c r="D7" s="91">
        <v>18519.369589999973</v>
      </c>
      <c r="E7" s="92">
        <v>100</v>
      </c>
      <c r="F7" s="91">
        <v>17135.697189999999</v>
      </c>
      <c r="G7" s="92">
        <v>100</v>
      </c>
      <c r="H7" s="92">
        <v>-2.7793263021108388</v>
      </c>
      <c r="I7" s="92">
        <v>5.0710436836330937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2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16" t="s">
        <v>542</v>
      </c>
    </row>
    <row r="10" spans="1:71" x14ac:dyDescent="0.2">
      <c r="A10" s="716" t="s">
        <v>538</v>
      </c>
    </row>
    <row r="11" spans="1:71" x14ac:dyDescent="0.2">
      <c r="A11" s="691" t="s">
        <v>644</v>
      </c>
    </row>
  </sheetData>
  <mergeCells count="4">
    <mergeCell ref="B3:C3"/>
    <mergeCell ref="D3:E3"/>
    <mergeCell ref="F3:G3"/>
    <mergeCell ref="H3:I3"/>
  </mergeCells>
  <conditionalFormatting sqref="H5">
    <cfRule type="cellIs" dxfId="958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12" sqref="I12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8" t="s">
        <v>588</v>
      </c>
      <c r="B1" s="898"/>
      <c r="C1" s="898"/>
      <c r="D1" s="898"/>
      <c r="E1" s="898"/>
      <c r="F1" s="898"/>
      <c r="G1" s="13"/>
      <c r="H1" s="13"/>
      <c r="I1" s="13"/>
    </row>
    <row r="2" spans="1:9" x14ac:dyDescent="0.2">
      <c r="A2" s="899"/>
      <c r="B2" s="899"/>
      <c r="C2" s="899"/>
      <c r="D2" s="899"/>
      <c r="E2" s="899"/>
      <c r="F2" s="899"/>
      <c r="G2" s="13"/>
      <c r="H2" s="13"/>
      <c r="I2" s="230" t="s">
        <v>539</v>
      </c>
    </row>
    <row r="3" spans="1:9" x14ac:dyDescent="0.2">
      <c r="A3" s="399"/>
      <c r="B3" s="401"/>
      <c r="C3" s="401"/>
      <c r="D3" s="867">
        <f>INDICE!A3</f>
        <v>42491</v>
      </c>
      <c r="E3" s="867">
        <v>41671</v>
      </c>
      <c r="F3" s="867">
        <f>DATE(YEAR(D3),MONTH(D3)-1,1)</f>
        <v>42461</v>
      </c>
      <c r="G3" s="867"/>
      <c r="H3" s="870">
        <f>DATE(YEAR(D3)-1,MONTH(D3),1)</f>
        <v>42125</v>
      </c>
      <c r="I3" s="870"/>
    </row>
    <row r="4" spans="1:9" x14ac:dyDescent="0.2">
      <c r="A4" s="338"/>
      <c r="B4" s="339"/>
      <c r="C4" s="339"/>
      <c r="D4" s="97" t="s">
        <v>424</v>
      </c>
      <c r="E4" s="261" t="s">
        <v>110</v>
      </c>
      <c r="F4" s="97" t="s">
        <v>424</v>
      </c>
      <c r="G4" s="261" t="s">
        <v>110</v>
      </c>
      <c r="H4" s="97" t="s">
        <v>424</v>
      </c>
      <c r="I4" s="261" t="s">
        <v>110</v>
      </c>
    </row>
    <row r="5" spans="1:9" x14ac:dyDescent="0.2">
      <c r="A5" s="347" t="s">
        <v>423</v>
      </c>
      <c r="B5" s="237"/>
      <c r="C5" s="237"/>
      <c r="D5" s="611">
        <v>134.12672310994515</v>
      </c>
      <c r="E5" s="721">
        <v>100</v>
      </c>
      <c r="F5" s="611">
        <v>137.24216551395182</v>
      </c>
      <c r="G5" s="721">
        <v>100</v>
      </c>
      <c r="H5" s="611">
        <v>126.07388706184325</v>
      </c>
      <c r="I5" s="721">
        <v>100</v>
      </c>
    </row>
    <row r="6" spans="1:9" x14ac:dyDescent="0.2">
      <c r="A6" s="398" t="s">
        <v>536</v>
      </c>
      <c r="B6" s="237"/>
      <c r="C6" s="237"/>
      <c r="D6" s="611">
        <v>83.651919866444075</v>
      </c>
      <c r="E6" s="721">
        <v>62.367824939608553</v>
      </c>
      <c r="F6" s="611">
        <v>86.767362270450747</v>
      </c>
      <c r="G6" s="721">
        <v>63.222087720286027</v>
      </c>
      <c r="H6" s="611">
        <v>75.08715809737707</v>
      </c>
      <c r="I6" s="721">
        <v>59.558057459229786</v>
      </c>
    </row>
    <row r="7" spans="1:9" x14ac:dyDescent="0.2">
      <c r="A7" s="398" t="s">
        <v>537</v>
      </c>
      <c r="B7" s="237"/>
      <c r="C7" s="237"/>
      <c r="D7" s="611">
        <v>50.474803243501064</v>
      </c>
      <c r="E7" s="721">
        <v>37.63217506039144</v>
      </c>
      <c r="F7" s="611">
        <v>50.474803243501064</v>
      </c>
      <c r="G7" s="721">
        <v>36.777912279713973</v>
      </c>
      <c r="H7" s="611">
        <v>50.986728964466195</v>
      </c>
      <c r="I7" s="721">
        <v>40.441942540770228</v>
      </c>
    </row>
    <row r="8" spans="1:9" x14ac:dyDescent="0.2">
      <c r="A8" s="338" t="s">
        <v>592</v>
      </c>
      <c r="B8" s="397"/>
      <c r="C8" s="397"/>
      <c r="D8" s="720">
        <v>90</v>
      </c>
      <c r="E8" s="722"/>
      <c r="F8" s="720">
        <v>90</v>
      </c>
      <c r="G8" s="722"/>
      <c r="H8" s="720">
        <v>90</v>
      </c>
      <c r="I8" s="722"/>
    </row>
    <row r="9" spans="1:9" x14ac:dyDescent="0.2">
      <c r="A9" s="621" t="s">
        <v>538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1" t="s">
        <v>593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I16" sqref="I16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8" t="s">
        <v>541</v>
      </c>
      <c r="B1" s="898"/>
      <c r="C1" s="898"/>
      <c r="D1" s="898"/>
      <c r="E1" s="400"/>
      <c r="F1" s="13"/>
      <c r="G1" s="13"/>
      <c r="H1" s="13"/>
      <c r="I1" s="13"/>
    </row>
    <row r="2" spans="1:40" ht="15" x14ac:dyDescent="0.2">
      <c r="A2" s="898"/>
      <c r="B2" s="898"/>
      <c r="C2" s="898"/>
      <c r="D2" s="898"/>
      <c r="E2" s="400"/>
      <c r="F2" s="13"/>
      <c r="G2" s="312"/>
      <c r="H2" s="393"/>
      <c r="I2" s="392" t="s">
        <v>159</v>
      </c>
    </row>
    <row r="3" spans="1:40" x14ac:dyDescent="0.2">
      <c r="A3" s="399"/>
      <c r="B3" s="911">
        <f>INDICE!A3</f>
        <v>42491</v>
      </c>
      <c r="C3" s="912">
        <v>41671</v>
      </c>
      <c r="D3" s="911">
        <f>DATE(YEAR(B3),MONTH(B3)-1,1)</f>
        <v>42461</v>
      </c>
      <c r="E3" s="912"/>
      <c r="F3" s="911">
        <f>DATE(YEAR(B3)-1,MONTH(B3),1)</f>
        <v>42125</v>
      </c>
      <c r="G3" s="912"/>
      <c r="H3" s="859" t="s">
        <v>488</v>
      </c>
      <c r="I3" s="859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5">
        <f>D3</f>
        <v>42461</v>
      </c>
      <c r="I4" s="445">
        <f>F3</f>
        <v>42125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7.3632130384167631</v>
      </c>
      <c r="H5" s="611">
        <v>0</v>
      </c>
      <c r="I5" s="611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4.9476135040745053</v>
      </c>
      <c r="H6" s="611">
        <v>0</v>
      </c>
      <c r="I6" s="611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49.257857974388827</v>
      </c>
      <c r="H7" s="611">
        <v>0</v>
      </c>
      <c r="I7" s="611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204</v>
      </c>
      <c r="G8" s="388">
        <v>2.9685681024447033</v>
      </c>
      <c r="H8" s="611">
        <v>0</v>
      </c>
      <c r="I8" s="611">
        <v>0</v>
      </c>
      <c r="J8" s="395"/>
    </row>
    <row r="9" spans="1:40" x14ac:dyDescent="0.2">
      <c r="A9" s="338" t="s">
        <v>422</v>
      </c>
      <c r="B9" s="709">
        <v>2433</v>
      </c>
      <c r="C9" s="719">
        <v>35.4458041958042</v>
      </c>
      <c r="D9" s="709">
        <v>2433</v>
      </c>
      <c r="E9" s="719">
        <v>35.4458041958042</v>
      </c>
      <c r="F9" s="709">
        <v>2437</v>
      </c>
      <c r="G9" s="719">
        <v>35.462747380675204</v>
      </c>
      <c r="H9" s="720">
        <v>0</v>
      </c>
      <c r="I9" s="720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6872</v>
      </c>
      <c r="G10" s="396">
        <v>100</v>
      </c>
      <c r="H10" s="396">
        <v>0</v>
      </c>
      <c r="I10" s="92">
        <v>-0.11641443538998836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17" t="s">
        <v>540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538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1" t="s">
        <v>643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I13" sqref="I13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98" t="s">
        <v>40</v>
      </c>
      <c r="B1" s="898"/>
      <c r="C1" s="898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98"/>
      <c r="B2" s="898"/>
      <c r="C2" s="898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581</v>
      </c>
      <c r="J3" s="12"/>
      <c r="K3" s="12"/>
      <c r="L3" s="12"/>
    </row>
    <row r="4" spans="1:12" x14ac:dyDescent="0.2">
      <c r="A4" s="200"/>
      <c r="B4" s="911">
        <f>INDICE!A3</f>
        <v>42491</v>
      </c>
      <c r="C4" s="912">
        <v>41671</v>
      </c>
      <c r="D4" s="911">
        <f>DATE(YEAR(B4),MONTH(B4)-1,1)</f>
        <v>42461</v>
      </c>
      <c r="E4" s="912"/>
      <c r="F4" s="911">
        <f>DATE(YEAR(B4)-1,MONTH(B4),1)</f>
        <v>42125</v>
      </c>
      <c r="G4" s="912"/>
      <c r="H4" s="859" t="s">
        <v>488</v>
      </c>
      <c r="I4" s="859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5">
        <f>D4</f>
        <v>42461</v>
      </c>
      <c r="I5" s="445">
        <f>F4</f>
        <v>42125</v>
      </c>
      <c r="J5" s="12"/>
      <c r="K5" s="12"/>
      <c r="L5" s="12"/>
    </row>
    <row r="6" spans="1:12" ht="15" customHeight="1" x14ac:dyDescent="0.2">
      <c r="A6" s="200" t="s">
        <v>427</v>
      </c>
      <c r="B6" s="355">
        <v>8095.4269999999997</v>
      </c>
      <c r="C6" s="354">
        <v>31.189457309721984</v>
      </c>
      <c r="D6" s="355">
        <v>7365.3109999999997</v>
      </c>
      <c r="E6" s="354">
        <v>29.923591010820914</v>
      </c>
      <c r="F6" s="355">
        <v>7546.96</v>
      </c>
      <c r="G6" s="354">
        <v>28.333160387636632</v>
      </c>
      <c r="H6" s="611">
        <v>9.9129011660200099</v>
      </c>
      <c r="I6" s="611">
        <v>7.2673897834359753</v>
      </c>
      <c r="J6" s="12"/>
      <c r="K6" s="12"/>
      <c r="L6" s="12"/>
    </row>
    <row r="7" spans="1:12" x14ac:dyDescent="0.2">
      <c r="A7" s="404" t="s">
        <v>426</v>
      </c>
      <c r="B7" s="355">
        <v>17860.224999999999</v>
      </c>
      <c r="C7" s="354">
        <v>68.810542690278027</v>
      </c>
      <c r="D7" s="355">
        <v>17248.416000000001</v>
      </c>
      <c r="E7" s="354">
        <v>70.0764089891791</v>
      </c>
      <c r="F7" s="355">
        <v>19089.531999999999</v>
      </c>
      <c r="G7" s="354">
        <v>71.666839612363376</v>
      </c>
      <c r="H7" s="611">
        <v>3.5470445518011475</v>
      </c>
      <c r="I7" s="611">
        <v>-6.4396916592821691</v>
      </c>
      <c r="J7" s="12"/>
      <c r="K7" s="12"/>
      <c r="L7" s="12"/>
    </row>
    <row r="8" spans="1:12" x14ac:dyDescent="0.2">
      <c r="A8" s="244" t="s">
        <v>119</v>
      </c>
      <c r="B8" s="245">
        <v>25955.651999999998</v>
      </c>
      <c r="C8" s="246">
        <v>100</v>
      </c>
      <c r="D8" s="245">
        <v>24613.726999999999</v>
      </c>
      <c r="E8" s="246">
        <v>100</v>
      </c>
      <c r="F8" s="245">
        <v>26636.491999999998</v>
      </c>
      <c r="G8" s="246">
        <v>100</v>
      </c>
      <c r="H8" s="92">
        <v>5.4519374493752988</v>
      </c>
      <c r="I8" s="92">
        <v>-2.5560422896528574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17" t="s">
        <v>579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580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538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92"/>
    </row>
    <row r="18" spans="2:13" x14ac:dyDescent="0.2">
      <c r="B18" s="792"/>
    </row>
    <row r="19" spans="2:13" x14ac:dyDescent="0.2">
      <c r="M19" s="352" t="s">
        <v>425</v>
      </c>
    </row>
    <row r="21" spans="2:13" x14ac:dyDescent="0.2">
      <c r="C21" s="792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3" t="s">
        <v>1</v>
      </c>
      <c r="B1" s="913"/>
      <c r="C1" s="913"/>
      <c r="D1" s="913"/>
      <c r="E1" s="407"/>
      <c r="F1" s="407"/>
      <c r="G1" s="408"/>
    </row>
    <row r="2" spans="1:7" x14ac:dyDescent="0.2">
      <c r="A2" s="913"/>
      <c r="B2" s="913"/>
      <c r="C2" s="913"/>
      <c r="D2" s="913"/>
      <c r="E2" s="408"/>
      <c r="F2" s="408"/>
      <c r="G2" s="408"/>
    </row>
    <row r="3" spans="1:7" x14ac:dyDescent="0.2">
      <c r="A3" s="617"/>
      <c r="B3" s="617"/>
      <c r="C3" s="617"/>
      <c r="D3" s="408"/>
      <c r="E3" s="408"/>
      <c r="F3" s="408"/>
      <c r="G3" s="408"/>
    </row>
    <row r="4" spans="1:7" x14ac:dyDescent="0.2">
      <c r="A4" s="409" t="s">
        <v>428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429</v>
      </c>
      <c r="C5" s="410" t="s">
        <v>430</v>
      </c>
      <c r="D5" s="410" t="s">
        <v>431</v>
      </c>
      <c r="E5" s="410" t="s">
        <v>432</v>
      </c>
      <c r="F5" s="410" t="s">
        <v>55</v>
      </c>
      <c r="G5" s="408"/>
    </row>
    <row r="6" spans="1:7" x14ac:dyDescent="0.2">
      <c r="A6" s="411" t="s">
        <v>429</v>
      </c>
      <c r="B6" s="412">
        <v>1</v>
      </c>
      <c r="C6" s="412">
        <v>238.8</v>
      </c>
      <c r="D6" s="412">
        <v>0.23880000000000001</v>
      </c>
      <c r="E6" s="413" t="s">
        <v>433</v>
      </c>
      <c r="F6" s="413">
        <v>0.27779999999999999</v>
      </c>
      <c r="G6" s="408"/>
    </row>
    <row r="7" spans="1:7" x14ac:dyDescent="0.2">
      <c r="A7" s="414" t="s">
        <v>430</v>
      </c>
      <c r="B7" s="415" t="s">
        <v>434</v>
      </c>
      <c r="C7" s="416">
        <v>1</v>
      </c>
      <c r="D7" s="417" t="s">
        <v>435</v>
      </c>
      <c r="E7" s="417" t="s">
        <v>436</v>
      </c>
      <c r="F7" s="415" t="s">
        <v>437</v>
      </c>
      <c r="G7" s="408"/>
    </row>
    <row r="8" spans="1:7" x14ac:dyDescent="0.2">
      <c r="A8" s="414" t="s">
        <v>431</v>
      </c>
      <c r="B8" s="415">
        <v>4.1867999999999999</v>
      </c>
      <c r="C8" s="417" t="s">
        <v>438</v>
      </c>
      <c r="D8" s="416">
        <v>1</v>
      </c>
      <c r="E8" s="417" t="s">
        <v>439</v>
      </c>
      <c r="F8" s="415">
        <v>1.163</v>
      </c>
      <c r="G8" s="408"/>
    </row>
    <row r="9" spans="1:7" x14ac:dyDescent="0.2">
      <c r="A9" s="414" t="s">
        <v>432</v>
      </c>
      <c r="B9" s="415" t="s">
        <v>440</v>
      </c>
      <c r="C9" s="417" t="s">
        <v>441</v>
      </c>
      <c r="D9" s="417" t="s">
        <v>442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443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444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445</v>
      </c>
      <c r="C14" s="410" t="s">
        <v>446</v>
      </c>
      <c r="D14" s="410" t="s">
        <v>447</v>
      </c>
      <c r="E14" s="410" t="s">
        <v>448</v>
      </c>
      <c r="F14" s="410" t="s">
        <v>449</v>
      </c>
      <c r="G14" s="416"/>
    </row>
    <row r="15" spans="1:7" x14ac:dyDescent="0.2">
      <c r="A15" s="411" t="s">
        <v>445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446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447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448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449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450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14" t="s">
        <v>451</v>
      </c>
      <c r="B24" s="914"/>
      <c r="C24" s="914"/>
      <c r="D24" s="915" t="s">
        <v>452</v>
      </c>
      <c r="E24" s="915"/>
      <c r="F24" s="915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453</v>
      </c>
      <c r="B27" s="408"/>
      <c r="C27" s="60"/>
      <c r="D27" s="409" t="s">
        <v>454</v>
      </c>
      <c r="E27" s="408"/>
      <c r="F27" s="408"/>
      <c r="G27" s="408"/>
    </row>
    <row r="28" spans="1:7" x14ac:dyDescent="0.2">
      <c r="A28" s="425" t="s">
        <v>307</v>
      </c>
      <c r="B28" s="426" t="s">
        <v>456</v>
      </c>
      <c r="C28" s="58"/>
      <c r="D28" s="411" t="s">
        <v>114</v>
      </c>
      <c r="E28" s="412"/>
      <c r="F28" s="413" t="s">
        <v>457</v>
      </c>
      <c r="G28" s="408"/>
    </row>
    <row r="29" spans="1:7" x14ac:dyDescent="0.2">
      <c r="A29" s="427" t="s">
        <v>461</v>
      </c>
      <c r="B29" s="428" t="s">
        <v>462</v>
      </c>
      <c r="C29" s="58"/>
      <c r="D29" s="419" t="s">
        <v>422</v>
      </c>
      <c r="E29" s="420"/>
      <c r="F29" s="421" t="s">
        <v>463</v>
      </c>
      <c r="G29" s="408"/>
    </row>
    <row r="30" spans="1:7" x14ac:dyDescent="0.2">
      <c r="A30" s="429" t="s">
        <v>464</v>
      </c>
      <c r="B30" s="430" t="s">
        <v>465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455</v>
      </c>
      <c r="B33" s="408"/>
      <c r="C33" s="408"/>
      <c r="D33" s="408"/>
      <c r="E33" s="409" t="s">
        <v>466</v>
      </c>
      <c r="F33" s="408"/>
      <c r="G33" s="408"/>
    </row>
    <row r="34" spans="1:7" x14ac:dyDescent="0.2">
      <c r="A34" s="425" t="s">
        <v>458</v>
      </c>
      <c r="B34" s="425" t="s">
        <v>459</v>
      </c>
      <c r="C34" s="425" t="s">
        <v>460</v>
      </c>
      <c r="D34" s="416"/>
      <c r="E34" s="410"/>
      <c r="F34" s="410" t="s">
        <v>467</v>
      </c>
      <c r="G34" s="408"/>
    </row>
    <row r="35" spans="1:7" x14ac:dyDescent="0.2">
      <c r="A35" s="1"/>
      <c r="B35" s="1"/>
      <c r="C35" s="1"/>
      <c r="D35" s="1"/>
      <c r="E35" s="411" t="s">
        <v>468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469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470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648</v>
      </c>
      <c r="B50" s="1"/>
      <c r="C50" s="1"/>
      <c r="D50" s="1"/>
      <c r="E50" s="1"/>
      <c r="F50" s="1"/>
      <c r="G50" s="1"/>
    </row>
    <row r="51" spans="1:7" x14ac:dyDescent="0.2">
      <c r="A51" s="1" t="s">
        <v>649</v>
      </c>
      <c r="B51" s="1"/>
      <c r="C51" s="1"/>
      <c r="D51" s="1"/>
      <c r="E51" s="1"/>
      <c r="F51" s="1"/>
      <c r="G51" s="1"/>
    </row>
    <row r="52" spans="1:7" x14ac:dyDescent="0.2">
      <c r="A52" s="1" t="s">
        <v>650</v>
      </c>
      <c r="B52" s="1"/>
      <c r="C52" s="1"/>
      <c r="D52" s="1"/>
      <c r="E52" s="1"/>
      <c r="F52" s="1"/>
      <c r="G52" s="1"/>
    </row>
    <row r="53" spans="1:7" x14ac:dyDescent="0.2">
      <c r="A53" s="1" t="s">
        <v>651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652</v>
      </c>
      <c r="B56" s="1"/>
      <c r="C56" s="1"/>
      <c r="D56" s="1"/>
      <c r="E56" s="1"/>
      <c r="F56" s="1"/>
      <c r="G56" s="1"/>
    </row>
    <row r="57" spans="1:7" x14ac:dyDescent="0.2">
      <c r="A57" s="1" t="s">
        <v>653</v>
      </c>
      <c r="B57" s="1"/>
      <c r="C57" s="1"/>
      <c r="D57" s="1"/>
      <c r="E57" s="1"/>
      <c r="F57" s="1"/>
      <c r="G57" s="1"/>
    </row>
    <row r="58" spans="1:7" x14ac:dyDescent="0.2">
      <c r="A58" s="1" t="s">
        <v>654</v>
      </c>
      <c r="B58" s="1"/>
      <c r="C58" s="1"/>
      <c r="D58" s="1"/>
      <c r="E58" s="1"/>
      <c r="F58" s="1"/>
      <c r="G58" s="1"/>
    </row>
    <row r="59" spans="1:7" x14ac:dyDescent="0.2">
      <c r="A59" s="1" t="s">
        <v>655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636</v>
      </c>
      <c r="B61" s="1"/>
      <c r="C61" s="1"/>
      <c r="D61" s="1"/>
      <c r="E61" s="1"/>
      <c r="F61" s="1"/>
      <c r="G61" s="1"/>
    </row>
    <row r="62" spans="1:7" x14ac:dyDescent="0.2">
      <c r="A62" s="1" t="s">
        <v>656</v>
      </c>
      <c r="B62" s="1"/>
      <c r="C62" s="1"/>
      <c r="D62" s="1"/>
      <c r="E62" s="1"/>
      <c r="F62" s="1"/>
      <c r="G62" s="1"/>
    </row>
    <row r="63" spans="1:7" x14ac:dyDescent="0.2">
      <c r="A63" s="1" t="s">
        <v>639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18" sqref="D18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3" t="s">
        <v>493</v>
      </c>
      <c r="B1" s="456"/>
      <c r="C1" s="456"/>
      <c r="D1" s="456"/>
    </row>
    <row r="2" spans="1:18" x14ac:dyDescent="0.2">
      <c r="A2" s="486"/>
      <c r="B2" s="484"/>
      <c r="C2" s="484"/>
      <c r="D2" s="487"/>
    </row>
    <row r="3" spans="1:18" x14ac:dyDescent="0.2">
      <c r="A3" s="488"/>
      <c r="B3" s="488">
        <v>2014</v>
      </c>
      <c r="C3" s="488">
        <v>2015</v>
      </c>
      <c r="D3" s="488">
        <v>2016</v>
      </c>
    </row>
    <row r="4" spans="1:18" x14ac:dyDescent="0.2">
      <c r="A4" s="455" t="s">
        <v>134</v>
      </c>
      <c r="B4" s="483">
        <v>-7.753502009242113</v>
      </c>
      <c r="C4" s="483">
        <v>-1.0465647887441898</v>
      </c>
      <c r="D4" s="483">
        <v>1.8703729146374559</v>
      </c>
      <c r="Q4" s="791"/>
      <c r="R4" s="791"/>
    </row>
    <row r="5" spans="1:18" x14ac:dyDescent="0.2">
      <c r="A5" s="455" t="s">
        <v>135</v>
      </c>
      <c r="B5" s="483">
        <v>-6.2083557342270943</v>
      </c>
      <c r="C5" s="483">
        <v>-0.45555905080575293</v>
      </c>
      <c r="D5" s="483">
        <v>1.484386342927662</v>
      </c>
    </row>
    <row r="6" spans="1:18" x14ac:dyDescent="0.2">
      <c r="A6" s="455" t="s">
        <v>136</v>
      </c>
      <c r="B6" s="483">
        <v>-5.1314628475704174</v>
      </c>
      <c r="C6" s="483">
        <v>-0.39646117163062383</v>
      </c>
      <c r="D6" s="483">
        <v>1.8496814141125757</v>
      </c>
    </row>
    <row r="7" spans="1:18" x14ac:dyDescent="0.2">
      <c r="A7" s="455" t="s">
        <v>137</v>
      </c>
      <c r="B7" s="483">
        <v>-4.9921336206856814</v>
      </c>
      <c r="C7" s="483">
        <v>0.21445482425299012</v>
      </c>
      <c r="D7" s="483">
        <v>1.9385463635878424</v>
      </c>
    </row>
    <row r="8" spans="1:18" x14ac:dyDescent="0.2">
      <c r="A8" s="455" t="s">
        <v>138</v>
      </c>
      <c r="B8" s="483">
        <v>-4.2330189198514301</v>
      </c>
      <c r="C8" s="483">
        <v>0.49794843946806067</v>
      </c>
      <c r="D8" s="737">
        <v>2.0477057509766445</v>
      </c>
    </row>
    <row r="9" spans="1:18" x14ac:dyDescent="0.2">
      <c r="A9" s="455" t="s">
        <v>139</v>
      </c>
      <c r="B9" s="483">
        <v>-2.8953925133100227</v>
      </c>
      <c r="C9" s="483">
        <v>0.81088410210857997</v>
      </c>
      <c r="D9" s="737" t="s">
        <v>603</v>
      </c>
    </row>
    <row r="10" spans="1:18" x14ac:dyDescent="0.2">
      <c r="A10" s="455" t="s">
        <v>140</v>
      </c>
      <c r="B10" s="483">
        <v>-2.6582284128819178</v>
      </c>
      <c r="C10" s="483">
        <v>1.20654179422955</v>
      </c>
      <c r="D10" s="737" t="s">
        <v>603</v>
      </c>
    </row>
    <row r="11" spans="1:18" x14ac:dyDescent="0.2">
      <c r="A11" s="455" t="s">
        <v>141</v>
      </c>
      <c r="B11" s="483">
        <v>-2.2841931248927798</v>
      </c>
      <c r="C11" s="483">
        <v>2.009640889301898</v>
      </c>
      <c r="D11" s="737" t="s">
        <v>603</v>
      </c>
    </row>
    <row r="12" spans="1:18" x14ac:dyDescent="0.2">
      <c r="A12" s="455" t="s">
        <v>142</v>
      </c>
      <c r="B12" s="483">
        <v>-1.6555798884600568</v>
      </c>
      <c r="C12" s="483">
        <v>1.9104872561679729</v>
      </c>
      <c r="D12" s="737" t="s">
        <v>603</v>
      </c>
    </row>
    <row r="13" spans="1:18" x14ac:dyDescent="0.2">
      <c r="A13" s="455" t="s">
        <v>143</v>
      </c>
      <c r="B13" s="483">
        <v>-1.1913288805458004</v>
      </c>
      <c r="C13" s="483">
        <v>1.5780367841651417</v>
      </c>
      <c r="D13" s="737" t="s">
        <v>603</v>
      </c>
    </row>
    <row r="14" spans="1:18" x14ac:dyDescent="0.2">
      <c r="A14" s="455" t="s">
        <v>144</v>
      </c>
      <c r="B14" s="483">
        <v>-1.457710640599986</v>
      </c>
      <c r="C14" s="483">
        <v>2.2303755411632586</v>
      </c>
      <c r="D14" s="737" t="s">
        <v>603</v>
      </c>
    </row>
    <row r="15" spans="1:18" x14ac:dyDescent="0.2">
      <c r="A15" s="484" t="s">
        <v>145</v>
      </c>
      <c r="B15" s="485">
        <v>-1.4138810684587531</v>
      </c>
      <c r="C15" s="485">
        <v>2.644184542078956</v>
      </c>
      <c r="D15" s="738" t="s">
        <v>603</v>
      </c>
    </row>
    <row r="16" spans="1:18" x14ac:dyDescent="0.2">
      <c r="A16" s="454"/>
      <c r="B16" s="455"/>
      <c r="C16" s="455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4" sqref="H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1" t="s">
        <v>24</v>
      </c>
      <c r="B1" s="492"/>
      <c r="C1" s="492"/>
      <c r="D1" s="492"/>
      <c r="E1" s="492"/>
      <c r="F1" s="492"/>
      <c r="G1" s="492"/>
      <c r="H1" s="492"/>
    </row>
    <row r="2" spans="1:8" ht="15.75" x14ac:dyDescent="0.25">
      <c r="A2" s="493"/>
      <c r="B2" s="494"/>
      <c r="C2" s="495"/>
      <c r="D2" s="495"/>
      <c r="E2" s="495"/>
      <c r="F2" s="495"/>
      <c r="G2" s="495"/>
      <c r="H2" s="524" t="s">
        <v>159</v>
      </c>
    </row>
    <row r="3" spans="1:8" s="80" customFormat="1" x14ac:dyDescent="0.2">
      <c r="A3" s="447"/>
      <c r="B3" s="867">
        <f>INDICE!A3</f>
        <v>42491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s="80" customFormat="1" x14ac:dyDescent="0.2">
      <c r="A4" s="448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128</v>
      </c>
    </row>
    <row r="5" spans="1:8" s="102" customFormat="1" x14ac:dyDescent="0.2">
      <c r="A5" s="497" t="s">
        <v>146</v>
      </c>
      <c r="B5" s="506">
        <v>64.196259999999995</v>
      </c>
      <c r="C5" s="499">
        <v>16.425366176388192</v>
      </c>
      <c r="D5" s="498">
        <v>407.69105000000002</v>
      </c>
      <c r="E5" s="499">
        <v>-1.4967364309137752</v>
      </c>
      <c r="F5" s="498">
        <v>857.9879500000003</v>
      </c>
      <c r="G5" s="499">
        <v>-1.3302286495913411</v>
      </c>
      <c r="H5" s="504">
        <v>46.658782635578163</v>
      </c>
    </row>
    <row r="6" spans="1:8" s="102" customFormat="1" x14ac:dyDescent="0.2">
      <c r="A6" s="497" t="s">
        <v>147</v>
      </c>
      <c r="B6" s="506">
        <v>40.747920000000001</v>
      </c>
      <c r="C6" s="499">
        <v>21.413015722521823</v>
      </c>
      <c r="D6" s="498">
        <v>279.90569999999997</v>
      </c>
      <c r="E6" s="499">
        <v>-4.8368256781801975</v>
      </c>
      <c r="F6" s="498">
        <v>502.2000000000001</v>
      </c>
      <c r="G6" s="499">
        <v>-2.0727104470029496</v>
      </c>
      <c r="H6" s="504">
        <v>27.310454231422888</v>
      </c>
    </row>
    <row r="7" spans="1:8" s="102" customFormat="1" x14ac:dyDescent="0.2">
      <c r="A7" s="497" t="s">
        <v>148</v>
      </c>
      <c r="B7" s="506">
        <v>4.1089700000000011</v>
      </c>
      <c r="C7" s="499">
        <v>19.915658607053722</v>
      </c>
      <c r="D7" s="498">
        <v>18.886490000000002</v>
      </c>
      <c r="E7" s="499">
        <v>17.653629127207871</v>
      </c>
      <c r="F7" s="498">
        <v>45.860770000000002</v>
      </c>
      <c r="G7" s="499">
        <v>22.103342529536214</v>
      </c>
      <c r="H7" s="504">
        <v>2.4939833932752125</v>
      </c>
    </row>
    <row r="8" spans="1:8" s="102" customFormat="1" x14ac:dyDescent="0.2">
      <c r="A8" s="500" t="s">
        <v>619</v>
      </c>
      <c r="B8" s="505">
        <v>27.113320000000002</v>
      </c>
      <c r="C8" s="502">
        <v>-36.02550172304155</v>
      </c>
      <c r="D8" s="501">
        <v>129.25072000000003</v>
      </c>
      <c r="E8" s="503">
        <v>-13.255254772763239</v>
      </c>
      <c r="F8" s="501">
        <v>432.80755000000005</v>
      </c>
      <c r="G8" s="503">
        <v>24.133874442038291</v>
      </c>
      <c r="H8" s="806">
        <v>23.536779739723759</v>
      </c>
    </row>
    <row r="9" spans="1:8" s="80" customFormat="1" x14ac:dyDescent="0.2">
      <c r="A9" s="449" t="s">
        <v>119</v>
      </c>
      <c r="B9" s="69">
        <v>136.16647</v>
      </c>
      <c r="C9" s="70">
        <v>1.2323727172686696</v>
      </c>
      <c r="D9" s="69">
        <v>835.73395999999991</v>
      </c>
      <c r="E9" s="70">
        <v>-4.2766311045378416</v>
      </c>
      <c r="F9" s="69">
        <v>1838.85627</v>
      </c>
      <c r="G9" s="70">
        <v>3.9721059540590837</v>
      </c>
      <c r="H9" s="70">
        <v>100</v>
      </c>
    </row>
    <row r="10" spans="1:8" s="102" customFormat="1" x14ac:dyDescent="0.2">
      <c r="A10" s="490"/>
      <c r="B10" s="489"/>
      <c r="C10" s="496"/>
      <c r="D10" s="489"/>
      <c r="E10" s="496"/>
      <c r="F10" s="489"/>
      <c r="G10" s="496"/>
      <c r="H10" s="93" t="s">
        <v>238</v>
      </c>
    </row>
    <row r="11" spans="1:8" s="102" customFormat="1" x14ac:dyDescent="0.2">
      <c r="A11" s="450" t="s">
        <v>558</v>
      </c>
      <c r="B11" s="489"/>
      <c r="C11" s="489"/>
      <c r="D11" s="489"/>
      <c r="E11" s="489"/>
      <c r="F11" s="489"/>
      <c r="G11" s="496"/>
      <c r="H11" s="496"/>
    </row>
    <row r="12" spans="1:8" s="102" customFormat="1" x14ac:dyDescent="0.2">
      <c r="A12" s="450" t="s">
        <v>618</v>
      </c>
      <c r="B12" s="489"/>
      <c r="C12" s="489"/>
      <c r="D12" s="489"/>
      <c r="E12" s="489"/>
      <c r="F12" s="489"/>
      <c r="G12" s="496"/>
      <c r="H12" s="496"/>
    </row>
    <row r="13" spans="1:8" s="102" customFormat="1" ht="14.25" x14ac:dyDescent="0.2">
      <c r="A13" s="166" t="s">
        <v>644</v>
      </c>
      <c r="B13" s="455"/>
      <c r="C13" s="455"/>
      <c r="D13" s="455"/>
      <c r="E13" s="455"/>
      <c r="F13" s="455"/>
      <c r="G13" s="455"/>
      <c r="H13" s="455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047" priority="4" operator="between">
      <formula>0</formula>
      <formula>0.5</formula>
    </cfRule>
  </conditionalFormatting>
  <conditionalFormatting sqref="D8">
    <cfRule type="cellIs" dxfId="1046" priority="3" operator="between">
      <formula>0</formula>
      <formula>0.5</formula>
    </cfRule>
  </conditionalFormatting>
  <conditionalFormatting sqref="F8">
    <cfRule type="cellIs" dxfId="1045" priority="2" operator="between">
      <formula>0</formula>
      <formula>0.5</formula>
    </cfRule>
  </conditionalFormatting>
  <conditionalFormatting sqref="H8">
    <cfRule type="cellIs" dxfId="104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18" sqref="H18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4" t="s">
        <v>159</v>
      </c>
    </row>
    <row r="3" spans="1:14" s="102" customFormat="1" x14ac:dyDescent="0.2">
      <c r="A3" s="79"/>
      <c r="B3" s="867">
        <f>INDICE!A3</f>
        <v>42491</v>
      </c>
      <c r="C3" s="868"/>
      <c r="D3" s="869" t="s">
        <v>120</v>
      </c>
      <c r="E3" s="869"/>
      <c r="F3" s="869" t="s">
        <v>121</v>
      </c>
      <c r="G3" s="869"/>
      <c r="H3" s="869"/>
      <c r="I3" s="525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110</v>
      </c>
      <c r="I4" s="525"/>
    </row>
    <row r="5" spans="1:14" s="102" customFormat="1" x14ac:dyDescent="0.2">
      <c r="A5" s="99" t="s">
        <v>192</v>
      </c>
      <c r="B5" s="527">
        <v>360.79381000000029</v>
      </c>
      <c r="C5" s="520">
        <v>1.2471687559123141</v>
      </c>
      <c r="D5" s="519">
        <v>1715.5623000000007</v>
      </c>
      <c r="E5" s="521">
        <v>1.5164497897221811</v>
      </c>
      <c r="F5" s="519">
        <v>4332.7092900000007</v>
      </c>
      <c r="G5" s="521">
        <v>1.1772942012023762</v>
      </c>
      <c r="H5" s="530">
        <v>92.367364638360499</v>
      </c>
    </row>
    <row r="6" spans="1:14" s="102" customFormat="1" x14ac:dyDescent="0.2">
      <c r="A6" s="99" t="s">
        <v>193</v>
      </c>
      <c r="B6" s="506">
        <v>30.672090000000011</v>
      </c>
      <c r="C6" s="513">
        <v>13.831495589005424</v>
      </c>
      <c r="D6" s="498">
        <v>143.49667999999994</v>
      </c>
      <c r="E6" s="499">
        <v>11.131024805870421</v>
      </c>
      <c r="F6" s="498">
        <v>354.27066999999988</v>
      </c>
      <c r="G6" s="499">
        <v>10.134540961301319</v>
      </c>
      <c r="H6" s="504">
        <v>7.5525602957234792</v>
      </c>
    </row>
    <row r="7" spans="1:14" s="102" customFormat="1" x14ac:dyDescent="0.2">
      <c r="A7" s="99" t="s">
        <v>153</v>
      </c>
      <c r="B7" s="528">
        <v>0</v>
      </c>
      <c r="C7" s="515">
        <v>-100</v>
      </c>
      <c r="D7" s="514">
        <v>3.5339999999999996E-2</v>
      </c>
      <c r="E7" s="515">
        <v>-19.498861047836009</v>
      </c>
      <c r="F7" s="514">
        <v>7.6200000000000004E-2</v>
      </c>
      <c r="G7" s="515">
        <v>-38.947199743610284</v>
      </c>
      <c r="H7" s="528">
        <v>1.6244785224081048E-3</v>
      </c>
    </row>
    <row r="8" spans="1:14" s="102" customFormat="1" x14ac:dyDescent="0.2">
      <c r="A8" s="526" t="s">
        <v>154</v>
      </c>
      <c r="B8" s="507">
        <v>391.46590000000032</v>
      </c>
      <c r="C8" s="508">
        <v>2.1261809873741999</v>
      </c>
      <c r="D8" s="507">
        <v>1859.0943200000008</v>
      </c>
      <c r="E8" s="508">
        <v>2.197385736599764</v>
      </c>
      <c r="F8" s="507">
        <v>4687.0624700000008</v>
      </c>
      <c r="G8" s="508">
        <v>1.8001464182394975</v>
      </c>
      <c r="H8" s="508">
        <v>99.921683933071961</v>
      </c>
    </row>
    <row r="9" spans="1:14" s="102" customFormat="1" x14ac:dyDescent="0.2">
      <c r="A9" s="99" t="s">
        <v>155</v>
      </c>
      <c r="B9" s="528">
        <v>0.34231000000000011</v>
      </c>
      <c r="C9" s="515">
        <v>1.6269334679215253</v>
      </c>
      <c r="D9" s="514">
        <v>1.0852400000000002</v>
      </c>
      <c r="E9" s="515">
        <v>-12.546235484676815</v>
      </c>
      <c r="F9" s="514">
        <v>3.6735999999999995</v>
      </c>
      <c r="G9" s="515">
        <v>18.430639285599128</v>
      </c>
      <c r="H9" s="504">
        <v>7.8316066928063172E-2</v>
      </c>
    </row>
    <row r="10" spans="1:14" s="102" customFormat="1" x14ac:dyDescent="0.2">
      <c r="A10" s="68" t="s">
        <v>156</v>
      </c>
      <c r="B10" s="509">
        <v>391.80821000000032</v>
      </c>
      <c r="C10" s="510">
        <v>2.1257426703117983</v>
      </c>
      <c r="D10" s="509">
        <v>1860.1795600000007</v>
      </c>
      <c r="E10" s="510">
        <v>2.187335098059175</v>
      </c>
      <c r="F10" s="509">
        <v>4690.7360699999999</v>
      </c>
      <c r="G10" s="510">
        <v>1.8113430677110216</v>
      </c>
      <c r="H10" s="510">
        <v>100</v>
      </c>
    </row>
    <row r="11" spans="1:14" s="102" customFormat="1" x14ac:dyDescent="0.2">
      <c r="A11" s="104" t="s">
        <v>157</v>
      </c>
      <c r="B11" s="516"/>
      <c r="C11" s="516"/>
      <c r="D11" s="516"/>
      <c r="E11" s="516"/>
      <c r="F11" s="516"/>
      <c r="G11" s="516"/>
      <c r="H11" s="516"/>
    </row>
    <row r="12" spans="1:14" s="102" customFormat="1" x14ac:dyDescent="0.2">
      <c r="A12" s="105" t="s">
        <v>198</v>
      </c>
      <c r="B12" s="529">
        <v>20.804559999999999</v>
      </c>
      <c r="C12" s="518">
        <v>-21.806593416505844</v>
      </c>
      <c r="D12" s="517">
        <v>99.344170000000048</v>
      </c>
      <c r="E12" s="518">
        <v>-21.493509459500636</v>
      </c>
      <c r="F12" s="517">
        <v>270.45797999999996</v>
      </c>
      <c r="G12" s="518">
        <v>-9.9680338527514643</v>
      </c>
      <c r="H12" s="531">
        <v>5.765789760155914</v>
      </c>
    </row>
    <row r="13" spans="1:14" s="102" customFormat="1" x14ac:dyDescent="0.2">
      <c r="A13" s="106" t="s">
        <v>158</v>
      </c>
      <c r="B13" s="569">
        <v>5.3098836290336999</v>
      </c>
      <c r="C13" s="522"/>
      <c r="D13" s="551">
        <v>5.3405688427196782</v>
      </c>
      <c r="E13" s="522"/>
      <c r="F13" s="551">
        <v>5.765789760155914</v>
      </c>
      <c r="G13" s="522"/>
      <c r="H13" s="532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558</v>
      </c>
      <c r="B15" s="136"/>
      <c r="C15" s="136"/>
      <c r="D15" s="136"/>
      <c r="E15" s="136"/>
      <c r="F15" s="523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644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043" priority="3" operator="between">
      <formula>0</formula>
      <formula>0.5</formula>
    </cfRule>
  </conditionalFormatting>
  <conditionalFormatting sqref="B9:G9">
    <cfRule type="cellIs" dxfId="1042" priority="5" operator="between">
      <formula>0</formula>
      <formula>0.5</formula>
    </cfRule>
  </conditionalFormatting>
  <conditionalFormatting sqref="B7:G7">
    <cfRule type="cellIs" dxfId="1041" priority="4" operator="between">
      <formula>0</formula>
      <formula>0.5</formula>
    </cfRule>
  </conditionalFormatting>
  <conditionalFormatting sqref="C7">
    <cfRule type="cellIs" dxfId="1040" priority="2" operator="equal">
      <formula>0</formula>
    </cfRule>
  </conditionalFormatting>
  <conditionalFormatting sqref="B7">
    <cfRule type="cellIs" dxfId="1039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H27" sqref="H27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597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70">
        <f>INDICE!A3</f>
        <v>42491</v>
      </c>
      <c r="C3" s="870"/>
      <c r="D3" s="870"/>
      <c r="E3" s="112"/>
      <c r="F3" s="871" t="s">
        <v>121</v>
      </c>
      <c r="G3" s="871"/>
      <c r="H3" s="871"/>
    </row>
    <row r="4" spans="1:10" s="114" customFormat="1" x14ac:dyDescent="0.2">
      <c r="A4" s="115"/>
      <c r="B4" s="116" t="s">
        <v>151</v>
      </c>
      <c r="C4" s="822" t="s">
        <v>152</v>
      </c>
      <c r="D4" s="116" t="s">
        <v>160</v>
      </c>
      <c r="E4" s="116"/>
      <c r="F4" s="116" t="s">
        <v>151</v>
      </c>
      <c r="G4" s="822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53.696819999999988</v>
      </c>
      <c r="C5" s="119">
        <v>2.4258499999999992</v>
      </c>
      <c r="D5" s="533">
        <v>56.122669999999985</v>
      </c>
      <c r="E5" s="534"/>
      <c r="F5" s="534">
        <v>665.93259000000216</v>
      </c>
      <c r="G5" s="119">
        <v>28.647909999999964</v>
      </c>
      <c r="H5" s="533">
        <v>694.58050000000208</v>
      </c>
      <c r="I5" s="82"/>
    </row>
    <row r="6" spans="1:10" s="114" customFormat="1" x14ac:dyDescent="0.2">
      <c r="A6" s="115" t="s">
        <v>162</v>
      </c>
      <c r="B6" s="118">
        <v>10.348809999999993</v>
      </c>
      <c r="C6" s="119">
        <v>0.62258999999999998</v>
      </c>
      <c r="D6" s="535">
        <v>10.971399999999994</v>
      </c>
      <c r="E6" s="266"/>
      <c r="F6" s="266">
        <v>127.4389</v>
      </c>
      <c r="G6" s="119">
        <v>7.1139100000000068</v>
      </c>
      <c r="H6" s="535">
        <v>134.55281000000002</v>
      </c>
      <c r="I6" s="82"/>
    </row>
    <row r="7" spans="1:10" s="114" customFormat="1" x14ac:dyDescent="0.2">
      <c r="A7" s="115" t="s">
        <v>163</v>
      </c>
      <c r="B7" s="118">
        <v>6.5997499999999993</v>
      </c>
      <c r="C7" s="119">
        <v>0.55962999999999985</v>
      </c>
      <c r="D7" s="535">
        <v>7.1593799999999987</v>
      </c>
      <c r="E7" s="266"/>
      <c r="F7" s="266">
        <v>81.992860000000007</v>
      </c>
      <c r="G7" s="119">
        <v>6.81698</v>
      </c>
      <c r="H7" s="535">
        <v>88.809840000000008</v>
      </c>
      <c r="I7" s="82"/>
    </row>
    <row r="8" spans="1:10" s="114" customFormat="1" x14ac:dyDescent="0.2">
      <c r="A8" s="115" t="s">
        <v>164</v>
      </c>
      <c r="B8" s="118">
        <v>18.504960000000004</v>
      </c>
      <c r="C8" s="119">
        <v>1.20594</v>
      </c>
      <c r="D8" s="535">
        <v>19.710900000000002</v>
      </c>
      <c r="E8" s="266"/>
      <c r="F8" s="266">
        <v>204.1033800000001</v>
      </c>
      <c r="G8" s="119">
        <v>12.116510000000003</v>
      </c>
      <c r="H8" s="535">
        <v>216.21989000000011</v>
      </c>
      <c r="I8" s="82"/>
    </row>
    <row r="9" spans="1:10" s="114" customFormat="1" x14ac:dyDescent="0.2">
      <c r="A9" s="115" t="s">
        <v>165</v>
      </c>
      <c r="B9" s="118">
        <v>30.259159999999998</v>
      </c>
      <c r="C9" s="119">
        <v>10.960599999999998</v>
      </c>
      <c r="D9" s="535">
        <v>41.219759999999994</v>
      </c>
      <c r="E9" s="266"/>
      <c r="F9" s="266">
        <v>367.81063</v>
      </c>
      <c r="G9" s="119">
        <v>125.97592000000004</v>
      </c>
      <c r="H9" s="535">
        <v>493.78655000000003</v>
      </c>
      <c r="I9" s="82"/>
    </row>
    <row r="10" spans="1:10" s="114" customFormat="1" x14ac:dyDescent="0.2">
      <c r="A10" s="115" t="s">
        <v>166</v>
      </c>
      <c r="B10" s="118">
        <v>4.57437</v>
      </c>
      <c r="C10" s="119">
        <v>0.33873000000000003</v>
      </c>
      <c r="D10" s="535">
        <v>4.9131</v>
      </c>
      <c r="E10" s="266"/>
      <c r="F10" s="266">
        <v>57.759850000000043</v>
      </c>
      <c r="G10" s="119">
        <v>3.7787999999999999</v>
      </c>
      <c r="H10" s="535">
        <v>61.53865000000004</v>
      </c>
      <c r="I10" s="82"/>
    </row>
    <row r="11" spans="1:10" s="114" customFormat="1" x14ac:dyDescent="0.2">
      <c r="A11" s="115" t="s">
        <v>167</v>
      </c>
      <c r="B11" s="118">
        <v>19.763149999999992</v>
      </c>
      <c r="C11" s="119">
        <v>1.2746899999999999</v>
      </c>
      <c r="D11" s="535">
        <v>21.037839999999992</v>
      </c>
      <c r="E11" s="266"/>
      <c r="F11" s="266">
        <v>246.51172999999963</v>
      </c>
      <c r="G11" s="119">
        <v>16.382680000000043</v>
      </c>
      <c r="H11" s="535">
        <v>262.89440999999965</v>
      </c>
      <c r="I11" s="82"/>
    </row>
    <row r="12" spans="1:10" s="114" customFormat="1" x14ac:dyDescent="0.2">
      <c r="A12" s="115" t="s">
        <v>609</v>
      </c>
      <c r="B12" s="118">
        <v>13.604270000000001</v>
      </c>
      <c r="C12" s="119">
        <v>0.7419199999999998</v>
      </c>
      <c r="D12" s="535">
        <v>14.346190000000002</v>
      </c>
      <c r="E12" s="266"/>
      <c r="F12" s="266">
        <v>164.9554400000001</v>
      </c>
      <c r="G12" s="119">
        <v>8.5614000000000026</v>
      </c>
      <c r="H12" s="535">
        <v>173.51684000000009</v>
      </c>
      <c r="I12" s="82"/>
      <c r="J12" s="119"/>
    </row>
    <row r="13" spans="1:10" s="114" customFormat="1" x14ac:dyDescent="0.2">
      <c r="A13" s="115" t="s">
        <v>168</v>
      </c>
      <c r="B13" s="118">
        <v>61.349690000000024</v>
      </c>
      <c r="C13" s="119">
        <v>4.574259999999998</v>
      </c>
      <c r="D13" s="535">
        <v>65.923950000000019</v>
      </c>
      <c r="E13" s="266"/>
      <c r="F13" s="266">
        <v>723.82135000000142</v>
      </c>
      <c r="G13" s="119">
        <v>52.333589999999965</v>
      </c>
      <c r="H13" s="535">
        <v>776.15494000000137</v>
      </c>
      <c r="I13" s="82"/>
      <c r="J13" s="119"/>
    </row>
    <row r="14" spans="1:10" s="114" customFormat="1" x14ac:dyDescent="0.2">
      <c r="A14" s="115" t="s">
        <v>169</v>
      </c>
      <c r="B14" s="119">
        <v>0.48437999999999998</v>
      </c>
      <c r="C14" s="119">
        <v>6.3240000000000005E-2</v>
      </c>
      <c r="D14" s="536">
        <v>0.54762</v>
      </c>
      <c r="E14" s="119"/>
      <c r="F14" s="266">
        <v>5.721070000000001</v>
      </c>
      <c r="G14" s="119">
        <v>0.59452999999999989</v>
      </c>
      <c r="H14" s="536">
        <v>6.3156000000000008</v>
      </c>
      <c r="I14" s="82"/>
      <c r="J14" s="119"/>
    </row>
    <row r="15" spans="1:10" s="114" customFormat="1" x14ac:dyDescent="0.2">
      <c r="A15" s="115" t="s">
        <v>170</v>
      </c>
      <c r="B15" s="118">
        <v>39.774540000000009</v>
      </c>
      <c r="C15" s="119">
        <v>1.9194300000000002</v>
      </c>
      <c r="D15" s="535">
        <v>41.693970000000007</v>
      </c>
      <c r="E15" s="266"/>
      <c r="F15" s="266">
        <v>479.52471000000003</v>
      </c>
      <c r="G15" s="119">
        <v>22.171140000000005</v>
      </c>
      <c r="H15" s="535">
        <v>501.69585000000001</v>
      </c>
      <c r="I15" s="82"/>
      <c r="J15" s="119"/>
    </row>
    <row r="16" spans="1:10" s="114" customFormat="1" x14ac:dyDescent="0.2">
      <c r="A16" s="115" t="s">
        <v>171</v>
      </c>
      <c r="B16" s="118">
        <v>7.425740000000002</v>
      </c>
      <c r="C16" s="119">
        <v>0.24785999999999997</v>
      </c>
      <c r="D16" s="535">
        <v>7.6736000000000022</v>
      </c>
      <c r="E16" s="266"/>
      <c r="F16" s="266">
        <v>91.368900000000011</v>
      </c>
      <c r="G16" s="119">
        <v>3.1245800000000008</v>
      </c>
      <c r="H16" s="535">
        <v>94.493480000000005</v>
      </c>
      <c r="I16" s="82"/>
      <c r="J16" s="119"/>
    </row>
    <row r="17" spans="1:14" s="114" customFormat="1" x14ac:dyDescent="0.2">
      <c r="A17" s="115" t="s">
        <v>172</v>
      </c>
      <c r="B17" s="118">
        <v>18.504209999999997</v>
      </c>
      <c r="C17" s="119">
        <v>1.1246099999999999</v>
      </c>
      <c r="D17" s="535">
        <v>19.628819999999997</v>
      </c>
      <c r="E17" s="266"/>
      <c r="F17" s="266">
        <v>225.91883000000001</v>
      </c>
      <c r="G17" s="119">
        <v>13.774780000000023</v>
      </c>
      <c r="H17" s="535">
        <v>239.69361000000004</v>
      </c>
      <c r="I17" s="82"/>
      <c r="J17" s="119"/>
    </row>
    <row r="18" spans="1:14" s="114" customFormat="1" x14ac:dyDescent="0.2">
      <c r="A18" s="115" t="s">
        <v>173</v>
      </c>
      <c r="B18" s="118">
        <v>2.17103</v>
      </c>
      <c r="C18" s="119">
        <v>0.14782000000000003</v>
      </c>
      <c r="D18" s="535">
        <v>2.3188499999999999</v>
      </c>
      <c r="E18" s="266"/>
      <c r="F18" s="266">
        <v>26.490470000000002</v>
      </c>
      <c r="G18" s="119">
        <v>1.6620499999999998</v>
      </c>
      <c r="H18" s="535">
        <v>28.152520000000003</v>
      </c>
      <c r="I18" s="82"/>
      <c r="J18" s="119"/>
    </row>
    <row r="19" spans="1:14" s="114" customFormat="1" x14ac:dyDescent="0.2">
      <c r="A19" s="115" t="s">
        <v>174</v>
      </c>
      <c r="B19" s="118">
        <v>43.562509999999996</v>
      </c>
      <c r="C19" s="119">
        <v>2.6629</v>
      </c>
      <c r="D19" s="535">
        <v>46.225409999999997</v>
      </c>
      <c r="E19" s="266"/>
      <c r="F19" s="266">
        <v>516.78450000000009</v>
      </c>
      <c r="G19" s="119">
        <v>30.395139999999984</v>
      </c>
      <c r="H19" s="535">
        <v>547.17964000000006</v>
      </c>
      <c r="I19" s="82"/>
      <c r="J19" s="119"/>
    </row>
    <row r="20" spans="1:14" s="114" customFormat="1" x14ac:dyDescent="0.2">
      <c r="A20" s="115" t="s">
        <v>175</v>
      </c>
      <c r="B20" s="119">
        <v>0.61863999999999997</v>
      </c>
      <c r="C20" s="119">
        <v>0</v>
      </c>
      <c r="D20" s="536">
        <v>0.61863999999999997</v>
      </c>
      <c r="E20" s="119"/>
      <c r="F20" s="266">
        <v>6.6095599999999992</v>
      </c>
      <c r="G20" s="119">
        <v>0</v>
      </c>
      <c r="H20" s="536">
        <v>6.6095599999999992</v>
      </c>
      <c r="I20" s="82"/>
      <c r="J20" s="119"/>
    </row>
    <row r="21" spans="1:14" s="114" customFormat="1" x14ac:dyDescent="0.2">
      <c r="A21" s="115" t="s">
        <v>176</v>
      </c>
      <c r="B21" s="118">
        <v>9.3758999999999997</v>
      </c>
      <c r="C21" s="119">
        <v>0.54324000000000006</v>
      </c>
      <c r="D21" s="535">
        <v>9.9191400000000005</v>
      </c>
      <c r="E21" s="266"/>
      <c r="F21" s="266">
        <v>112.27833999999991</v>
      </c>
      <c r="G21" s="119">
        <v>6.3116000000000039</v>
      </c>
      <c r="H21" s="535">
        <v>118.58993999999991</v>
      </c>
      <c r="I21" s="82"/>
      <c r="J21" s="119"/>
    </row>
    <row r="22" spans="1:14" s="114" customFormat="1" x14ac:dyDescent="0.2">
      <c r="A22" s="115" t="s">
        <v>177</v>
      </c>
      <c r="B22" s="118">
        <v>5.1487399999999992</v>
      </c>
      <c r="C22" s="119">
        <v>0.26358999999999999</v>
      </c>
      <c r="D22" s="535">
        <v>5.412329999999999</v>
      </c>
      <c r="E22" s="266"/>
      <c r="F22" s="266">
        <v>60.577150000000003</v>
      </c>
      <c r="G22" s="119">
        <v>2.7489699999999999</v>
      </c>
      <c r="H22" s="535">
        <v>63.326120000000003</v>
      </c>
      <c r="I22" s="82"/>
      <c r="J22" s="119"/>
    </row>
    <row r="23" spans="1:14" x14ac:dyDescent="0.2">
      <c r="A23" s="120" t="s">
        <v>178</v>
      </c>
      <c r="B23" s="121">
        <v>15.027139999999999</v>
      </c>
      <c r="C23" s="119">
        <v>0.9951899999999998</v>
      </c>
      <c r="D23" s="537">
        <v>16.02233</v>
      </c>
      <c r="E23" s="538"/>
      <c r="F23" s="538">
        <v>167.10902999999988</v>
      </c>
      <c r="G23" s="119">
        <v>11.760179999999995</v>
      </c>
      <c r="H23" s="537">
        <v>178.86920999999987</v>
      </c>
      <c r="I23" s="479"/>
      <c r="J23" s="119"/>
      <c r="N23" s="114"/>
    </row>
    <row r="24" spans="1:14" x14ac:dyDescent="0.2">
      <c r="A24" s="122" t="s">
        <v>500</v>
      </c>
      <c r="B24" s="123">
        <v>360.79381000000029</v>
      </c>
      <c r="C24" s="123">
        <v>30.672090000000001</v>
      </c>
      <c r="D24" s="123">
        <v>391.46590000000032</v>
      </c>
      <c r="E24" s="123"/>
      <c r="F24" s="123">
        <v>4332.7092899999898</v>
      </c>
      <c r="G24" s="123">
        <v>354.27067000000039</v>
      </c>
      <c r="H24" s="123">
        <v>4686.9799599999906</v>
      </c>
      <c r="I24" s="479"/>
      <c r="J24" s="119"/>
    </row>
    <row r="25" spans="1:14" x14ac:dyDescent="0.2">
      <c r="H25" s="93" t="s">
        <v>238</v>
      </c>
      <c r="J25" s="119"/>
    </row>
    <row r="26" spans="1:14" x14ac:dyDescent="0.2">
      <c r="A26" s="539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038" priority="8" operator="between">
      <formula>0</formula>
      <formula>0.5</formula>
    </cfRule>
    <cfRule type="cellIs" dxfId="1037" priority="9" operator="between">
      <formula>0</formula>
      <formula>0.49</formula>
    </cfRule>
  </conditionalFormatting>
  <conditionalFormatting sqref="C5:C23">
    <cfRule type="cellIs" dxfId="1036" priority="7" stopIfTrue="1" operator="equal">
      <formula>0</formula>
    </cfRule>
  </conditionalFormatting>
  <conditionalFormatting sqref="G20">
    <cfRule type="cellIs" dxfId="1035" priority="6" stopIfTrue="1" operator="equal">
      <formula>0</formula>
    </cfRule>
  </conditionalFormatting>
  <conditionalFormatting sqref="G5:G23">
    <cfRule type="cellIs" dxfId="1034" priority="5" stopIfTrue="1" operator="equal">
      <formula>0</formula>
    </cfRule>
  </conditionalFormatting>
  <conditionalFormatting sqref="J12:J30">
    <cfRule type="cellIs" dxfId="1033" priority="3" operator="between">
      <formula>0</formula>
      <formula>0.5</formula>
    </cfRule>
    <cfRule type="cellIs" dxfId="1032" priority="4" operator="between">
      <formula>0</formula>
      <formula>0.49</formula>
    </cfRule>
  </conditionalFormatting>
  <conditionalFormatting sqref="J27">
    <cfRule type="cellIs" dxfId="1031" priority="2" stopIfTrue="1" operator="equal">
      <formula>0</formula>
    </cfRule>
  </conditionalFormatting>
  <conditionalFormatting sqref="J12:J30">
    <cfRule type="cellIs" dxfId="103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