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6\06. JUNIO 2016\"/>
    </mc:Choice>
  </mc:AlternateContent>
  <bookViews>
    <workbookView xWindow="0" yWindow="0" windowWidth="19500" windowHeight="9360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<sst xmlns="http://schemas.openxmlformats.org/spreadsheetml/2006/main" count="1763" uniqueCount="679">
  <si>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</si>
  <si>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</si>
  <si>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</si>
  <si>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</si>
  <si>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</si>
  <si>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</si>
  <si>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</si>
  <si>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</si>
  <si>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</si>
  <si>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</si>
  <si>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</si>
  <si>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</si>
  <si>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</si>
  <si>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</si>
  <si>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</si>
  <si>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</si>
  <si>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</si>
  <si>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</si>
  <si>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</si>
  <si>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</si>
  <si>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</si>
  <si>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</si>
  <si>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</si>
  <si>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</si>
  <si>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</si>
  <si>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</si>
  <si>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</si>
  <si>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</si>
  <si>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</si>
  <si>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</si>
  <si>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</si>
  <si>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</si>
  <si>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</si>
  <si>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</si>
  <si>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</si>
  <si>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</si>
  <si>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</si>
  <si>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</si>
  <si>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</si>
  <si>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</si>
  <si>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</si>
  <si>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</si>
  <si>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</si>
  <si>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</si>
  <si>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</si>
  <si>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</si>
  <si>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</si>
  <si>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</si>
  <si>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</si>
  <si>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</si>
  <si>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</si>
  <si>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</si>
  <si>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</si>
  <si>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</si>
  <si>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</si>
  <si>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</si>
  <si>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</si>
  <si>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</si>
  <si>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</si>
  <si>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</si>
  <si>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</si>
  <si>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</si>
  <si>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</si>
  <si>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</si>
  <si>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</si>
  <si>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</si>
  <si>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</si>
  <si>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</si>
  <si>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</si>
  <si>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</si>
  <si>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</si>
  <si>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</si>
  <si>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</si>
  <si>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</si>
  <si>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</si>
  <si>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</si>
  <si>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</si>
  <si>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</si>
  <si>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</si>
  <si>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</si>
  <si>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</si>
  <si>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</si>
  <si>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</si>
  <si>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</si>
  <si>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</si>
  <si>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</si>
  <si>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</si>
  <si>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</si>
  <si>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</si>
  <si>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</si>
  <si>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</si>
  <si>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</si>
  <si>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</si>
  <si>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</si>
  <si>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</si>
  <si>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</si>
  <si>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</si>
  <si>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</si>
  <si>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</si>
  <si>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</si>
  <si>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</si>
  <si>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</si>
  <si>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</si>
  <si>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</si>
  <si>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</si>
  <si>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</si>
  <si>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</si>
  <si>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</si>
  <si>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</si>
  <si>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</si>
  <si>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</si>
  <si>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</si>
  <si>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</si>
  <si>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</si>
  <si>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</si>
  <si>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</si>
  <si>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</si>
  <si>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</si>
  <si>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</si>
  <si>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</si>
  <si>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</si>
  <si>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</si>
  <si>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</si>
  <si>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</si>
  <si>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</si>
  <si>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</si>
  <si>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</si>
  <si>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</si>
  <si>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</si>
  <si>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</si>
  <si>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</si>
  <si>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</si>
  <si>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</si>
  <si>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</si>
  <si>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</si>
  <si>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</si>
  <si>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</si>
  <si>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</si>
  <si>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</si>
  <si>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</si>
  <si>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</si>
  <si>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</si>
  <si>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</si>
  <si>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</si>
  <si>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</si>
  <si>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</si>
  <si>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</si>
  <si>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</si>
  <si>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</si>
  <si>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</si>
  <si>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</si>
  <si>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</si>
  <si>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</si>
  <si>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</si>
  <si>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</si>
  <si>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</si>
  <si>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</si>
  <si>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</si>
  <si>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</si>
  <si>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</si>
  <si>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</si>
  <si>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</si>
  <si>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</si>
  <si>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</si>
  <si>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</si>
  <si>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</si>
  <si>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</si>
  <si>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</si>
  <si>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</si>
  <si>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</si>
  <si>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</si>
  <si>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</si>
  <si>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</si>
  <si>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</si>
  <si>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</si>
  <si>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</si>
  <si>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</si>
  <si>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</si>
  <si>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</si>
  <si>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</si>
  <si>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</si>
  <si>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</si>
  <si>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</si>
  <si>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</si>
  <si>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</si>
  <si>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</si>
  <si>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</si>
  <si>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</si>
  <si>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</si>
  <si>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</si>
  <si>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</si>
  <si>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</si>
  <si>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</si>
  <si>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</si>
  <si>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</si>
  <si>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</si>
  <si>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</si>
  <si>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</si>
  <si>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</si>
  <si>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</si>
  <si>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</si>
  <si>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</si>
  <si>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</si>
  <si>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</si>
  <si>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</si>
  <si>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</si>
  <si>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</si>
  <si>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</si>
  <si>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</si>
  <si>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</si>
  <si>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</si>
  <si>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</si>
  <si>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</si>
  <si>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</si>
  <si>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</si>
  <si>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</si>
  <si>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</si>
  <si>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</si>
  <si>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</si>
  <si>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</si>
  <si>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</si>
  <si>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</si>
  <si>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</si>
  <si>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</si>
  <si>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</si>
  <si>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</si>
  <si>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</si>
  <si>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</si>
  <si>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</si>
  <si>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</si>
  <si>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</si>
  <si>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</si>
  <si>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</si>
  <si>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</si>
  <si>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</si>
  <si>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</si>
  <si>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</si>
  <si>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</si>
  <si>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</si>
  <si>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</si>
  <si>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</si>
  <si>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</si>
  <si>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</si>
  <si>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</si>
  <si>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</si>
  <si>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</si>
  <si>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</si>
  <si>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</si>
  <si>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</si>
  <si>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</si>
  <si>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</si>
  <si>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</si>
  <si>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</si>
  <si>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</si>
  <si>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</si>
  <si>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</si>
  <si>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</si>
  <si>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</si>
  <si>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</si>
  <si>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</si>
  <si>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</si>
  <si>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</si>
  <si>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</si>
  <si>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</si>
  <si>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</si>
  <si>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</si>
  <si>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</si>
  <si>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</si>
  <si>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</si>
  <si>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</si>
  <si>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</si>
  <si>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</si>
  <si>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</si>
  <si>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</si>
  <si>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</si>
  <si>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</si>
  <si>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</si>
  <si>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</si>
  <si>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</si>
  <si>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</si>
  <si>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</si>
  <si>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</si>
  <si>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</si>
  <si>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</si>
  <si>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</si>
  <si>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</si>
  <si>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</si>
  <si>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</si>
  <si>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</si>
  <si>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</si>
  <si>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</si>
  <si>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</si>
  <si>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</si>
  <si>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</si>
  <si>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</si>
  <si>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</si>
  <si>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</si>
  <si>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</si>
  <si>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</si>
  <si>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</si>
  <si>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</si>
  <si>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</si>
  <si>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</si>
  <si>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</si>
  <si>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</si>
  <si>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</si>
  <si>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</si>
  <si>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</si>
  <si>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</si>
  <si>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</si>
  <si>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</si>
  <si>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</si>
  <si>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</si>
  <si>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</si>
  <si>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</si>
  <si>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</si>
  <si>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</si>
  <si>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</si>
  <si>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</si>
  <si>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</si>
  <si>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</si>
  <si>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</si>
  <si>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</si>
  <si>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</si>
  <si>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</si>
  <si>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</si>
  <si>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</si>
  <si>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</si>
  <si>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</si>
  <si>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</si>
  <si>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</si>
  <si>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</si>
  <si>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</si>
  <si>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</si>
  <si>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</si>
  <si>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</si>
  <si>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</si>
  <si>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</si>
  <si>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</si>
  <si>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</si>
  <si>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</si>
  <si>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</si>
  <si>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</si>
  <si>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</si>
  <si>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</si>
  <si>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</si>
  <si>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</si>
  <si>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</si>
  <si>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</si>
  <si>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</si>
  <si>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</si>
  <si>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</si>
  <si>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</si>
  <si>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</si>
  <si>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</si>
  <si>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</si>
  <si>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</si>
  <si>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</si>
  <si>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</si>
  <si>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</si>
  <si>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</si>
  <si>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</si>
  <si>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</si>
  <si>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</si>
  <si>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</si>
  <si>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</si>
  <si>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</si>
  <si>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</si>
  <si>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</si>
  <si>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</si>
  <si>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</si>
  <si>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</si>
  <si>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</si>
  <si>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</si>
  <si>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</si>
  <si>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</si>
  <si>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</si>
  <si>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</si>
  <si>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</si>
  <si>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</si>
  <si>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</si>
  <si>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</si>
  <si>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</si>
  <si>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</si>
  <si>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</si>
  <si>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</si>
  <si>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</si>
  <si>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</si>
  <si>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</si>
  <si>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</si>
  <si>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</si>
  <si>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</si>
  <si>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</si>
  <si>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</si>
  <si>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</si>
  <si>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</si>
  <si>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</si>
  <si>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</si>
  <si>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</si>
  <si>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</si>
  <si>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</si>
  <si>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</si>
  <si>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</si>
  <si>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</si>
  <si>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</si>
  <si>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</si>
  <si>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</si>
  <si>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</si>
  <si>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</si>
  <si>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</si>
  <si>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</si>
  <si>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</si>
  <si>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</si>
  <si>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</si>
  <si>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</si>
  <si>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</si>
  <si>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</si>
  <si>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</si>
  <si>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</si>
  <si>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</si>
  <si>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</si>
  <si>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</si>
  <si>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</si>
  <si>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</si>
  <si>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</si>
  <si>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</si>
  <si>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</si>
  <si>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</si>
  <si>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</si>
  <si>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</si>
  <si>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</si>
  <si>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</si>
  <si>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</si>
  <si>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</si>
  <si>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</si>
  <si>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</si>
  <si>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</si>
  <si>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</si>
  <si>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</si>
  <si>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</si>
  <si>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</si>
  <si>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</si>
  <si>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</si>
  <si>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</si>
  <si>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</si>
  <si>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</si>
  <si>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</si>
  <si>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</si>
  <si>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</si>
  <si>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</si>
  <si>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</si>
  <si>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</si>
  <si>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</si>
  <si>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</si>
  <si>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</si>
  <si>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</si>
  <si>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</si>
  <si>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</si>
  <si>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</si>
  <si>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</si>
  <si>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</si>
  <si>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</si>
  <si>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</si>
  <si>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</si>
  <si>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</si>
  <si>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</si>
  <si>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</si>
  <si>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</si>
  <si>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</si>
  <si>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</si>
  <si>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</si>
  <si>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</si>
  <si>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</si>
  <si>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</si>
  <si>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</si>
  <si>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</si>
  <si>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</si>
  <si>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</si>
  <si>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</si>
  <si>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</si>
  <si>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</si>
  <si>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</si>
  <si>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</si>
  <si>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</si>
  <si>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</si>
  <si>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</si>
  <si>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</si>
  <si>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</si>
  <si>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</si>
  <si>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</si>
  <si>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</si>
  <si>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</si>
  <si>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</si>
  <si>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</si>
  <si>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</si>
  <si>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</si>
  <si>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</si>
  <si>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</si>
  <si>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</si>
  <si>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</si>
  <si>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</si>
  <si>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</si>
  <si>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</si>
  <si>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</si>
  <si>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</si>
  <si>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</si>
  <si>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</si>
  <si>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</si>
  <si>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</si>
  <si>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</si>
  <si>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</si>
  <si>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</si>
  <si>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</si>
  <si>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</si>
  <si>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</si>
  <si>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</si>
  <si>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</si>
  <si>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</si>
  <si>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</si>
  <si>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</si>
  <si>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</si>
  <si>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</si>
  <si>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</si>
  <si>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</si>
  <si>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</si>
  <si>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</si>
  <si>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</si>
  <si>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</si>
  <si>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</si>
  <si>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</si>
  <si>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</si>
  <si>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</si>
  <si>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</si>
  <si>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</si>
  <si>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</si>
  <si>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</si>
  <si>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</si>
  <si>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</si>
  <si>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</si>
  <si>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</si>
  <si>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</si>
  <si>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</si>
  <si>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</si>
  <si>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</si>
  <si>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</si>
  <si>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</si>
  <si>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</si>
  <si>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</si>
  <si>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</si>
  <si>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</si>
  <si>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</si>
  <si>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</si>
  <si>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</si>
  <si>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</si>
  <si>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</si>
  <si>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</si>
  <si>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</si>
  <si>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</si>
  <si>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</si>
  <si>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</si>
  <si>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</si>
  <si>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</si>
  <si>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</si>
  <si>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</si>
  <si>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</si>
  <si>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</si>
  <si>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</si>
  <si>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</si>
  <si>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</si>
  <si>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</si>
  <si>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</si>
  <si>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</si>
  <si>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</si>
  <si>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</si>
  <si>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</si>
  <si>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</si>
  <si>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</si>
  <si>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</si>
  <si>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</si>
  <si>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</si>
  <si>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</si>
  <si>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</si>
  <si>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</si>
  <si>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</si>
  <si>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</si>
  <si>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</si>
  <si>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</si>
  <si>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</si>
  <si>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</si>
  <si>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</si>
  <si>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</si>
  <si>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</si>
  <si>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</si>
  <si>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</si>
  <si>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</si>
  <si>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</si>
  <si>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</si>
  <si>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</si>
  <si>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</si>
  <si>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</si>
  <si>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</si>
  <si>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</si>
  <si>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</si>
  <si>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</si>
  <si>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</si>
  <si>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</si>
  <si>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</si>
  <si>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</si>
  <si>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</si>
  <si>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</si>
  <si>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</si>
  <si>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</si>
  <si>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</si>
  <si>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</si>
  <si>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</si>
  <si>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</si>
  <si>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</si>
  <si>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</si>
  <si>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</si>
  <si>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</si>
  <si>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</si>
  <si>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</si>
  <si>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</si>
  <si>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</si>
  <si>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</si>
  <si>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</si>
  <si>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</si>
  <si>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</si>
  <si>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</si>
  <si>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</si>
  <si>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</si>
  <si>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</si>
  <si>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</si>
  <si>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</si>
  <si>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</si>
  <si>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</si>
  <si>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</si>
  <si>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</si>
  <si>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</si>
  <si>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</si>
  <si>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</si>
  <si>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</si>
  <si>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</si>
  <si>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</si>
  <si>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</si>
  <si>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</si>
  <si>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</si>
  <si>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</si>
  <si>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</si>
  <si>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</si>
  <si>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</si>
  <si>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</si>
  <si>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</si>
  <si>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</si>
  <si>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</si>
  <si>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</si>
  <si>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</si>
  <si>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</si>
  <si>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</si>
  <si>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</si>
  <si>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</si>
  <si>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</si>
  <si>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</si>
  <si>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</si>
  <si>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</si>
  <si>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</si>
  <si>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</si>
  <si>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</si>
  <si>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</si>
  <si>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</si>
  <si>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may-16</t>
  </si>
  <si>
    <t>jun-16</t>
  </si>
  <si>
    <t>jun-15</t>
  </si>
  <si>
    <t>0</t>
  </si>
  <si>
    <t>BOLETÍN ESTADÍSTICO HIDROCARBUROS JUNIO 2016</t>
  </si>
  <si>
    <t>2ºT 2016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</si>
  <si>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</si>
  <si>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</si>
  <si>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Otras salidas del sistema**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</si>
</sst>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\^"/>
    <numFmt numFmtId="180" formatCode="#,##0.00;\-##,##0.00;&quot;n.d.&quot;"/>
    <numFmt numFmtId="181" formatCode="#,##0.0000000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17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79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0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1" fontId="47" fillId="0" borderId="0" xfId="0" applyNumberFormat="1" applyFont="1"/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4" fillId="2" borderId="2" xfId="1" quotePrefix="1" applyNumberFormat="1" applyFont="1" applyFill="1" applyBorder="1" applyAlignment="1">
      <alignment horizontal="right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32" fillId="2" borderId="0" xfId="0" applyNumberFormat="1" applyFont="1" applyFill="1" applyBorder="1"/>
    <xf numFmtId="166" fontId="0" fillId="2" borderId="0" xfId="0" applyNumberFormat="1" applyFill="1"/>
    <xf numFmtId="179" fontId="13" fillId="5" borderId="0" xfId="0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3" fontId="19" fillId="13" borderId="0" xfId="1" quotePrefix="1" applyNumberFormat="1" applyFont="1" applyFill="1" applyBorder="1" applyAlignment="1">
      <alignment horizontal="right"/>
    </xf>
    <xf numFmtId="181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169" fontId="13" fillId="2" borderId="0" xfId="0" quotePrefix="1" applyNumberFormat="1" applyFont="1" applyFill="1" applyBorder="1" applyAlignment="1">
      <alignment horizontal="right"/>
    </xf>
    <xf numFmtId="3" fontId="0" fillId="0" borderId="0" xfId="0" applyNumberFormat="1"/>
    <xf numFmtId="0" fontId="13" fillId="2" borderId="0" xfId="0" applyNumberFormat="1" applyFont="1" applyFill="1" applyBorder="1" applyAlignment="1">
      <alignment horizontal="left"/>
    </xf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282">
    <dxf>
      <numFmt numFmtId="182" formatCode="&quot;-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83" formatCode="&quot;^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D71" sqref="D7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674</v>
      </c>
    </row>
    <row r="3" spans="1:9" ht="15" customHeight="1" x14ac:dyDescent="0.2">
      <c r="A3" s="730">
        <v>42522</v>
      </c>
    </row>
    <row r="4" spans="1:9" ht="15" customHeight="1" x14ac:dyDescent="0.25">
      <c r="A4" s="855" t="s">
        <v>19</v>
      </c>
      <c r="B4" s="855"/>
      <c r="C4" s="855"/>
      <c r="D4" s="855"/>
      <c r="E4" s="855"/>
      <c r="F4" s="855"/>
      <c r="G4" s="85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581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589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597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508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584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583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582</v>
      </c>
      <c r="D49" s="330"/>
      <c r="E49" s="330"/>
      <c r="F49" s="330"/>
      <c r="G49" s="9"/>
    </row>
    <row r="50" spans="1:8" ht="15" customHeight="1" x14ac:dyDescent="0.2">
      <c r="B50" s="6"/>
      <c r="C50" s="9" t="s">
        <v>561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573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574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586</v>
      </c>
      <c r="D71" s="331"/>
      <c r="E71" s="331"/>
      <c r="F71" s="9"/>
      <c r="G71" s="9"/>
    </row>
    <row r="72" spans="2:9" ht="15" customHeight="1" x14ac:dyDescent="0.2">
      <c r="C72" s="9" t="s">
        <v>585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623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402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417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587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588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6" t="s">
        <v>599</v>
      </c>
      <c r="B98" s="857"/>
      <c r="C98" s="857"/>
      <c r="D98" s="857"/>
      <c r="E98" s="857"/>
      <c r="F98" s="857"/>
      <c r="G98" s="857"/>
      <c r="H98" s="857"/>
      <c r="I98" s="857"/>
      <c r="J98" s="857"/>
      <c r="K98" s="857"/>
    </row>
    <row r="99" spans="1:11" ht="15" customHeight="1" x14ac:dyDescent="0.2">
      <c r="A99" s="857"/>
      <c r="B99" s="857"/>
      <c r="C99" s="857"/>
      <c r="D99" s="857"/>
      <c r="E99" s="857"/>
      <c r="F99" s="857"/>
      <c r="G99" s="857"/>
      <c r="H99" s="857"/>
      <c r="I99" s="857"/>
      <c r="J99" s="857"/>
      <c r="K99" s="857"/>
    </row>
    <row r="100" spans="1:11" ht="15" customHeight="1" x14ac:dyDescent="0.2">
      <c r="A100" s="857"/>
      <c r="B100" s="857"/>
      <c r="C100" s="857"/>
      <c r="D100" s="857"/>
      <c r="E100" s="857"/>
      <c r="F100" s="857"/>
      <c r="G100" s="857"/>
      <c r="H100" s="857"/>
      <c r="I100" s="857"/>
      <c r="J100" s="857"/>
      <c r="K100" s="857"/>
    </row>
    <row r="101" spans="1:11" ht="15" customHeight="1" x14ac:dyDescent="0.2">
      <c r="A101" s="857"/>
      <c r="B101" s="857"/>
      <c r="C101" s="857"/>
      <c r="D101" s="857"/>
      <c r="E101" s="857"/>
      <c r="F101" s="857"/>
      <c r="G101" s="857"/>
      <c r="H101" s="857"/>
      <c r="I101" s="857"/>
      <c r="J101" s="857"/>
      <c r="K101" s="857"/>
    </row>
    <row r="102" spans="1:11" ht="15" customHeight="1" x14ac:dyDescent="0.2">
      <c r="A102" s="857"/>
      <c r="B102" s="857"/>
      <c r="C102" s="857"/>
      <c r="D102" s="857"/>
      <c r="E102" s="857"/>
      <c r="F102" s="857"/>
      <c r="G102" s="857"/>
      <c r="H102" s="857"/>
      <c r="I102" s="857"/>
      <c r="J102" s="857"/>
      <c r="K102" s="857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6" t="s">
        <v>27</v>
      </c>
      <c r="B1" s="557"/>
      <c r="C1" s="557"/>
      <c r="D1" s="557"/>
      <c r="E1" s="557"/>
      <c r="F1" s="557"/>
      <c r="G1" s="557"/>
      <c r="H1" s="557"/>
      <c r="I1" s="564"/>
    </row>
    <row r="2" spans="1:11" ht="15.75" x14ac:dyDescent="0.25">
      <c r="A2" s="558"/>
      <c r="B2" s="559"/>
      <c r="C2" s="560"/>
      <c r="D2" s="560"/>
      <c r="E2" s="560"/>
      <c r="F2" s="560"/>
      <c r="G2" s="542"/>
      <c r="H2" s="542" t="s">
        <v>159</v>
      </c>
      <c r="I2" s="564"/>
    </row>
    <row r="3" spans="1:11" s="102" customFormat="1" x14ac:dyDescent="0.2">
      <c r="A3" s="543"/>
      <c r="B3" s="874">
        <f>INDICE!A3</f>
        <v>42522</v>
      </c>
      <c r="C3" s="875"/>
      <c r="D3" s="875" t="s">
        <v>120</v>
      </c>
      <c r="E3" s="875"/>
      <c r="F3" s="875" t="s">
        <v>121</v>
      </c>
      <c r="G3" s="876"/>
      <c r="H3" s="875"/>
      <c r="I3" s="526"/>
    </row>
    <row r="4" spans="1:11" s="102" customFormat="1" x14ac:dyDescent="0.2">
      <c r="A4" s="544"/>
      <c r="B4" s="545" t="s">
        <v>48</v>
      </c>
      <c r="C4" s="545" t="s">
        <v>488</v>
      </c>
      <c r="D4" s="545" t="s">
        <v>48</v>
      </c>
      <c r="E4" s="545" t="s">
        <v>488</v>
      </c>
      <c r="F4" s="545" t="s">
        <v>48</v>
      </c>
      <c r="G4" s="546" t="s">
        <v>488</v>
      </c>
      <c r="H4" s="546" t="s">
        <v>110</v>
      </c>
      <c r="I4" s="526"/>
    </row>
    <row r="5" spans="1:11" s="102" customFormat="1" x14ac:dyDescent="0.2">
      <c r="A5" s="547" t="s">
        <v>179</v>
      </c>
      <c r="B5" s="507">
        <v>1955.9012500000003</v>
      </c>
      <c r="C5" s="500">
        <v>3.608473327446172</v>
      </c>
      <c r="D5" s="499">
        <v>11034.219879999995</v>
      </c>
      <c r="E5" s="500">
        <v>3.9260854809867651</v>
      </c>
      <c r="F5" s="499">
        <v>22178.231699999997</v>
      </c>
      <c r="G5" s="500">
        <v>3.9613246874789869</v>
      </c>
      <c r="H5" s="505">
        <v>73.790253449088965</v>
      </c>
      <c r="I5" s="526"/>
      <c r="K5" s="96"/>
    </row>
    <row r="6" spans="1:11" s="102" customFormat="1" x14ac:dyDescent="0.2">
      <c r="A6" s="547" t="s">
        <v>180</v>
      </c>
      <c r="B6" s="568">
        <v>0.24775</v>
      </c>
      <c r="C6" s="516">
        <v>434.1742130228547</v>
      </c>
      <c r="D6" s="548">
        <v>2.99661</v>
      </c>
      <c r="E6" s="500">
        <v>482.51074004237717</v>
      </c>
      <c r="F6" s="499">
        <v>5.851700000000001</v>
      </c>
      <c r="G6" s="500">
        <v>47.039090984473681</v>
      </c>
      <c r="H6" s="568">
        <v>1.9469470422569083E-2</v>
      </c>
      <c r="I6" s="526"/>
      <c r="K6" s="96"/>
    </row>
    <row r="7" spans="1:11" s="102" customFormat="1" x14ac:dyDescent="0.2">
      <c r="A7" s="547" t="s">
        <v>181</v>
      </c>
      <c r="B7" s="507">
        <v>0.88388000000000011</v>
      </c>
      <c r="C7" s="500">
        <v>-58.27822384600497</v>
      </c>
      <c r="D7" s="548">
        <v>7.2319000000000004</v>
      </c>
      <c r="E7" s="500">
        <v>-10.041932085197617</v>
      </c>
      <c r="F7" s="499">
        <v>15.64218</v>
      </c>
      <c r="G7" s="500">
        <v>-7.9139409695239946</v>
      </c>
      <c r="H7" s="505">
        <v>5.2043843815387257E-2</v>
      </c>
      <c r="I7" s="526"/>
      <c r="K7" s="96"/>
    </row>
    <row r="8" spans="1:11" s="102" customFormat="1" x14ac:dyDescent="0.2">
      <c r="A8" s="567" t="s">
        <v>182</v>
      </c>
      <c r="B8" s="508">
        <v>1957.0328800000002</v>
      </c>
      <c r="C8" s="509">
        <v>3.5496685021794363</v>
      </c>
      <c r="D8" s="508">
        <v>11044.448389999994</v>
      </c>
      <c r="E8" s="509">
        <v>3.9386873711227857</v>
      </c>
      <c r="F8" s="508">
        <v>22199.725579999995</v>
      </c>
      <c r="G8" s="509">
        <v>3.9599065628465673</v>
      </c>
      <c r="H8" s="509">
        <v>73.861766763326912</v>
      </c>
      <c r="I8" s="526"/>
    </row>
    <row r="9" spans="1:11" s="102" customFormat="1" x14ac:dyDescent="0.2">
      <c r="A9" s="547" t="s">
        <v>183</v>
      </c>
      <c r="B9" s="507">
        <v>301.94129000000021</v>
      </c>
      <c r="C9" s="500">
        <v>7.8999245875876607</v>
      </c>
      <c r="D9" s="499">
        <v>1934.3368800000001</v>
      </c>
      <c r="E9" s="500">
        <v>2.4025809002948804</v>
      </c>
      <c r="F9" s="499">
        <v>3829.7391499999999</v>
      </c>
      <c r="G9" s="500">
        <v>2.5278421873917485</v>
      </c>
      <c r="H9" s="505">
        <v>12.742107952745329</v>
      </c>
      <c r="I9" s="526"/>
    </row>
    <row r="10" spans="1:11" s="102" customFormat="1" x14ac:dyDescent="0.2">
      <c r="A10" s="547" t="s">
        <v>184</v>
      </c>
      <c r="B10" s="507">
        <v>71.21174000000002</v>
      </c>
      <c r="C10" s="500">
        <v>-16.028704015312307</v>
      </c>
      <c r="D10" s="499">
        <v>1077.7713600000004</v>
      </c>
      <c r="E10" s="500">
        <v>-3.6344821186785463</v>
      </c>
      <c r="F10" s="499">
        <v>1972.2718100000002</v>
      </c>
      <c r="G10" s="500">
        <v>-5.2469764715410454</v>
      </c>
      <c r="H10" s="505">
        <v>6.56203969274942</v>
      </c>
      <c r="I10" s="526"/>
    </row>
    <row r="11" spans="1:11" s="102" customFormat="1" x14ac:dyDescent="0.2">
      <c r="A11" s="547" t="s">
        <v>185</v>
      </c>
      <c r="B11" s="507">
        <v>178.62822999999997</v>
      </c>
      <c r="C11" s="500">
        <v>2.6190551967647657</v>
      </c>
      <c r="D11" s="499">
        <v>968.76991999999996</v>
      </c>
      <c r="E11" s="500">
        <v>-13.923385934074121</v>
      </c>
      <c r="F11" s="499">
        <v>2054.0373099999997</v>
      </c>
      <c r="G11" s="500">
        <v>1.7751684961610028</v>
      </c>
      <c r="H11" s="505">
        <v>6.8340855911783498</v>
      </c>
      <c r="I11" s="526"/>
    </row>
    <row r="12" spans="1:11" s="3" customFormat="1" x14ac:dyDescent="0.2">
      <c r="A12" s="549" t="s">
        <v>186</v>
      </c>
      <c r="B12" s="510">
        <v>2508.8141400000004</v>
      </c>
      <c r="C12" s="511">
        <v>3.3005675261171659</v>
      </c>
      <c r="D12" s="510">
        <v>15025.326549999994</v>
      </c>
      <c r="E12" s="511">
        <v>1.8060631875922817</v>
      </c>
      <c r="F12" s="510">
        <v>30055.77384999999</v>
      </c>
      <c r="G12" s="511">
        <v>2.9690419598114217</v>
      </c>
      <c r="H12" s="511">
        <v>100</v>
      </c>
      <c r="I12" s="480"/>
    </row>
    <row r="13" spans="1:11" s="102" customFormat="1" x14ac:dyDescent="0.2">
      <c r="A13" s="572" t="s">
        <v>157</v>
      </c>
      <c r="B13" s="512"/>
      <c r="C13" s="512"/>
      <c r="D13" s="512"/>
      <c r="E13" s="512"/>
      <c r="F13" s="512"/>
      <c r="G13" s="512"/>
      <c r="H13" s="512"/>
      <c r="I13" s="526"/>
    </row>
    <row r="14" spans="1:11" s="130" customFormat="1" x14ac:dyDescent="0.2">
      <c r="A14" s="550" t="s">
        <v>187</v>
      </c>
      <c r="B14" s="530">
        <v>80.254410000000149</v>
      </c>
      <c r="C14" s="519">
        <v>2.1201133757275716</v>
      </c>
      <c r="D14" s="518">
        <v>470.25380000000075</v>
      </c>
      <c r="E14" s="519">
        <v>22.569207058574094</v>
      </c>
      <c r="F14" s="518">
        <v>980.99653000000058</v>
      </c>
      <c r="G14" s="519">
        <v>15.329949807899185</v>
      </c>
      <c r="H14" s="532">
        <v>3.2639203864651147</v>
      </c>
      <c r="I14" s="565"/>
    </row>
    <row r="15" spans="1:11" s="130" customFormat="1" x14ac:dyDescent="0.2">
      <c r="A15" s="551" t="s">
        <v>590</v>
      </c>
      <c r="B15" s="570">
        <v>4.1008207281627351</v>
      </c>
      <c r="C15" s="523"/>
      <c r="D15" s="552">
        <v>4.2578296660409398</v>
      </c>
      <c r="E15" s="523"/>
      <c r="F15" s="552">
        <v>4.418957912181547</v>
      </c>
      <c r="G15" s="523"/>
      <c r="H15" s="533"/>
      <c r="I15" s="565"/>
    </row>
    <row r="16" spans="1:11" s="130" customFormat="1" x14ac:dyDescent="0.2">
      <c r="A16" s="553" t="s">
        <v>497</v>
      </c>
      <c r="B16" s="571">
        <v>136.92735999999999</v>
      </c>
      <c r="C16" s="513">
        <v>1.7940421421929464</v>
      </c>
      <c r="D16" s="554">
        <v>780.92428999999993</v>
      </c>
      <c r="E16" s="513">
        <v>-9.034388777282464</v>
      </c>
      <c r="F16" s="554">
        <v>1582.8183399999998</v>
      </c>
      <c r="G16" s="513">
        <v>4.5800309731170792</v>
      </c>
      <c r="H16" s="569">
        <v>5.2662704607088342</v>
      </c>
      <c r="I16" s="565"/>
    </row>
    <row r="17" spans="1:14" s="102" customFormat="1" x14ac:dyDescent="0.2">
      <c r="A17" s="561"/>
      <c r="B17" s="562"/>
      <c r="C17" s="562"/>
      <c r="D17" s="562"/>
      <c r="E17" s="562"/>
      <c r="F17" s="562"/>
      <c r="G17" s="562"/>
      <c r="H17" s="563" t="s">
        <v>238</v>
      </c>
      <c r="I17" s="526"/>
    </row>
    <row r="18" spans="1:14" s="102" customFormat="1" x14ac:dyDescent="0.2">
      <c r="A18" s="555" t="s">
        <v>557</v>
      </c>
      <c r="B18" s="517"/>
      <c r="C18" s="517"/>
      <c r="D18" s="517"/>
      <c r="E18" s="517"/>
      <c r="F18" s="499"/>
      <c r="G18" s="517"/>
      <c r="H18" s="517"/>
      <c r="I18" s="107"/>
      <c r="J18" s="107"/>
      <c r="K18" s="107"/>
      <c r="L18" s="107"/>
      <c r="M18" s="107"/>
      <c r="N18" s="107"/>
    </row>
    <row r="19" spans="1:14" x14ac:dyDescent="0.2">
      <c r="A19" s="877" t="s">
        <v>498</v>
      </c>
      <c r="B19" s="878"/>
      <c r="C19" s="878"/>
      <c r="D19" s="878"/>
      <c r="E19" s="878"/>
      <c r="F19" s="878"/>
      <c r="G19" s="878"/>
      <c r="H19" s="560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643</v>
      </c>
      <c r="B20" s="566"/>
      <c r="C20" s="566"/>
      <c r="D20" s="566"/>
      <c r="E20" s="566"/>
      <c r="F20" s="566"/>
      <c r="G20" s="566"/>
      <c r="H20" s="56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263" priority="9" operator="between">
      <formula>0</formula>
      <formula>0.5</formula>
    </cfRule>
    <cfRule type="cellIs" dxfId="262" priority="10" operator="between">
      <formula>0</formula>
      <formula>0.49</formula>
    </cfRule>
  </conditionalFormatting>
  <conditionalFormatting sqref="D6">
    <cfRule type="cellIs" dxfId="261" priority="7" operator="between">
      <formula>0</formula>
      <formula>0.5</formula>
    </cfRule>
    <cfRule type="cellIs" dxfId="260" priority="8" operator="between">
      <formula>0</formula>
      <formula>0.49</formula>
    </cfRule>
  </conditionalFormatting>
  <conditionalFormatting sqref="D7">
    <cfRule type="cellIs" dxfId="259" priority="5" operator="between">
      <formula>0</formula>
      <formula>0.5</formula>
    </cfRule>
    <cfRule type="cellIs" dxfId="258" priority="6" operator="between">
      <formula>0</formula>
      <formula>0.49</formula>
    </cfRule>
  </conditionalFormatting>
  <conditionalFormatting sqref="H6">
    <cfRule type="cellIs" dxfId="257" priority="1" operator="between">
      <formula>0</formula>
      <formula>0.5</formula>
    </cfRule>
    <cfRule type="cellIs" dxfId="256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I20" sqref="I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2">
        <f>INDICE!A3</f>
        <v>42522</v>
      </c>
      <c r="C3" s="872"/>
      <c r="D3" s="872">
        <f>INDICE!C3</f>
        <v>0</v>
      </c>
      <c r="E3" s="872"/>
      <c r="F3" s="112"/>
      <c r="G3" s="873" t="s">
        <v>121</v>
      </c>
      <c r="H3" s="873"/>
      <c r="I3" s="873"/>
      <c r="J3" s="873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3" t="s">
        <v>161</v>
      </c>
      <c r="B5" s="117">
        <v>298.49480999999986</v>
      </c>
      <c r="C5" s="117">
        <v>54.086920000000013</v>
      </c>
      <c r="D5" s="117">
        <v>6.4989300000000005</v>
      </c>
      <c r="E5" s="534">
        <v>359.08065999999985</v>
      </c>
      <c r="F5" s="117"/>
      <c r="G5" s="117">
        <v>3353.6304800000034</v>
      </c>
      <c r="H5" s="117">
        <v>587.70969999999988</v>
      </c>
      <c r="I5" s="117">
        <v>140.17029000000011</v>
      </c>
      <c r="J5" s="534">
        <v>4081.5104700000034</v>
      </c>
      <c r="K5" s="82"/>
    </row>
    <row r="6" spans="1:11" s="114" customFormat="1" x14ac:dyDescent="0.2">
      <c r="A6" s="574" t="s">
        <v>162</v>
      </c>
      <c r="B6" s="119">
        <v>79.479309999999998</v>
      </c>
      <c r="C6" s="119">
        <v>24.685699999999997</v>
      </c>
      <c r="D6" s="119">
        <v>1.89253</v>
      </c>
      <c r="E6" s="537">
        <v>106.05753999999999</v>
      </c>
      <c r="F6" s="119"/>
      <c r="G6" s="119">
        <v>922.20267999999999</v>
      </c>
      <c r="H6" s="119">
        <v>289.03512000000001</v>
      </c>
      <c r="I6" s="119">
        <v>100.74146</v>
      </c>
      <c r="J6" s="537">
        <v>1311.9792599999998</v>
      </c>
      <c r="K6" s="82"/>
    </row>
    <row r="7" spans="1:11" s="114" customFormat="1" x14ac:dyDescent="0.2">
      <c r="A7" s="574" t="s">
        <v>163</v>
      </c>
      <c r="B7" s="119">
        <v>37.74747</v>
      </c>
      <c r="C7" s="119">
        <v>5.3990199999999993</v>
      </c>
      <c r="D7" s="119">
        <v>2.4929899999999998</v>
      </c>
      <c r="E7" s="537">
        <v>45.639479999999999</v>
      </c>
      <c r="F7" s="119"/>
      <c r="G7" s="119">
        <v>440.33290999999974</v>
      </c>
      <c r="H7" s="119">
        <v>77.408579999999986</v>
      </c>
      <c r="I7" s="119">
        <v>52.692119999999989</v>
      </c>
      <c r="J7" s="537">
        <v>570.43360999999982</v>
      </c>
      <c r="K7" s="82"/>
    </row>
    <row r="8" spans="1:11" s="114" customFormat="1" x14ac:dyDescent="0.2">
      <c r="A8" s="574" t="s">
        <v>164</v>
      </c>
      <c r="B8" s="119">
        <v>41.040000000000006</v>
      </c>
      <c r="C8" s="119">
        <v>3.7755399999999995</v>
      </c>
      <c r="D8" s="119">
        <v>10.967099999999999</v>
      </c>
      <c r="E8" s="537">
        <v>55.782640000000001</v>
      </c>
      <c r="F8" s="119"/>
      <c r="G8" s="119">
        <v>403.58119000000011</v>
      </c>
      <c r="H8" s="119">
        <v>46.381700000000002</v>
      </c>
      <c r="I8" s="119">
        <v>126.62376999999999</v>
      </c>
      <c r="J8" s="537">
        <v>576.58666000000017</v>
      </c>
      <c r="K8" s="82"/>
    </row>
    <row r="9" spans="1:11" s="114" customFormat="1" x14ac:dyDescent="0.2">
      <c r="A9" s="574" t="s">
        <v>165</v>
      </c>
      <c r="B9" s="119">
        <v>54.288640000000001</v>
      </c>
      <c r="C9" s="119">
        <v>0</v>
      </c>
      <c r="D9" s="119">
        <v>0</v>
      </c>
      <c r="E9" s="537">
        <v>54.288640000000001</v>
      </c>
      <c r="F9" s="119"/>
      <c r="G9" s="119">
        <v>653.40938000000017</v>
      </c>
      <c r="H9" s="119">
        <v>6.0699999999999999E-3</v>
      </c>
      <c r="I9" s="119">
        <v>172.80332000000001</v>
      </c>
      <c r="J9" s="537">
        <v>826.21877000000018</v>
      </c>
      <c r="K9" s="82"/>
    </row>
    <row r="10" spans="1:11" s="114" customFormat="1" x14ac:dyDescent="0.2">
      <c r="A10" s="574" t="s">
        <v>166</v>
      </c>
      <c r="B10" s="119">
        <v>27.761710000000001</v>
      </c>
      <c r="C10" s="119">
        <v>3.6088700000000005</v>
      </c>
      <c r="D10" s="119">
        <v>0.2019</v>
      </c>
      <c r="E10" s="537">
        <v>31.572479999999999</v>
      </c>
      <c r="F10" s="119"/>
      <c r="G10" s="119">
        <v>313.78795999999994</v>
      </c>
      <c r="H10" s="119">
        <v>57.328790000000005</v>
      </c>
      <c r="I10" s="119">
        <v>7.480509999999998</v>
      </c>
      <c r="J10" s="537">
        <v>378.59725999999995</v>
      </c>
      <c r="K10" s="82"/>
    </row>
    <row r="11" spans="1:11" s="114" customFormat="1" x14ac:dyDescent="0.2">
      <c r="A11" s="574" t="s">
        <v>167</v>
      </c>
      <c r="B11" s="119">
        <v>148.15234999999998</v>
      </c>
      <c r="C11" s="119">
        <v>44.299779999999998</v>
      </c>
      <c r="D11" s="119">
        <v>6.0109500000000011</v>
      </c>
      <c r="E11" s="537">
        <v>198.46307999999999</v>
      </c>
      <c r="F11" s="119"/>
      <c r="G11" s="119">
        <v>1684.2937599999998</v>
      </c>
      <c r="H11" s="119">
        <v>618.08937999999989</v>
      </c>
      <c r="I11" s="119">
        <v>241.63694999999996</v>
      </c>
      <c r="J11" s="537">
        <v>2544.02009</v>
      </c>
      <c r="K11" s="82"/>
    </row>
    <row r="12" spans="1:11" s="114" customFormat="1" x14ac:dyDescent="0.2">
      <c r="A12" s="574" t="s">
        <v>608</v>
      </c>
      <c r="B12" s="119">
        <v>111.37072999999998</v>
      </c>
      <c r="C12" s="119">
        <v>39.167000000000016</v>
      </c>
      <c r="D12" s="119">
        <v>2.6681699999999999</v>
      </c>
      <c r="E12" s="537">
        <v>153.20590000000001</v>
      </c>
      <c r="F12" s="119"/>
      <c r="G12" s="119">
        <v>1239.9166800000007</v>
      </c>
      <c r="H12" s="119">
        <v>528.13476999999943</v>
      </c>
      <c r="I12" s="119">
        <v>145.33909000000003</v>
      </c>
      <c r="J12" s="537">
        <v>1913.3905400000001</v>
      </c>
      <c r="K12" s="82"/>
    </row>
    <row r="13" spans="1:11" s="114" customFormat="1" x14ac:dyDescent="0.2">
      <c r="A13" s="574" t="s">
        <v>168</v>
      </c>
      <c r="B13" s="119">
        <v>304.49288999999987</v>
      </c>
      <c r="C13" s="119">
        <v>30.265740000000005</v>
      </c>
      <c r="D13" s="119">
        <v>16.65982</v>
      </c>
      <c r="E13" s="537">
        <v>351.41844999999989</v>
      </c>
      <c r="F13" s="119"/>
      <c r="G13" s="119">
        <v>3503.4836900000023</v>
      </c>
      <c r="H13" s="119">
        <v>429.0816300000003</v>
      </c>
      <c r="I13" s="119">
        <v>226.93929999999992</v>
      </c>
      <c r="J13" s="537">
        <v>4159.5046200000024</v>
      </c>
      <c r="K13" s="82"/>
    </row>
    <row r="14" spans="1:11" s="114" customFormat="1" x14ac:dyDescent="0.2">
      <c r="A14" s="574" t="s">
        <v>169</v>
      </c>
      <c r="B14" s="119">
        <v>1.0529600000000001</v>
      </c>
      <c r="C14" s="119">
        <v>0</v>
      </c>
      <c r="D14" s="119">
        <v>0</v>
      </c>
      <c r="E14" s="537">
        <v>1.0529600000000001</v>
      </c>
      <c r="F14" s="119"/>
      <c r="G14" s="119">
        <v>13.552280000000001</v>
      </c>
      <c r="H14" s="119">
        <v>1.805E-2</v>
      </c>
      <c r="I14" s="119">
        <v>0</v>
      </c>
      <c r="J14" s="537">
        <v>13.570330000000002</v>
      </c>
      <c r="K14" s="82"/>
    </row>
    <row r="15" spans="1:11" s="114" customFormat="1" x14ac:dyDescent="0.2">
      <c r="A15" s="574" t="s">
        <v>170</v>
      </c>
      <c r="B15" s="119">
        <v>188.40063000000006</v>
      </c>
      <c r="C15" s="119">
        <v>17.718169999999997</v>
      </c>
      <c r="D15" s="119">
        <v>5.5231100000000009</v>
      </c>
      <c r="E15" s="537">
        <v>211.64191000000005</v>
      </c>
      <c r="F15" s="119"/>
      <c r="G15" s="119">
        <v>2147.1326000000004</v>
      </c>
      <c r="H15" s="119">
        <v>218.42708000000016</v>
      </c>
      <c r="I15" s="119">
        <v>87.369380000000007</v>
      </c>
      <c r="J15" s="537">
        <v>2452.9290600000004</v>
      </c>
      <c r="K15" s="82"/>
    </row>
    <row r="16" spans="1:11" s="114" customFormat="1" x14ac:dyDescent="0.2">
      <c r="A16" s="574" t="s">
        <v>171</v>
      </c>
      <c r="B16" s="119">
        <v>54.348649999999992</v>
      </c>
      <c r="C16" s="119">
        <v>13.69271</v>
      </c>
      <c r="D16" s="119">
        <v>0.65157999999999994</v>
      </c>
      <c r="E16" s="537">
        <v>68.692939999999993</v>
      </c>
      <c r="F16" s="119"/>
      <c r="G16" s="119">
        <v>608.58648999999934</v>
      </c>
      <c r="H16" s="119">
        <v>139.79361000000006</v>
      </c>
      <c r="I16" s="119">
        <v>22.893120000000003</v>
      </c>
      <c r="J16" s="537">
        <v>771.27321999999936</v>
      </c>
      <c r="K16" s="82"/>
    </row>
    <row r="17" spans="1:16" s="114" customFormat="1" x14ac:dyDescent="0.2">
      <c r="A17" s="574" t="s">
        <v>172</v>
      </c>
      <c r="B17" s="119">
        <v>116.82332</v>
      </c>
      <c r="C17" s="119">
        <v>21.919510000000002</v>
      </c>
      <c r="D17" s="119">
        <v>7.8782099999999993</v>
      </c>
      <c r="E17" s="537">
        <v>146.62103999999999</v>
      </c>
      <c r="F17" s="119"/>
      <c r="G17" s="119">
        <v>1367.6140499999995</v>
      </c>
      <c r="H17" s="119">
        <v>263.48701000000023</v>
      </c>
      <c r="I17" s="119">
        <v>252.07681000000008</v>
      </c>
      <c r="J17" s="537">
        <v>1883.1778699999998</v>
      </c>
      <c r="K17" s="82"/>
    </row>
    <row r="18" spans="1:16" s="114" customFormat="1" x14ac:dyDescent="0.2">
      <c r="A18" s="574" t="s">
        <v>173</v>
      </c>
      <c r="B18" s="119">
        <v>16.417750000000002</v>
      </c>
      <c r="C18" s="119">
        <v>3.0761700000000003</v>
      </c>
      <c r="D18" s="119">
        <v>0.46877999999999997</v>
      </c>
      <c r="E18" s="537">
        <v>19.962700000000002</v>
      </c>
      <c r="F18" s="119"/>
      <c r="G18" s="119">
        <v>174.33391999999998</v>
      </c>
      <c r="H18" s="119">
        <v>46.296959999999984</v>
      </c>
      <c r="I18" s="119">
        <v>23.555339999999998</v>
      </c>
      <c r="J18" s="537">
        <v>244.18621999999996</v>
      </c>
      <c r="K18" s="82"/>
    </row>
    <row r="19" spans="1:16" s="114" customFormat="1" x14ac:dyDescent="0.2">
      <c r="A19" s="574" t="s">
        <v>174</v>
      </c>
      <c r="B19" s="119">
        <v>197.86782000000002</v>
      </c>
      <c r="C19" s="119">
        <v>9.7080000000000002</v>
      </c>
      <c r="D19" s="119">
        <v>5.4161800000000007</v>
      </c>
      <c r="E19" s="537">
        <v>212.99200000000002</v>
      </c>
      <c r="F19" s="119"/>
      <c r="G19" s="119">
        <v>2216.6607000000004</v>
      </c>
      <c r="H19" s="119">
        <v>141.97907999999995</v>
      </c>
      <c r="I19" s="119">
        <v>253.60563999999997</v>
      </c>
      <c r="J19" s="537">
        <v>2612.2454200000002</v>
      </c>
      <c r="K19" s="82"/>
    </row>
    <row r="20" spans="1:16" s="114" customFormat="1" x14ac:dyDescent="0.2">
      <c r="A20" s="574" t="s">
        <v>175</v>
      </c>
      <c r="B20" s="119">
        <v>1.6628000000000001</v>
      </c>
      <c r="C20" s="119">
        <v>0</v>
      </c>
      <c r="D20" s="119">
        <v>0</v>
      </c>
      <c r="E20" s="537">
        <v>1.6628000000000001</v>
      </c>
      <c r="F20" s="119"/>
      <c r="G20" s="119">
        <v>17.375449999999997</v>
      </c>
      <c r="H20" s="119">
        <v>3.449E-2</v>
      </c>
      <c r="I20" s="119">
        <v>2.2179999999999998E-2</v>
      </c>
      <c r="J20" s="537">
        <v>17.432119999999998</v>
      </c>
      <c r="K20" s="82"/>
    </row>
    <row r="21" spans="1:16" s="114" customFormat="1" x14ac:dyDescent="0.2">
      <c r="A21" s="574" t="s">
        <v>176</v>
      </c>
      <c r="B21" s="119">
        <v>77.588549999999998</v>
      </c>
      <c r="C21" s="119">
        <v>12.43615</v>
      </c>
      <c r="D21" s="119">
        <v>0.91095000000000004</v>
      </c>
      <c r="E21" s="537">
        <v>90.935649999999995</v>
      </c>
      <c r="F21" s="119"/>
      <c r="G21" s="119">
        <v>872.79794000000015</v>
      </c>
      <c r="H21" s="119">
        <v>146.22979000000004</v>
      </c>
      <c r="I21" s="119">
        <v>16.81071</v>
      </c>
      <c r="J21" s="537">
        <v>1035.8384400000002</v>
      </c>
      <c r="K21" s="82"/>
    </row>
    <row r="22" spans="1:16" s="114" customFormat="1" x14ac:dyDescent="0.2">
      <c r="A22" s="574" t="s">
        <v>177</v>
      </c>
      <c r="B22" s="119">
        <v>49.101190000000003</v>
      </c>
      <c r="C22" s="119">
        <v>6.7469500000000009</v>
      </c>
      <c r="D22" s="119">
        <v>0.60590999999999995</v>
      </c>
      <c r="E22" s="537">
        <v>56.454050000000002</v>
      </c>
      <c r="F22" s="119"/>
      <c r="G22" s="119">
        <v>610.62196000000017</v>
      </c>
      <c r="H22" s="119">
        <v>94.802839999999932</v>
      </c>
      <c r="I22" s="119">
        <v>28.76003</v>
      </c>
      <c r="J22" s="537">
        <v>734.18483000000015</v>
      </c>
      <c r="K22" s="82"/>
    </row>
    <row r="23" spans="1:16" x14ac:dyDescent="0.2">
      <c r="A23" s="575" t="s">
        <v>178</v>
      </c>
      <c r="B23" s="119">
        <v>149.80967000000001</v>
      </c>
      <c r="C23" s="119">
        <v>11.35506</v>
      </c>
      <c r="D23" s="119">
        <v>2.36463</v>
      </c>
      <c r="E23" s="537">
        <v>163.52936000000003</v>
      </c>
      <c r="F23" s="119"/>
      <c r="G23" s="119">
        <v>1634.9175799999982</v>
      </c>
      <c r="H23" s="119">
        <v>145.49450000000002</v>
      </c>
      <c r="I23" s="119">
        <v>72.751790000000014</v>
      </c>
      <c r="J23" s="537">
        <v>1853.1638699999983</v>
      </c>
      <c r="K23" s="480"/>
      <c r="P23" s="114"/>
    </row>
    <row r="24" spans="1:16" x14ac:dyDescent="0.2">
      <c r="A24" s="576" t="s">
        <v>500</v>
      </c>
      <c r="B24" s="123">
        <v>1955.9012500000015</v>
      </c>
      <c r="C24" s="123">
        <v>301.94129000000004</v>
      </c>
      <c r="D24" s="123">
        <v>71.21174000000002</v>
      </c>
      <c r="E24" s="123">
        <v>2329.0542800000017</v>
      </c>
      <c r="F24" s="123"/>
      <c r="G24" s="123">
        <v>22178.231700000008</v>
      </c>
      <c r="H24" s="123">
        <v>3829.7391499999976</v>
      </c>
      <c r="I24" s="123">
        <v>1972.2718099999968</v>
      </c>
      <c r="J24" s="123">
        <v>27980.242660000004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9"/>
      <c r="F28" s="87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55" priority="2" operator="between">
      <formula>0</formula>
      <formula>0.5</formula>
    </cfRule>
    <cfRule type="cellIs" dxfId="254" priority="3" operator="between">
      <formula>0</formula>
      <formula>0.49</formula>
    </cfRule>
  </conditionalFormatting>
  <conditionalFormatting sqref="B5:J24">
    <cfRule type="cellIs" dxfId="253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23" sqref="H23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80" t="s">
        <v>28</v>
      </c>
      <c r="B1" s="880"/>
      <c r="C1" s="880"/>
      <c r="D1" s="131"/>
      <c r="E1" s="131"/>
      <c r="F1" s="131"/>
      <c r="G1" s="131"/>
      <c r="H1" s="132"/>
    </row>
    <row r="2" spans="1:65" ht="13.7" customHeight="1" x14ac:dyDescent="0.2">
      <c r="A2" s="881"/>
      <c r="B2" s="881"/>
      <c r="C2" s="881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5">
        <v>384.05155999999999</v>
      </c>
      <c r="C5" s="139">
        <v>2.8258313932025998</v>
      </c>
      <c r="D5" s="138">
        <v>2099.7947300000001</v>
      </c>
      <c r="E5" s="139">
        <v>1.7622234338818956</v>
      </c>
      <c r="F5" s="138">
        <v>4343.4445599999999</v>
      </c>
      <c r="G5" s="139">
        <v>1.0866896164037871</v>
      </c>
      <c r="H5" s="582">
        <v>16.145560624349915</v>
      </c>
    </row>
    <row r="6" spans="1:65" ht="13.7" customHeight="1" x14ac:dyDescent="0.2">
      <c r="A6" s="137" t="s">
        <v>193</v>
      </c>
      <c r="B6" s="586">
        <v>32.595530000000011</v>
      </c>
      <c r="C6" s="141">
        <v>14.968844813806106</v>
      </c>
      <c r="D6" s="140">
        <v>176.09220999999997</v>
      </c>
      <c r="E6" s="141">
        <v>11.821979407716025</v>
      </c>
      <c r="F6" s="140">
        <v>358.51458000000002</v>
      </c>
      <c r="G6" s="142">
        <v>10.849734871203395</v>
      </c>
      <c r="H6" s="583">
        <v>1.3326793530209922</v>
      </c>
    </row>
    <row r="7" spans="1:65" ht="13.7" customHeight="1" x14ac:dyDescent="0.2">
      <c r="A7" s="137" t="s">
        <v>153</v>
      </c>
      <c r="B7" s="537">
        <v>2.12E-2</v>
      </c>
      <c r="C7" s="141">
        <v>100</v>
      </c>
      <c r="D7" s="119">
        <v>5.6539999999999993E-2</v>
      </c>
      <c r="E7" s="141">
        <v>28.792710706150302</v>
      </c>
      <c r="F7" s="119">
        <v>9.74E-2</v>
      </c>
      <c r="G7" s="141">
        <v>11.671634946113285</v>
      </c>
      <c r="H7" s="537">
        <v>3.62057713201635E-4</v>
      </c>
    </row>
    <row r="8" spans="1:65" ht="13.7" customHeight="1" x14ac:dyDescent="0.2">
      <c r="A8" s="578" t="s">
        <v>194</v>
      </c>
      <c r="B8" s="579">
        <v>416.66829000000001</v>
      </c>
      <c r="C8" s="580">
        <v>3.6878325224728044</v>
      </c>
      <c r="D8" s="579">
        <v>2275.9434799999999</v>
      </c>
      <c r="E8" s="580">
        <v>2.4752018373738003</v>
      </c>
      <c r="F8" s="579">
        <v>4702.0628499999993</v>
      </c>
      <c r="G8" s="581">
        <v>1.7685743643734577</v>
      </c>
      <c r="H8" s="581">
        <v>17.478625490773737</v>
      </c>
    </row>
    <row r="9" spans="1:65" ht="13.7" customHeight="1" x14ac:dyDescent="0.2">
      <c r="A9" s="137" t="s">
        <v>179</v>
      </c>
      <c r="B9" s="586">
        <v>1955.9012500000003</v>
      </c>
      <c r="C9" s="141">
        <v>3.608473327446172</v>
      </c>
      <c r="D9" s="140">
        <v>11034.219879999995</v>
      </c>
      <c r="E9" s="141">
        <v>3.9260854809867651</v>
      </c>
      <c r="F9" s="140">
        <v>22178.231699999997</v>
      </c>
      <c r="G9" s="142">
        <v>3.9613246874789869</v>
      </c>
      <c r="H9" s="583">
        <v>82.441476921540129</v>
      </c>
    </row>
    <row r="10" spans="1:65" ht="13.7" customHeight="1" x14ac:dyDescent="0.2">
      <c r="A10" s="137" t="s">
        <v>195</v>
      </c>
      <c r="B10" s="586">
        <v>1.1316300000000001</v>
      </c>
      <c r="C10" s="141">
        <v>-47.72806008619375</v>
      </c>
      <c r="D10" s="140">
        <v>10.22851</v>
      </c>
      <c r="E10" s="141">
        <v>19.581066262003706</v>
      </c>
      <c r="F10" s="140">
        <v>21.493880000000001</v>
      </c>
      <c r="G10" s="142">
        <v>2.5169594637456569</v>
      </c>
      <c r="H10" s="583">
        <v>7.9897587686143315E-2</v>
      </c>
    </row>
    <row r="11" spans="1:65" ht="13.7" customHeight="1" x14ac:dyDescent="0.2">
      <c r="A11" s="578" t="s">
        <v>524</v>
      </c>
      <c r="B11" s="579">
        <v>1957.0328800000002</v>
      </c>
      <c r="C11" s="580">
        <v>3.5496685021794363</v>
      </c>
      <c r="D11" s="579">
        <v>11044.448389999994</v>
      </c>
      <c r="E11" s="580">
        <v>3.9386873711227857</v>
      </c>
      <c r="F11" s="579">
        <v>22199.725579999995</v>
      </c>
      <c r="G11" s="581">
        <v>3.9599065628465673</v>
      </c>
      <c r="H11" s="581">
        <v>82.521374509226263</v>
      </c>
    </row>
    <row r="12" spans="1:65" ht="13.7" customHeight="1" x14ac:dyDescent="0.2">
      <c r="A12" s="144" t="s">
        <v>502</v>
      </c>
      <c r="B12" s="145">
        <v>2373.7011699999998</v>
      </c>
      <c r="C12" s="146">
        <v>3.5738945114302223</v>
      </c>
      <c r="D12" s="145">
        <v>13320.391869999996</v>
      </c>
      <c r="E12" s="146">
        <v>3.6856801575380347</v>
      </c>
      <c r="F12" s="145">
        <v>26901.788429999993</v>
      </c>
      <c r="G12" s="146">
        <v>3.5701115749851726</v>
      </c>
      <c r="H12" s="146">
        <v>100</v>
      </c>
    </row>
    <row r="13" spans="1:65" ht="13.7" customHeight="1" x14ac:dyDescent="0.2">
      <c r="A13" s="147" t="s">
        <v>196</v>
      </c>
      <c r="B13" s="148">
        <v>4772.5864600000004</v>
      </c>
      <c r="C13" s="148"/>
      <c r="D13" s="148">
        <v>27915.197624536431</v>
      </c>
      <c r="E13" s="148"/>
      <c r="F13" s="148">
        <v>55891.895933258056</v>
      </c>
      <c r="G13" s="149"/>
      <c r="H13" s="150"/>
    </row>
    <row r="14" spans="1:65" ht="13.7" customHeight="1" x14ac:dyDescent="0.2">
      <c r="A14" s="151" t="s">
        <v>197</v>
      </c>
      <c r="B14" s="587">
        <v>49.73615857762794</v>
      </c>
      <c r="C14" s="152"/>
      <c r="D14" s="152">
        <v>47.717347550826084</v>
      </c>
      <c r="E14" s="152"/>
      <c r="F14" s="152">
        <v>48.131823014420746</v>
      </c>
      <c r="G14" s="153"/>
      <c r="H14" s="584"/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557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643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52" priority="2" operator="equal">
      <formula>0</formula>
    </cfRule>
    <cfRule type="cellIs" dxfId="251" priority="9" operator="between">
      <formula>0</formula>
      <formula>0.5</formula>
    </cfRule>
    <cfRule type="cellIs" dxfId="250" priority="10" operator="between">
      <formula>0</formula>
      <formula>0.49</formula>
    </cfRule>
  </conditionalFormatting>
  <conditionalFormatting sqref="D7">
    <cfRule type="cellIs" dxfId="249" priority="7" operator="between">
      <formula>0</formula>
      <formula>0.5</formula>
    </cfRule>
    <cfRule type="cellIs" dxfId="248" priority="8" operator="between">
      <formula>0</formula>
      <formula>0.49</formula>
    </cfRule>
  </conditionalFormatting>
  <conditionalFormatting sqref="F7">
    <cfRule type="cellIs" dxfId="247" priority="5" operator="between">
      <formula>0</formula>
      <formula>0.5</formula>
    </cfRule>
    <cfRule type="cellIs" dxfId="246" priority="6" operator="between">
      <formula>0</formula>
      <formula>0.49</formula>
    </cfRule>
  </conditionalFormatting>
  <conditionalFormatting sqref="H7">
    <cfRule type="cellIs" dxfId="245" priority="3" operator="between">
      <formula>0</formula>
      <formula>0.5</formula>
    </cfRule>
    <cfRule type="cellIs" dxfId="244" priority="4" operator="between">
      <formula>0</formula>
      <formula>0.49</formula>
    </cfRule>
  </conditionalFormatting>
  <conditionalFormatting sqref="C7">
    <cfRule type="cellIs" dxfId="24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82" t="s">
        <v>26</v>
      </c>
      <c r="B1" s="882"/>
      <c r="C1" s="882"/>
      <c r="D1" s="882"/>
      <c r="E1" s="882"/>
      <c r="F1" s="157"/>
      <c r="G1" s="157"/>
      <c r="H1" s="157"/>
      <c r="I1" s="157"/>
      <c r="J1" s="157"/>
      <c r="K1" s="157"/>
      <c r="L1" s="588"/>
      <c r="M1" s="157"/>
      <c r="N1" s="157"/>
    </row>
    <row r="2" spans="1:14" x14ac:dyDescent="0.2">
      <c r="A2" s="882"/>
      <c r="B2" s="883"/>
      <c r="C2" s="883"/>
      <c r="D2" s="883"/>
      <c r="E2" s="883"/>
      <c r="F2" s="157"/>
      <c r="G2" s="157"/>
      <c r="H2" s="157"/>
      <c r="I2" s="157"/>
      <c r="J2" s="157"/>
      <c r="K2" s="157"/>
      <c r="L2" s="588"/>
      <c r="M2" s="158" t="s">
        <v>159</v>
      </c>
      <c r="N2" s="157"/>
    </row>
    <row r="3" spans="1:14" x14ac:dyDescent="0.2">
      <c r="A3" s="442"/>
      <c r="B3" s="736">
        <v>2015</v>
      </c>
      <c r="C3" s="736" t="s">
        <v>602</v>
      </c>
      <c r="D3" s="736" t="s">
        <v>602</v>
      </c>
      <c r="E3" s="736" t="s">
        <v>602</v>
      </c>
      <c r="F3" s="736" t="s">
        <v>602</v>
      </c>
      <c r="G3" s="736" t="s">
        <v>602</v>
      </c>
      <c r="H3" s="736">
        <v>2016</v>
      </c>
      <c r="I3" s="736" t="s">
        <v>602</v>
      </c>
      <c r="J3" s="736" t="s">
        <v>602</v>
      </c>
      <c r="K3" s="736" t="s">
        <v>602</v>
      </c>
      <c r="L3" s="736" t="s">
        <v>602</v>
      </c>
      <c r="M3" s="736" t="s">
        <v>602</v>
      </c>
      <c r="N3" s="1"/>
    </row>
    <row r="4" spans="1:14" x14ac:dyDescent="0.2">
      <c r="A4" s="159"/>
      <c r="B4" s="770">
        <v>42216</v>
      </c>
      <c r="C4" s="770">
        <v>42247</v>
      </c>
      <c r="D4" s="770">
        <v>42277</v>
      </c>
      <c r="E4" s="770">
        <v>42308</v>
      </c>
      <c r="F4" s="770">
        <v>42338</v>
      </c>
      <c r="G4" s="770">
        <v>42369</v>
      </c>
      <c r="H4" s="770">
        <v>42400</v>
      </c>
      <c r="I4" s="770">
        <v>42429</v>
      </c>
      <c r="J4" s="770">
        <v>42460</v>
      </c>
      <c r="K4" s="770">
        <v>42490</v>
      </c>
      <c r="L4" s="770">
        <v>42521</v>
      </c>
      <c r="M4" s="770">
        <v>42551</v>
      </c>
      <c r="N4" s="1"/>
    </row>
    <row r="5" spans="1:14" x14ac:dyDescent="0.2">
      <c r="A5" s="160" t="s">
        <v>198</v>
      </c>
      <c r="B5" s="161">
        <v>28.903340000000011</v>
      </c>
      <c r="C5" s="161">
        <v>27.278030000000001</v>
      </c>
      <c r="D5" s="161">
        <v>24.280040000000014</v>
      </c>
      <c r="E5" s="161">
        <v>23.663839999999976</v>
      </c>
      <c r="F5" s="161">
        <v>22.123279999999994</v>
      </c>
      <c r="G5" s="161">
        <v>19.868059999999996</v>
      </c>
      <c r="H5" s="161">
        <v>19.399980000000006</v>
      </c>
      <c r="I5" s="161">
        <v>19.15485</v>
      </c>
      <c r="J5" s="161">
        <v>20.193039999999986</v>
      </c>
      <c r="K5" s="161">
        <v>19.79274000000003</v>
      </c>
      <c r="L5" s="161">
        <v>20.804559999999992</v>
      </c>
      <c r="M5" s="161">
        <v>20.346390000000017</v>
      </c>
      <c r="N5" s="1"/>
    </row>
    <row r="6" spans="1:14" x14ac:dyDescent="0.2">
      <c r="A6" s="162" t="s">
        <v>505</v>
      </c>
      <c r="B6" s="163">
        <v>79.859309999999965</v>
      </c>
      <c r="C6" s="163">
        <v>91.717590000000015</v>
      </c>
      <c r="D6" s="163">
        <v>72.60443000000005</v>
      </c>
      <c r="E6" s="163">
        <v>82.401529999999966</v>
      </c>
      <c r="F6" s="163">
        <v>103.43312999999995</v>
      </c>
      <c r="G6" s="163">
        <v>80.726740000000007</v>
      </c>
      <c r="H6" s="163">
        <v>74.343450000000217</v>
      </c>
      <c r="I6" s="163">
        <v>78.605050000000062</v>
      </c>
      <c r="J6" s="163">
        <v>75.632570000000101</v>
      </c>
      <c r="K6" s="163">
        <v>78.703070000000181</v>
      </c>
      <c r="L6" s="163">
        <v>82.715249999999997</v>
      </c>
      <c r="M6" s="163">
        <v>80.254410000000149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598</v>
      </c>
    </row>
    <row r="2" spans="1:4" x14ac:dyDescent="0.2">
      <c r="A2" s="485"/>
      <c r="B2" s="485"/>
      <c r="C2" s="485"/>
      <c r="D2" s="485"/>
    </row>
    <row r="3" spans="1:4" x14ac:dyDescent="0.2">
      <c r="B3" s="485">
        <v>2014</v>
      </c>
      <c r="C3" s="485">
        <v>2015</v>
      </c>
      <c r="D3" s="485">
        <v>2016</v>
      </c>
    </row>
    <row r="4" spans="1:4" x14ac:dyDescent="0.2">
      <c r="A4" s="380" t="s">
        <v>134</v>
      </c>
      <c r="B4" s="484">
        <v>-3.1446782890975302</v>
      </c>
      <c r="C4" s="484">
        <v>1.5293884617992664</v>
      </c>
      <c r="D4" s="738">
        <v>3.1332386375479317</v>
      </c>
    </row>
    <row r="5" spans="1:4" x14ac:dyDescent="0.2">
      <c r="A5" s="589" t="s">
        <v>135</v>
      </c>
      <c r="B5" s="484">
        <v>-2.1974066317920395</v>
      </c>
      <c r="C5" s="484">
        <v>1.6946073543923881</v>
      </c>
      <c r="D5" s="738">
        <v>3.5298641377693794</v>
      </c>
    </row>
    <row r="6" spans="1:4" x14ac:dyDescent="0.2">
      <c r="A6" s="589" t="s">
        <v>136</v>
      </c>
      <c r="B6" s="484">
        <v>-1.2516567150178186</v>
      </c>
      <c r="C6" s="484">
        <v>1.825451843635449</v>
      </c>
      <c r="D6" s="738">
        <v>3.5260808191265145</v>
      </c>
    </row>
    <row r="7" spans="1:4" x14ac:dyDescent="0.2">
      <c r="A7" s="589" t="s">
        <v>137</v>
      </c>
      <c r="B7" s="484">
        <v>-1.375916266062909</v>
      </c>
      <c r="C7" s="484">
        <v>2.0836738272168183</v>
      </c>
      <c r="D7" s="738">
        <v>3.6517205624659934</v>
      </c>
    </row>
    <row r="8" spans="1:4" x14ac:dyDescent="0.2">
      <c r="A8" s="589" t="s">
        <v>138</v>
      </c>
      <c r="B8" s="484">
        <v>-0.88789508463165601</v>
      </c>
      <c r="C8" s="484">
        <v>2.0066172892764267</v>
      </c>
      <c r="D8" s="484">
        <v>3.911542818916129</v>
      </c>
    </row>
    <row r="9" spans="1:4" x14ac:dyDescent="0.2">
      <c r="A9" s="589" t="s">
        <v>139</v>
      </c>
      <c r="B9" s="484">
        <v>0.42649406359764735</v>
      </c>
      <c r="C9" s="484">
        <v>2.3646359118921736</v>
      </c>
      <c r="D9" s="738">
        <v>3.5701115749851877</v>
      </c>
    </row>
    <row r="10" spans="1:4" x14ac:dyDescent="0.2">
      <c r="A10" s="589" t="s">
        <v>140</v>
      </c>
      <c r="B10" s="484">
        <v>0.37064770000805175</v>
      </c>
      <c r="C10" s="484">
        <v>2.8578229545886749</v>
      </c>
      <c r="D10" s="738" t="s">
        <v>602</v>
      </c>
    </row>
    <row r="11" spans="1:4" x14ac:dyDescent="0.2">
      <c r="A11" s="589" t="s">
        <v>141</v>
      </c>
      <c r="B11" s="484">
        <v>0.49685609225389527</v>
      </c>
      <c r="C11" s="484">
        <v>3.5132548354838553</v>
      </c>
      <c r="D11" s="738" t="s">
        <v>602</v>
      </c>
    </row>
    <row r="12" spans="1:4" x14ac:dyDescent="0.2">
      <c r="A12" s="589" t="s">
        <v>142</v>
      </c>
      <c r="B12" s="484">
        <v>0.91104892142928851</v>
      </c>
      <c r="C12" s="484">
        <v>3.0644046658803861</v>
      </c>
      <c r="D12" s="738" t="s">
        <v>602</v>
      </c>
    </row>
    <row r="13" spans="1:4" x14ac:dyDescent="0.2">
      <c r="A13" s="589" t="s">
        <v>143</v>
      </c>
      <c r="B13" s="484">
        <v>0.94008333001470334</v>
      </c>
      <c r="C13" s="484">
        <v>3.0675885347335567</v>
      </c>
      <c r="D13" s="738" t="s">
        <v>602</v>
      </c>
    </row>
    <row r="14" spans="1:4" x14ac:dyDescent="0.2">
      <c r="A14" s="589" t="s">
        <v>144</v>
      </c>
      <c r="B14" s="484">
        <v>0.87830283214288951</v>
      </c>
      <c r="C14" s="484">
        <v>3.5883873080564328</v>
      </c>
      <c r="D14" s="738" t="s">
        <v>602</v>
      </c>
    </row>
    <row r="15" spans="1:4" x14ac:dyDescent="0.2">
      <c r="A15" s="590" t="s">
        <v>145</v>
      </c>
      <c r="B15" s="486">
        <v>1.4433933398524892</v>
      </c>
      <c r="C15" s="486">
        <v>3.4539657833198838</v>
      </c>
      <c r="D15" s="739" t="s">
        <v>602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80" t="s">
        <v>33</v>
      </c>
      <c r="B1" s="880"/>
      <c r="C1" s="880"/>
      <c r="D1" s="131"/>
      <c r="E1" s="131"/>
      <c r="F1" s="131"/>
      <c r="G1" s="131"/>
    </row>
    <row r="2" spans="1:13" ht="13.7" customHeight="1" x14ac:dyDescent="0.2">
      <c r="A2" s="881"/>
      <c r="B2" s="881"/>
      <c r="C2" s="881"/>
      <c r="D2" s="135"/>
      <c r="E2" s="135"/>
      <c r="F2" s="135"/>
      <c r="G2" s="110" t="s">
        <v>159</v>
      </c>
    </row>
    <row r="3" spans="1:13" ht="13.7" customHeight="1" x14ac:dyDescent="0.2">
      <c r="A3" s="167"/>
      <c r="B3" s="884">
        <f>INDICE!A3</f>
        <v>42522</v>
      </c>
      <c r="C3" s="885"/>
      <c r="D3" s="885" t="s">
        <v>120</v>
      </c>
      <c r="E3" s="885"/>
      <c r="F3" s="885" t="s">
        <v>121</v>
      </c>
      <c r="G3" s="885"/>
    </row>
    <row r="4" spans="1:13" ht="30.4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401.96340999999944</v>
      </c>
      <c r="C5" s="143">
        <v>14.704879999999994</v>
      </c>
      <c r="D5" s="140">
        <v>2195.8490200000019</v>
      </c>
      <c r="E5" s="140">
        <v>80.094459999999998</v>
      </c>
      <c r="F5" s="140">
        <v>4542.6972100000021</v>
      </c>
      <c r="G5" s="140">
        <v>159.36563999999998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1509.8865000000003</v>
      </c>
      <c r="C6" s="140">
        <v>447.14637999999991</v>
      </c>
      <c r="D6" s="140">
        <v>8463.0268399999968</v>
      </c>
      <c r="E6" s="140">
        <v>2581.4215500000005</v>
      </c>
      <c r="F6" s="140">
        <v>17048.486609999996</v>
      </c>
      <c r="G6" s="140">
        <v>5151.2389700000003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1911.8499099999997</v>
      </c>
      <c r="C7" s="148">
        <v>461.85125999999991</v>
      </c>
      <c r="D7" s="148">
        <v>10658.875859999998</v>
      </c>
      <c r="E7" s="148">
        <v>2661.5160100000003</v>
      </c>
      <c r="F7" s="148">
        <v>21591.183819999998</v>
      </c>
      <c r="G7" s="148">
        <v>5310.6046100000003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794"/>
      <c r="D14" s="794"/>
      <c r="F14" s="794"/>
    </row>
    <row r="15" spans="1:13" ht="13.7" customHeight="1" x14ac:dyDescent="0.2">
      <c r="B15" s="794"/>
      <c r="D15" s="794"/>
      <c r="F15" s="794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2">
        <f>INDICE!A3</f>
        <v>42522</v>
      </c>
      <c r="C3" s="872"/>
      <c r="D3" s="872">
        <f>INDICE!C3</f>
        <v>0</v>
      </c>
      <c r="E3" s="872"/>
      <c r="F3" s="112"/>
      <c r="G3" s="873" t="s">
        <v>121</v>
      </c>
      <c r="H3" s="873"/>
      <c r="I3" s="873"/>
      <c r="J3" s="873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3" t="s">
        <v>161</v>
      </c>
      <c r="B5" s="117">
        <f>'GNA CCAA'!B5</f>
        <v>59.105159999999998</v>
      </c>
      <c r="C5" s="117">
        <f>'GNA CCAA'!C5</f>
        <v>2.6842699999999993</v>
      </c>
      <c r="D5" s="117">
        <f>'GO CCAA'!B5</f>
        <v>298.49480999999986</v>
      </c>
      <c r="E5" s="534">
        <f>SUM(B5:D5)</f>
        <v>360.28423999999984</v>
      </c>
      <c r="F5" s="117"/>
      <c r="G5" s="117">
        <f>'GNA CCAA'!F5</f>
        <v>668.20479000000194</v>
      </c>
      <c r="H5" s="117">
        <f>'GNA CCAA'!G5</f>
        <v>29.067409999999953</v>
      </c>
      <c r="I5" s="117">
        <f>'GO CCAA'!G5</f>
        <v>3353.6304800000034</v>
      </c>
      <c r="J5" s="534">
        <f>SUM(G5:I5)</f>
        <v>4050.9026800000056</v>
      </c>
      <c r="K5" s="82"/>
    </row>
    <row r="6" spans="1:11" s="114" customFormat="1" x14ac:dyDescent="0.2">
      <c r="A6" s="574" t="s">
        <v>162</v>
      </c>
      <c r="B6" s="119">
        <f>'GNA CCAA'!B6</f>
        <v>11.624969999999999</v>
      </c>
      <c r="C6" s="119">
        <f>'GNA CCAA'!C6</f>
        <v>0.66195000000000015</v>
      </c>
      <c r="D6" s="119">
        <f>'GO CCAA'!B6</f>
        <v>79.479309999999998</v>
      </c>
      <c r="E6" s="537">
        <f>SUM(B6:D6)</f>
        <v>91.766229999999993</v>
      </c>
      <c r="F6" s="119"/>
      <c r="G6" s="119">
        <f>'GNA CCAA'!F6</f>
        <v>128.16690999999994</v>
      </c>
      <c r="H6" s="119">
        <f>'GNA CCAA'!G6</f>
        <v>7.1839900000000094</v>
      </c>
      <c r="I6" s="119">
        <f>'GO CCAA'!G6</f>
        <v>922.20267999999999</v>
      </c>
      <c r="J6" s="537">
        <f t="shared" ref="J6:J24" si="0">SUM(G6:I6)</f>
        <v>1057.55358</v>
      </c>
      <c r="K6" s="82"/>
    </row>
    <row r="7" spans="1:11" s="114" customFormat="1" x14ac:dyDescent="0.2">
      <c r="A7" s="574" t="s">
        <v>163</v>
      </c>
      <c r="B7" s="119">
        <f>'GNA CCAA'!B7</f>
        <v>7.0930700000000009</v>
      </c>
      <c r="C7" s="119">
        <f>'GNA CCAA'!C7</f>
        <v>0.65427999999999997</v>
      </c>
      <c r="D7" s="119">
        <f>'GO CCAA'!B7</f>
        <v>37.74747</v>
      </c>
      <c r="E7" s="537">
        <f t="shared" ref="E7:E24" si="1">SUM(B7:D7)</f>
        <v>45.494820000000004</v>
      </c>
      <c r="F7" s="119"/>
      <c r="G7" s="119">
        <f>'GNA CCAA'!F7</f>
        <v>82.013200000000026</v>
      </c>
      <c r="H7" s="119">
        <f>'GNA CCAA'!G7</f>
        <v>6.9056000000000015</v>
      </c>
      <c r="I7" s="119">
        <f>'GO CCAA'!G7</f>
        <v>440.33290999999974</v>
      </c>
      <c r="J7" s="537">
        <f t="shared" si="0"/>
        <v>529.25170999999978</v>
      </c>
      <c r="K7" s="82"/>
    </row>
    <row r="8" spans="1:11" s="114" customFormat="1" x14ac:dyDescent="0.2">
      <c r="A8" s="574" t="s">
        <v>164</v>
      </c>
      <c r="B8" s="119">
        <f>'GNA CCAA'!B8</f>
        <v>20.283600000000007</v>
      </c>
      <c r="C8" s="119">
        <f>'GNA CCAA'!C8</f>
        <v>1.2419899999999997</v>
      </c>
      <c r="D8" s="119">
        <f>'GO CCAA'!B8</f>
        <v>41.040000000000006</v>
      </c>
      <c r="E8" s="537">
        <f t="shared" si="1"/>
        <v>62.565590000000014</v>
      </c>
      <c r="F8" s="119"/>
      <c r="G8" s="119">
        <f>'GNA CCAA'!F8</f>
        <v>204.45195000000007</v>
      </c>
      <c r="H8" s="119">
        <f>'GNA CCAA'!G8</f>
        <v>12.268070000000005</v>
      </c>
      <c r="I8" s="119">
        <f>'GO CCAA'!G8</f>
        <v>403.58119000000011</v>
      </c>
      <c r="J8" s="537">
        <f t="shared" si="0"/>
        <v>620.3012100000002</v>
      </c>
      <c r="K8" s="82"/>
    </row>
    <row r="9" spans="1:11" s="114" customFormat="1" x14ac:dyDescent="0.2">
      <c r="A9" s="574" t="s">
        <v>165</v>
      </c>
      <c r="B9" s="119">
        <f>'GNA CCAA'!B9</f>
        <v>29.774570000000001</v>
      </c>
      <c r="C9" s="119">
        <f>'GNA CCAA'!C9</f>
        <v>10.68418</v>
      </c>
      <c r="D9" s="119">
        <f>'GO CCAA'!B9</f>
        <v>54.288640000000001</v>
      </c>
      <c r="E9" s="537">
        <f t="shared" si="1"/>
        <v>94.747389999999996</v>
      </c>
      <c r="F9" s="119"/>
      <c r="G9" s="119">
        <f>'GNA CCAA'!F9</f>
        <v>368.32408000000015</v>
      </c>
      <c r="H9" s="119">
        <f>'GNA CCAA'!G9</f>
        <v>126.86057000000004</v>
      </c>
      <c r="I9" s="119">
        <f>'GO CCAA'!G9</f>
        <v>653.40938000000017</v>
      </c>
      <c r="J9" s="537">
        <f t="shared" si="0"/>
        <v>1148.5940300000004</v>
      </c>
      <c r="K9" s="82"/>
    </row>
    <row r="10" spans="1:11" s="114" customFormat="1" x14ac:dyDescent="0.2">
      <c r="A10" s="574" t="s">
        <v>166</v>
      </c>
      <c r="B10" s="119">
        <f>'GNA CCAA'!B10</f>
        <v>5.0298400000000001</v>
      </c>
      <c r="C10" s="119">
        <f>'GNA CCAA'!C10</f>
        <v>0.34904000000000002</v>
      </c>
      <c r="D10" s="119">
        <f>'GO CCAA'!B10</f>
        <v>27.761710000000001</v>
      </c>
      <c r="E10" s="537">
        <f t="shared" si="1"/>
        <v>33.140590000000003</v>
      </c>
      <c r="F10" s="119"/>
      <c r="G10" s="119">
        <f>'GNA CCAA'!F10</f>
        <v>57.810730000000035</v>
      </c>
      <c r="H10" s="119">
        <f>'GNA CCAA'!G10</f>
        <v>3.7806599999999992</v>
      </c>
      <c r="I10" s="119">
        <f>'GO CCAA'!G10</f>
        <v>313.78795999999994</v>
      </c>
      <c r="J10" s="537">
        <f t="shared" si="0"/>
        <v>375.37934999999999</v>
      </c>
      <c r="K10" s="82"/>
    </row>
    <row r="11" spans="1:11" s="114" customFormat="1" x14ac:dyDescent="0.2">
      <c r="A11" s="574" t="s">
        <v>167</v>
      </c>
      <c r="B11" s="119">
        <f>'GNA CCAA'!B11</f>
        <v>21.293849999999988</v>
      </c>
      <c r="C11" s="119">
        <f>'GNA CCAA'!C11</f>
        <v>1.4540600000000001</v>
      </c>
      <c r="D11" s="119">
        <f>'GO CCAA'!B11</f>
        <v>148.15234999999998</v>
      </c>
      <c r="E11" s="537">
        <f t="shared" si="1"/>
        <v>170.90025999999997</v>
      </c>
      <c r="F11" s="119"/>
      <c r="G11" s="119">
        <f>'GNA CCAA'!F11</f>
        <v>247.19646999999978</v>
      </c>
      <c r="H11" s="119">
        <f>'GNA CCAA'!G11</f>
        <v>16.589250000000042</v>
      </c>
      <c r="I11" s="119">
        <f>'GO CCAA'!G11</f>
        <v>1684.2937599999998</v>
      </c>
      <c r="J11" s="537">
        <f t="shared" si="0"/>
        <v>1948.0794799999996</v>
      </c>
      <c r="K11" s="82"/>
    </row>
    <row r="12" spans="1:11" s="114" customFormat="1" x14ac:dyDescent="0.2">
      <c r="A12" s="574" t="s">
        <v>608</v>
      </c>
      <c r="B12" s="119">
        <f>'GNA CCAA'!B12</f>
        <v>14.497599999999998</v>
      </c>
      <c r="C12" s="119">
        <f>'GNA CCAA'!C12</f>
        <v>0.86740000000000028</v>
      </c>
      <c r="D12" s="119">
        <f>'GO CCAA'!B12</f>
        <v>111.37072999999998</v>
      </c>
      <c r="E12" s="537">
        <f t="shared" si="1"/>
        <v>126.73572999999998</v>
      </c>
      <c r="F12" s="119"/>
      <c r="G12" s="119">
        <f>'GNA CCAA'!F12</f>
        <v>165.67046000000008</v>
      </c>
      <c r="H12" s="119">
        <f>'GNA CCAA'!G12</f>
        <v>8.7532300000000003</v>
      </c>
      <c r="I12" s="119">
        <f>'GO CCAA'!G12</f>
        <v>1239.9166800000007</v>
      </c>
      <c r="J12" s="537">
        <f t="shared" si="0"/>
        <v>1414.3403700000008</v>
      </c>
      <c r="K12" s="82"/>
    </row>
    <row r="13" spans="1:11" s="114" customFormat="1" x14ac:dyDescent="0.2">
      <c r="A13" s="574" t="s">
        <v>168</v>
      </c>
      <c r="B13" s="119">
        <f>'GNA CCAA'!B13</f>
        <v>64.984180000000023</v>
      </c>
      <c r="C13" s="119">
        <f>'GNA CCAA'!C13</f>
        <v>5.0722899999999989</v>
      </c>
      <c r="D13" s="119">
        <f>'GO CCAA'!B13</f>
        <v>304.49288999999987</v>
      </c>
      <c r="E13" s="537">
        <f t="shared" si="1"/>
        <v>374.54935999999987</v>
      </c>
      <c r="F13" s="119"/>
      <c r="G13" s="119">
        <f>'GNA CCAA'!F13</f>
        <v>725.39300000000117</v>
      </c>
      <c r="H13" s="119">
        <f>'GNA CCAA'!G13</f>
        <v>53.165639999999939</v>
      </c>
      <c r="I13" s="119">
        <f>'GO CCAA'!G13</f>
        <v>3503.4836900000023</v>
      </c>
      <c r="J13" s="537">
        <f t="shared" si="0"/>
        <v>4282.0423300000039</v>
      </c>
      <c r="K13" s="82"/>
    </row>
    <row r="14" spans="1:11" s="114" customFormat="1" x14ac:dyDescent="0.2">
      <c r="A14" s="574" t="s">
        <v>169</v>
      </c>
      <c r="B14" s="119">
        <f>'GNA CCAA'!B14</f>
        <v>0.47025</v>
      </c>
      <c r="C14" s="119">
        <f>'GNA CCAA'!C14</f>
        <v>5.935E-2</v>
      </c>
      <c r="D14" s="119">
        <f>'GO CCAA'!B14</f>
        <v>1.0529600000000001</v>
      </c>
      <c r="E14" s="537">
        <f t="shared" si="1"/>
        <v>1.58256</v>
      </c>
      <c r="F14" s="119"/>
      <c r="G14" s="119">
        <f>'GNA CCAA'!F14</f>
        <v>5.640130000000001</v>
      </c>
      <c r="H14" s="119">
        <f>'GNA CCAA'!G14</f>
        <v>0.61094999999999988</v>
      </c>
      <c r="I14" s="119">
        <f>'GO CCAA'!G14</f>
        <v>13.552280000000001</v>
      </c>
      <c r="J14" s="537">
        <f t="shared" si="0"/>
        <v>19.803360000000001</v>
      </c>
      <c r="K14" s="82"/>
    </row>
    <row r="15" spans="1:11" s="114" customFormat="1" x14ac:dyDescent="0.2">
      <c r="A15" s="574" t="s">
        <v>170</v>
      </c>
      <c r="B15" s="119">
        <f>'GNA CCAA'!B15</f>
        <v>42.741230000000016</v>
      </c>
      <c r="C15" s="119">
        <f>'GNA CCAA'!C15</f>
        <v>2.1228100000000003</v>
      </c>
      <c r="D15" s="119">
        <f>'GO CCAA'!B15</f>
        <v>188.40063000000006</v>
      </c>
      <c r="E15" s="537">
        <f t="shared" si="1"/>
        <v>233.26467000000008</v>
      </c>
      <c r="F15" s="119"/>
      <c r="G15" s="119">
        <f>'GNA CCAA'!F15</f>
        <v>481.04876999999999</v>
      </c>
      <c r="H15" s="119">
        <f>'GNA CCAA'!G15</f>
        <v>22.462090000000003</v>
      </c>
      <c r="I15" s="119">
        <f>'GO CCAA'!G15</f>
        <v>2147.1326000000004</v>
      </c>
      <c r="J15" s="537">
        <f t="shared" si="0"/>
        <v>2650.6434600000002</v>
      </c>
      <c r="K15" s="82"/>
    </row>
    <row r="16" spans="1:11" s="114" customFormat="1" x14ac:dyDescent="0.2">
      <c r="A16" s="574" t="s">
        <v>171</v>
      </c>
      <c r="B16" s="119">
        <f>'GNA CCAA'!B16</f>
        <v>7.7328699999999992</v>
      </c>
      <c r="C16" s="119">
        <f>'GNA CCAA'!C16</f>
        <v>0.29538999999999999</v>
      </c>
      <c r="D16" s="119">
        <f>'GO CCAA'!B16</f>
        <v>54.348649999999992</v>
      </c>
      <c r="E16" s="537">
        <f t="shared" si="1"/>
        <v>62.376909999999995</v>
      </c>
      <c r="F16" s="119"/>
      <c r="G16" s="119">
        <f>'GNA CCAA'!F16</f>
        <v>91.444129999999973</v>
      </c>
      <c r="H16" s="119">
        <f>'GNA CCAA'!G16</f>
        <v>3.1706500000000024</v>
      </c>
      <c r="I16" s="119">
        <f>'GO CCAA'!G16</f>
        <v>608.58648999999934</v>
      </c>
      <c r="J16" s="537">
        <f t="shared" si="0"/>
        <v>703.20126999999934</v>
      </c>
      <c r="K16" s="82"/>
    </row>
    <row r="17" spans="1:16" s="114" customFormat="1" x14ac:dyDescent="0.2">
      <c r="A17" s="574" t="s">
        <v>172</v>
      </c>
      <c r="B17" s="119">
        <f>'GNA CCAA'!B17</f>
        <v>19.732910000000007</v>
      </c>
      <c r="C17" s="119">
        <f>'GNA CCAA'!C17</f>
        <v>1.3049600000000001</v>
      </c>
      <c r="D17" s="119">
        <f>'GO CCAA'!B17</f>
        <v>116.82332</v>
      </c>
      <c r="E17" s="537">
        <f t="shared" si="1"/>
        <v>137.86118999999999</v>
      </c>
      <c r="F17" s="119"/>
      <c r="G17" s="119">
        <f>'GNA CCAA'!F17</f>
        <v>226.00145999999998</v>
      </c>
      <c r="H17" s="119">
        <f>'GNA CCAA'!G17</f>
        <v>13.919210000000023</v>
      </c>
      <c r="I17" s="119">
        <f>'GO CCAA'!G17</f>
        <v>1367.6140499999995</v>
      </c>
      <c r="J17" s="537">
        <f t="shared" si="0"/>
        <v>1607.5347199999994</v>
      </c>
      <c r="K17" s="82"/>
    </row>
    <row r="18" spans="1:16" s="114" customFormat="1" x14ac:dyDescent="0.2">
      <c r="A18" s="574" t="s">
        <v>173</v>
      </c>
      <c r="B18" s="119">
        <f>'GNA CCAA'!B18</f>
        <v>2.3770599999999997</v>
      </c>
      <c r="C18" s="119">
        <f>'GNA CCAA'!C18</f>
        <v>0.16681000000000001</v>
      </c>
      <c r="D18" s="119">
        <f>'GO CCAA'!B18</f>
        <v>16.417750000000002</v>
      </c>
      <c r="E18" s="537">
        <f t="shared" si="1"/>
        <v>18.96162</v>
      </c>
      <c r="F18" s="119"/>
      <c r="G18" s="119">
        <f>'GNA CCAA'!F18</f>
        <v>26.579000000000001</v>
      </c>
      <c r="H18" s="119">
        <f>'GNA CCAA'!G18</f>
        <v>1.7185499999999998</v>
      </c>
      <c r="I18" s="119">
        <f>'GO CCAA'!G18</f>
        <v>174.33391999999998</v>
      </c>
      <c r="J18" s="537">
        <f t="shared" si="0"/>
        <v>202.63146999999998</v>
      </c>
      <c r="K18" s="82"/>
    </row>
    <row r="19" spans="1:16" s="114" customFormat="1" x14ac:dyDescent="0.2">
      <c r="A19" s="574" t="s">
        <v>174</v>
      </c>
      <c r="B19" s="119">
        <f>'GNA CCAA'!B19</f>
        <v>46.626460000000009</v>
      </c>
      <c r="C19" s="119">
        <f>'GNA CCAA'!C19</f>
        <v>3.0318399999999999</v>
      </c>
      <c r="D19" s="119">
        <f>'GO CCAA'!B19</f>
        <v>197.86782000000002</v>
      </c>
      <c r="E19" s="537">
        <f t="shared" si="1"/>
        <v>247.52612000000005</v>
      </c>
      <c r="F19" s="119"/>
      <c r="G19" s="119">
        <f>'GNA CCAA'!F19</f>
        <v>518.61952999999994</v>
      </c>
      <c r="H19" s="119">
        <f>'GNA CCAA'!G19</f>
        <v>30.901019999999978</v>
      </c>
      <c r="I19" s="119">
        <f>'GO CCAA'!G19</f>
        <v>2216.6607000000004</v>
      </c>
      <c r="J19" s="537">
        <f t="shared" si="0"/>
        <v>2766.1812500000005</v>
      </c>
      <c r="K19" s="82"/>
    </row>
    <row r="20" spans="1:16" s="114" customFormat="1" x14ac:dyDescent="0.2">
      <c r="A20" s="574" t="s">
        <v>175</v>
      </c>
      <c r="B20" s="119">
        <f>'GNA CCAA'!B20</f>
        <v>0.64590000000000003</v>
      </c>
      <c r="C20" s="821">
        <f>'GNA CCAA'!C20</f>
        <v>0</v>
      </c>
      <c r="D20" s="119">
        <f>'GO CCAA'!B20</f>
        <v>1.6628000000000001</v>
      </c>
      <c r="E20" s="537">
        <f t="shared" si="1"/>
        <v>2.3087</v>
      </c>
      <c r="F20" s="119"/>
      <c r="G20" s="119">
        <f>'GNA CCAA'!F20</f>
        <v>6.6702299999999992</v>
      </c>
      <c r="H20" s="821">
        <f>'GNA CCAA'!G20</f>
        <v>0</v>
      </c>
      <c r="I20" s="119">
        <f>'GO CCAA'!G20</f>
        <v>17.375449999999997</v>
      </c>
      <c r="J20" s="537">
        <f t="shared" si="0"/>
        <v>24.045679999999997</v>
      </c>
      <c r="K20" s="82"/>
    </row>
    <row r="21" spans="1:16" s="114" customFormat="1" x14ac:dyDescent="0.2">
      <c r="A21" s="574" t="s">
        <v>176</v>
      </c>
      <c r="B21" s="119">
        <f>'GNA CCAA'!B21</f>
        <v>10.172830000000001</v>
      </c>
      <c r="C21" s="119">
        <f>'GNA CCAA'!C21</f>
        <v>0.65255999999999992</v>
      </c>
      <c r="D21" s="119">
        <f>'GO CCAA'!B21</f>
        <v>77.588549999999998</v>
      </c>
      <c r="E21" s="537">
        <f t="shared" si="1"/>
        <v>88.413939999999997</v>
      </c>
      <c r="F21" s="119"/>
      <c r="G21" s="119">
        <f>'GNA CCAA'!F21</f>
        <v>112.59021999999996</v>
      </c>
      <c r="H21" s="119">
        <f>'GNA CCAA'!G21</f>
        <v>6.4476900000000024</v>
      </c>
      <c r="I21" s="119">
        <f>'GO CCAA'!G21</f>
        <v>872.79794000000015</v>
      </c>
      <c r="J21" s="537">
        <f t="shared" si="0"/>
        <v>991.83585000000016</v>
      </c>
      <c r="K21" s="82"/>
    </row>
    <row r="22" spans="1:16" s="114" customFormat="1" x14ac:dyDescent="0.2">
      <c r="A22" s="574" t="s">
        <v>177</v>
      </c>
      <c r="B22" s="119">
        <f>'GNA CCAA'!B22</f>
        <v>5.3225300000000004</v>
      </c>
      <c r="C22" s="119">
        <f>'GNA CCAA'!C22</f>
        <v>0.23793999999999998</v>
      </c>
      <c r="D22" s="119">
        <f>'GO CCAA'!B22</f>
        <v>49.101190000000003</v>
      </c>
      <c r="E22" s="537">
        <f t="shared" si="1"/>
        <v>54.661660000000005</v>
      </c>
      <c r="F22" s="119"/>
      <c r="G22" s="119">
        <f>'GNA CCAA'!F22</f>
        <v>60.572780000000002</v>
      </c>
      <c r="H22" s="119">
        <f>'GNA CCAA'!G22</f>
        <v>2.7699200000000004</v>
      </c>
      <c r="I22" s="119">
        <f>'GO CCAA'!G22</f>
        <v>610.62196000000017</v>
      </c>
      <c r="J22" s="537">
        <f t="shared" si="0"/>
        <v>673.96466000000021</v>
      </c>
      <c r="K22" s="82"/>
    </row>
    <row r="23" spans="1:16" x14ac:dyDescent="0.2">
      <c r="A23" s="575" t="s">
        <v>178</v>
      </c>
      <c r="B23" s="119">
        <f>'GNA CCAA'!B23</f>
        <v>14.542679999999997</v>
      </c>
      <c r="C23" s="119">
        <f>'GNA CCAA'!C23</f>
        <v>1.0544100000000001</v>
      </c>
      <c r="D23" s="119">
        <f>'GO CCAA'!B23</f>
        <v>149.80967000000001</v>
      </c>
      <c r="E23" s="537">
        <f t="shared" si="1"/>
        <v>165.40676000000002</v>
      </c>
      <c r="F23" s="119"/>
      <c r="G23" s="119">
        <f>'GNA CCAA'!F23</f>
        <v>167.04671999999997</v>
      </c>
      <c r="H23" s="119">
        <f>'GNA CCAA'!G23</f>
        <v>11.940079999999996</v>
      </c>
      <c r="I23" s="119">
        <f>'GO CCAA'!G23</f>
        <v>1634.9175799999982</v>
      </c>
      <c r="J23" s="537">
        <f t="shared" si="0"/>
        <v>1813.9043799999981</v>
      </c>
      <c r="K23" s="480"/>
      <c r="P23" s="114"/>
    </row>
    <row r="24" spans="1:16" x14ac:dyDescent="0.2">
      <c r="A24" s="576" t="s">
        <v>500</v>
      </c>
      <c r="B24" s="123">
        <f>'GNA CCAA'!B24</f>
        <v>384.05156000000011</v>
      </c>
      <c r="C24" s="123">
        <f>'GNA CCAA'!C24</f>
        <v>32.595530000000025</v>
      </c>
      <c r="D24" s="123">
        <f>'GO CCAA'!B24</f>
        <v>1955.9012500000015</v>
      </c>
      <c r="E24" s="123">
        <f t="shared" si="1"/>
        <v>2372.5483400000016</v>
      </c>
      <c r="F24" s="123"/>
      <c r="G24" s="123">
        <f>'GNA CCAA'!F24</f>
        <v>4343.4445599999908</v>
      </c>
      <c r="H24" s="577">
        <f>'GNA CCAA'!G24</f>
        <v>358.51458000000065</v>
      </c>
      <c r="I24" s="123">
        <f>'GO CCAA'!G24</f>
        <v>22178.231700000008</v>
      </c>
      <c r="J24" s="123">
        <f t="shared" si="0"/>
        <v>26880.190839999999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9"/>
      <c r="F28" s="87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42" priority="5" operator="between">
      <formula>0</formula>
      <formula>0.5</formula>
    </cfRule>
    <cfRule type="cellIs" dxfId="241" priority="6" operator="between">
      <formula>0</formula>
      <formula>0.49</formula>
    </cfRule>
  </conditionalFormatting>
  <conditionalFormatting sqref="E6:E23">
    <cfRule type="cellIs" dxfId="240" priority="3" operator="between">
      <formula>0</formula>
      <formula>0.5</formula>
    </cfRule>
    <cfRule type="cellIs" dxfId="239" priority="4" operator="between">
      <formula>0</formula>
      <formula>0.49</formula>
    </cfRule>
  </conditionalFormatting>
  <conditionalFormatting sqref="J6:J23">
    <cfRule type="cellIs" dxfId="238" priority="1" operator="between">
      <formula>0</formula>
      <formula>0.5</formula>
    </cfRule>
    <cfRule type="cellIs" dxfId="23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559.73193000000003</v>
      </c>
      <c r="C5" s="101">
        <v>8.9143477896153467</v>
      </c>
      <c r="D5" s="100">
        <v>2690.7622500000002</v>
      </c>
      <c r="E5" s="101">
        <v>5.5468793445464488</v>
      </c>
      <c r="F5" s="100">
        <v>5675.5032500000007</v>
      </c>
      <c r="G5" s="101">
        <v>4.7496660673732958</v>
      </c>
      <c r="H5" s="101">
        <v>99.991873803988497</v>
      </c>
    </row>
    <row r="6" spans="1:65" s="99" customFormat="1" x14ac:dyDescent="0.2">
      <c r="A6" s="99" t="s">
        <v>149</v>
      </c>
      <c r="B6" s="119">
        <v>1.4540000000000001E-2</v>
      </c>
      <c r="C6" s="541">
        <v>-26.080325368581605</v>
      </c>
      <c r="D6" s="119">
        <v>0.15045000000000003</v>
      </c>
      <c r="E6" s="541">
        <v>16.034243405830622</v>
      </c>
      <c r="F6" s="119">
        <v>0.46123999999999998</v>
      </c>
      <c r="G6" s="541">
        <v>70.262089331856757</v>
      </c>
      <c r="H6" s="268">
        <v>8.1261960114905486E-3</v>
      </c>
    </row>
    <row r="7" spans="1:65" s="99" customFormat="1" x14ac:dyDescent="0.2">
      <c r="A7" s="68" t="s">
        <v>119</v>
      </c>
      <c r="B7" s="69">
        <v>559.74647000000004</v>
      </c>
      <c r="C7" s="103">
        <v>8.9130084377322607</v>
      </c>
      <c r="D7" s="69">
        <v>2690.9127000000003</v>
      </c>
      <c r="E7" s="103">
        <v>5.547412704427467</v>
      </c>
      <c r="F7" s="69">
        <v>5675.9644900000012</v>
      </c>
      <c r="G7" s="103">
        <v>4.7529414287685601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557</v>
      </c>
    </row>
    <row r="10" spans="1:65" x14ac:dyDescent="0.2">
      <c r="A10" s="166" t="s">
        <v>643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36" priority="7" operator="between">
      <formula>0</formula>
      <formula>0.5</formula>
    </cfRule>
    <cfRule type="cellIs" dxfId="235" priority="8" operator="between">
      <formula>0</formula>
      <formula>0.49</formula>
    </cfRule>
  </conditionalFormatting>
  <conditionalFormatting sqref="D6">
    <cfRule type="cellIs" dxfId="234" priority="5" operator="between">
      <formula>0</formula>
      <formula>0.5</formula>
    </cfRule>
    <cfRule type="cellIs" dxfId="233" priority="6" operator="between">
      <formula>0</formula>
      <formula>0.49</formula>
    </cfRule>
  </conditionalFormatting>
  <conditionalFormatting sqref="F6">
    <cfRule type="cellIs" dxfId="232" priority="3" operator="between">
      <formula>0</formula>
      <formula>0.5</formula>
    </cfRule>
    <cfRule type="cellIs" dxfId="231" priority="4" operator="between">
      <formula>0</formula>
      <formula>0.49</formula>
    </cfRule>
  </conditionalFormatting>
  <conditionalFormatting sqref="H6">
    <cfRule type="cellIs" dxfId="230" priority="1" operator="between">
      <formula>0</formula>
      <formula>0.5</formula>
    </cfRule>
    <cfRule type="cellIs" dxfId="22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174.3370799999999</v>
      </c>
      <c r="C5" s="180">
        <v>11.909339207099279</v>
      </c>
      <c r="D5" s="129">
        <v>1094.6050400000001</v>
      </c>
      <c r="E5" s="180">
        <v>6.6578160379993871</v>
      </c>
      <c r="F5" s="129">
        <v>2169.6075000000001</v>
      </c>
      <c r="G5" s="180">
        <v>2.089300471765664</v>
      </c>
      <c r="H5" s="180">
        <v>25.67281143686569</v>
      </c>
    </row>
    <row r="6" spans="1:65" s="179" customFormat="1" x14ac:dyDescent="0.2">
      <c r="A6" s="179" t="s">
        <v>205</v>
      </c>
      <c r="B6" s="129">
        <v>516.71959000000004</v>
      </c>
      <c r="C6" s="180">
        <v>2.7796863005223043</v>
      </c>
      <c r="D6" s="129">
        <v>3189.3624900000004</v>
      </c>
      <c r="E6" s="180">
        <v>4.7085927135876107</v>
      </c>
      <c r="F6" s="129">
        <v>6281.3855100000001</v>
      </c>
      <c r="G6" s="180">
        <v>-1.6635896377155683</v>
      </c>
      <c r="H6" s="180">
        <v>74.3271885631343</v>
      </c>
    </row>
    <row r="7" spans="1:65" s="99" customFormat="1" x14ac:dyDescent="0.2">
      <c r="A7" s="68" t="s">
        <v>510</v>
      </c>
      <c r="B7" s="69">
        <v>691.05666999999994</v>
      </c>
      <c r="C7" s="103">
        <v>4.9394326661995134</v>
      </c>
      <c r="D7" s="69">
        <v>4283.9675299999999</v>
      </c>
      <c r="E7" s="103">
        <v>5.1998344322792684</v>
      </c>
      <c r="F7" s="69">
        <v>8450.9930100000001</v>
      </c>
      <c r="G7" s="103">
        <v>-0.72669330540583132</v>
      </c>
      <c r="H7" s="103">
        <v>100</v>
      </c>
    </row>
    <row r="8" spans="1:65" s="99" customFormat="1" x14ac:dyDescent="0.2">
      <c r="A8" s="181" t="s">
        <v>497</v>
      </c>
      <c r="B8" s="182">
        <v>498.56459000000007</v>
      </c>
      <c r="C8" s="781">
        <v>0.84672563470391726</v>
      </c>
      <c r="D8" s="182">
        <v>3087.1628600000004</v>
      </c>
      <c r="E8" s="781">
        <v>3.3143527292490309</v>
      </c>
      <c r="F8" s="182">
        <v>6087.8082999999997</v>
      </c>
      <c r="G8" s="781">
        <v>-2.918032344762628</v>
      </c>
      <c r="H8" s="781">
        <v>72.036603187298098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557</v>
      </c>
    </row>
    <row r="11" spans="1:65" x14ac:dyDescent="0.2">
      <c r="A11" s="94" t="s">
        <v>511</v>
      </c>
    </row>
    <row r="12" spans="1:65" x14ac:dyDescent="0.2">
      <c r="A12" s="166" t="s">
        <v>643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92" t="s">
        <v>159</v>
      </c>
    </row>
    <row r="3" spans="1:3" s="114" customFormat="1" ht="13.7" customHeight="1" x14ac:dyDescent="0.2">
      <c r="A3" s="111"/>
      <c r="B3" s="443">
        <f>INDICE!A3</f>
        <v>42522</v>
      </c>
      <c r="C3" s="113"/>
    </row>
    <row r="4" spans="1:3" s="114" customFormat="1" x14ac:dyDescent="0.2">
      <c r="A4" s="573" t="s">
        <v>161</v>
      </c>
      <c r="B4" s="117">
        <v>18.546959999999999</v>
      </c>
      <c r="C4" s="117">
        <v>169.95195000000004</v>
      </c>
    </row>
    <row r="5" spans="1:3" s="114" customFormat="1" x14ac:dyDescent="0.2">
      <c r="A5" s="574" t="s">
        <v>162</v>
      </c>
      <c r="B5" s="119">
        <v>0.24549000000000001</v>
      </c>
      <c r="C5" s="119">
        <v>3.8098799999999988</v>
      </c>
    </row>
    <row r="6" spans="1:3" s="114" customFormat="1" x14ac:dyDescent="0.2">
      <c r="A6" s="574" t="s">
        <v>163</v>
      </c>
      <c r="B6" s="119">
        <v>5.12913</v>
      </c>
      <c r="C6" s="119">
        <v>51.566690000000008</v>
      </c>
    </row>
    <row r="7" spans="1:3" s="114" customFormat="1" x14ac:dyDescent="0.2">
      <c r="A7" s="574" t="s">
        <v>164</v>
      </c>
      <c r="B7" s="119">
        <v>14.463539999999998</v>
      </c>
      <c r="C7" s="119">
        <v>143.49332999999999</v>
      </c>
    </row>
    <row r="8" spans="1:3" s="114" customFormat="1" x14ac:dyDescent="0.2">
      <c r="A8" s="574" t="s">
        <v>165</v>
      </c>
      <c r="B8" s="119">
        <v>79.446679999999986</v>
      </c>
      <c r="C8" s="119">
        <v>1129.7349799999995</v>
      </c>
    </row>
    <row r="9" spans="1:3" s="114" customFormat="1" x14ac:dyDescent="0.2">
      <c r="A9" s="574" t="s">
        <v>166</v>
      </c>
      <c r="B9" s="119">
        <v>0.38477</v>
      </c>
      <c r="C9" s="119">
        <v>6.9100399999999986</v>
      </c>
    </row>
    <row r="10" spans="1:3" s="114" customFormat="1" x14ac:dyDescent="0.2">
      <c r="A10" s="574" t="s">
        <v>167</v>
      </c>
      <c r="B10" s="119">
        <v>3.2588600000000003</v>
      </c>
      <c r="C10" s="119">
        <v>29.726760000000002</v>
      </c>
    </row>
    <row r="11" spans="1:3" s="114" customFormat="1" x14ac:dyDescent="0.2">
      <c r="A11" s="574" t="s">
        <v>608</v>
      </c>
      <c r="B11" s="119">
        <v>11.98423</v>
      </c>
      <c r="C11" s="119">
        <v>112.91066999999997</v>
      </c>
    </row>
    <row r="12" spans="1:3" s="114" customFormat="1" x14ac:dyDescent="0.2">
      <c r="A12" s="574" t="s">
        <v>168</v>
      </c>
      <c r="B12" s="119">
        <v>2.8545799999999999</v>
      </c>
      <c r="C12" s="119">
        <v>46.394739999999999</v>
      </c>
    </row>
    <row r="13" spans="1:3" s="114" customFormat="1" x14ac:dyDescent="0.2">
      <c r="A13" s="574" t="s">
        <v>169</v>
      </c>
      <c r="B13" s="119">
        <v>2.50807</v>
      </c>
      <c r="C13" s="119">
        <v>43.81917</v>
      </c>
    </row>
    <row r="14" spans="1:3" s="114" customFormat="1" x14ac:dyDescent="0.2">
      <c r="A14" s="574" t="s">
        <v>170</v>
      </c>
      <c r="B14" s="119">
        <v>0.95538999999999985</v>
      </c>
      <c r="C14" s="119">
        <v>10.105619999999996</v>
      </c>
    </row>
    <row r="15" spans="1:3" s="114" customFormat="1" x14ac:dyDescent="0.2">
      <c r="A15" s="574" t="s">
        <v>171</v>
      </c>
      <c r="B15" s="119">
        <v>0.34120999999999996</v>
      </c>
      <c r="C15" s="119">
        <v>3.4929600000000014</v>
      </c>
    </row>
    <row r="16" spans="1:3" s="114" customFormat="1" x14ac:dyDescent="0.2">
      <c r="A16" s="574" t="s">
        <v>172</v>
      </c>
      <c r="B16" s="119">
        <v>30.301280000000002</v>
      </c>
      <c r="C16" s="119">
        <v>354.59668000000005</v>
      </c>
    </row>
    <row r="17" spans="1:9" s="114" customFormat="1" x14ac:dyDescent="0.2">
      <c r="A17" s="574" t="s">
        <v>173</v>
      </c>
      <c r="B17" s="119">
        <v>0.25495999999999996</v>
      </c>
      <c r="C17" s="119">
        <v>3.0891299999999995</v>
      </c>
    </row>
    <row r="18" spans="1:9" s="114" customFormat="1" x14ac:dyDescent="0.2">
      <c r="A18" s="574" t="s">
        <v>174</v>
      </c>
      <c r="B18" s="119">
        <v>0.21812000000000001</v>
      </c>
      <c r="C18" s="119">
        <v>1.9120199999999998</v>
      </c>
    </row>
    <row r="19" spans="1:9" s="114" customFormat="1" x14ac:dyDescent="0.2">
      <c r="A19" s="574" t="s">
        <v>175</v>
      </c>
      <c r="B19" s="119">
        <v>2.5106299999999999</v>
      </c>
      <c r="C19" s="119">
        <v>45.154660000000007</v>
      </c>
    </row>
    <row r="20" spans="1:9" s="114" customFormat="1" x14ac:dyDescent="0.2">
      <c r="A20" s="574" t="s">
        <v>176</v>
      </c>
      <c r="B20" s="119">
        <v>0.43086000000000002</v>
      </c>
      <c r="C20" s="119">
        <v>5.4629799999999999</v>
      </c>
    </row>
    <row r="21" spans="1:9" s="114" customFormat="1" x14ac:dyDescent="0.2">
      <c r="A21" s="574" t="s">
        <v>177</v>
      </c>
      <c r="B21" s="119">
        <v>0.21686000000000002</v>
      </c>
      <c r="C21" s="119">
        <v>3.1276199999999998</v>
      </c>
    </row>
    <row r="22" spans="1:9" x14ac:dyDescent="0.2">
      <c r="A22" s="575" t="s">
        <v>178</v>
      </c>
      <c r="B22" s="119">
        <v>0.28545999999999999</v>
      </c>
      <c r="C22" s="119">
        <v>4.34762</v>
      </c>
      <c r="I22" s="114"/>
    </row>
    <row r="23" spans="1:9" x14ac:dyDescent="0.2">
      <c r="A23" s="576" t="s">
        <v>500</v>
      </c>
      <c r="B23" s="123">
        <v>174.33708000000001</v>
      </c>
      <c r="C23" s="123">
        <v>2169.6075000000019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9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28" priority="3" operator="between">
      <formula>0</formula>
      <formula>0.5</formula>
    </cfRule>
    <cfRule type="cellIs" dxfId="227" priority="4" operator="between">
      <formula>0</formula>
      <formula>0.49</formula>
    </cfRule>
  </conditionalFormatting>
  <conditionalFormatting sqref="C5:C22">
    <cfRule type="cellIs" dxfId="226" priority="1" operator="between">
      <formula>0</formula>
      <formula>0.5</formula>
    </cfRule>
    <cfRule type="cellIs" dxfId="22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6" workbookViewId="0">
      <selection activeCell="E21" sqref="E21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8" t="s">
        <v>0</v>
      </c>
      <c r="B1" s="858"/>
      <c r="C1" s="858"/>
      <c r="D1" s="858"/>
      <c r="E1" s="858"/>
      <c r="F1" s="858"/>
    </row>
    <row r="2" spans="1:6" ht="12.75" x14ac:dyDescent="0.2">
      <c r="A2" s="859"/>
      <c r="B2" s="859"/>
      <c r="C2" s="859"/>
      <c r="D2" s="859"/>
      <c r="E2" s="859"/>
      <c r="F2" s="85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28" t="s">
        <v>481</v>
      </c>
    </row>
    <row r="4" spans="1:6" ht="12.75" x14ac:dyDescent="0.2">
      <c r="A4" s="26" t="s">
        <v>45</v>
      </c>
      <c r="B4" s="441"/>
      <c r="C4" s="441"/>
      <c r="D4" s="441"/>
      <c r="E4" s="441"/>
      <c r="F4" s="728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4629.170890191157</v>
      </c>
      <c r="E5" s="461">
        <v>4772.5864600000004</v>
      </c>
      <c r="F5" s="724" t="s">
        <v>671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136.16647000000003</v>
      </c>
      <c r="E6" s="462">
        <v>141.83815000000001</v>
      </c>
      <c r="F6" s="724" t="s">
        <v>671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391.95249000000001</v>
      </c>
      <c r="E7" s="462">
        <v>417.13103000000001</v>
      </c>
      <c r="F7" s="724" t="s">
        <v>671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520.25927999999976</v>
      </c>
      <c r="E8" s="462">
        <v>559.74647000000004</v>
      </c>
      <c r="F8" s="724" t="s">
        <v>671</v>
      </c>
    </row>
    <row r="9" spans="1:6" ht="12.75" x14ac:dyDescent="0.2">
      <c r="A9" s="22" t="s">
        <v>595</v>
      </c>
      <c r="B9" s="31" t="s">
        <v>47</v>
      </c>
      <c r="C9" s="32" t="s">
        <v>48</v>
      </c>
      <c r="D9" s="33">
        <v>1875.503979999999</v>
      </c>
      <c r="E9" s="462">
        <v>1957.0328800000002</v>
      </c>
      <c r="F9" s="724" t="s">
        <v>671</v>
      </c>
    </row>
    <row r="10" spans="1:6" ht="12.75" x14ac:dyDescent="0.2">
      <c r="A10" s="34" t="s">
        <v>51</v>
      </c>
      <c r="B10" s="35" t="s">
        <v>47</v>
      </c>
      <c r="C10" s="36" t="s">
        <v>603</v>
      </c>
      <c r="D10" s="37">
        <v>23142.548000000003</v>
      </c>
      <c r="E10" s="463">
        <v>22103.092000000001</v>
      </c>
      <c r="F10" s="725" t="s">
        <v>671</v>
      </c>
    </row>
    <row r="11" spans="1:6" ht="12.75" x14ac:dyDescent="0.2">
      <c r="A11" s="38" t="s">
        <v>52</v>
      </c>
      <c r="B11" s="39"/>
      <c r="C11" s="40"/>
      <c r="D11" s="41"/>
      <c r="E11" s="41"/>
      <c r="F11" s="726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4599</v>
      </c>
      <c r="E12" s="462">
        <v>4628</v>
      </c>
      <c r="F12" s="727" t="s">
        <v>671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27906.991539999999</v>
      </c>
      <c r="E13" s="462">
        <v>30517.93017</v>
      </c>
      <c r="F13" s="724" t="s">
        <v>671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38.237841096435993</v>
      </c>
      <c r="E14" s="464">
        <v>39.360923923264728</v>
      </c>
      <c r="F14" s="724" t="s">
        <v>671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394</v>
      </c>
      <c r="E15" s="462">
        <v>289</v>
      </c>
      <c r="F15" s="725" t="s">
        <v>671</v>
      </c>
    </row>
    <row r="16" spans="1:6" ht="12.75" x14ac:dyDescent="0.2">
      <c r="A16" s="26" t="s">
        <v>58</v>
      </c>
      <c r="B16" s="28"/>
      <c r="C16" s="29"/>
      <c r="D16" s="43"/>
      <c r="E16" s="43"/>
      <c r="F16" s="726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5099</v>
      </c>
      <c r="E17" s="461">
        <v>5079</v>
      </c>
      <c r="F17" s="727" t="s">
        <v>671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77.167882909030595</v>
      </c>
      <c r="E18" s="464">
        <v>79.427377892030847</v>
      </c>
      <c r="F18" s="724" t="s">
        <v>671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19070</v>
      </c>
      <c r="E19" s="463">
        <v>18379</v>
      </c>
      <c r="F19" s="725" t="s">
        <v>671</v>
      </c>
    </row>
    <row r="20" spans="1:6" ht="12.75" x14ac:dyDescent="0.2">
      <c r="A20" s="26" t="s">
        <v>67</v>
      </c>
      <c r="B20" s="28"/>
      <c r="C20" s="29"/>
      <c r="D20" s="30"/>
      <c r="E20" s="30"/>
      <c r="F20" s="726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46.814500000000002</v>
      </c>
      <c r="E21" s="465">
        <v>48.358636363636357</v>
      </c>
      <c r="F21" s="724" t="s">
        <v>671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1.1311090909090913</v>
      </c>
      <c r="E22" s="466">
        <v>1.1228909090909089</v>
      </c>
      <c r="F22" s="724" t="s">
        <v>671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117.15793730967744</v>
      </c>
      <c r="E23" s="467">
        <v>118.48964622</v>
      </c>
      <c r="F23" s="724" t="s">
        <v>671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102.3524300064516</v>
      </c>
      <c r="E24" s="467">
        <v>105.2595264</v>
      </c>
      <c r="F24" s="724" t="s">
        <v>671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13.1</v>
      </c>
      <c r="E25" s="467">
        <v>12.46</v>
      </c>
      <c r="F25" s="724" t="s">
        <v>671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8.3602396900000002</v>
      </c>
      <c r="E26" s="468">
        <v>8.1462632900000003</v>
      </c>
      <c r="F26" s="724" t="s">
        <v>671</v>
      </c>
    </row>
    <row r="27" spans="1:6" ht="12.75" x14ac:dyDescent="0.2">
      <c r="A27" s="38" t="s">
        <v>82</v>
      </c>
      <c r="B27" s="39"/>
      <c r="C27" s="40"/>
      <c r="D27" s="41"/>
      <c r="E27" s="41"/>
      <c r="F27" s="726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3.4</v>
      </c>
      <c r="E28" s="469">
        <v>3.2</v>
      </c>
      <c r="F28" s="724" t="s">
        <v>675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1</v>
      </c>
      <c r="E29" s="470">
        <v>0.8</v>
      </c>
      <c r="F29" s="724" t="s">
        <v>671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1.2</v>
      </c>
      <c r="E30" s="470">
        <v>3.7</v>
      </c>
      <c r="F30" s="724" t="s">
        <v>671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1.4</v>
      </c>
      <c r="E31" s="470">
        <v>0.8</v>
      </c>
      <c r="F31" s="724" t="s">
        <v>671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1.7</v>
      </c>
      <c r="E32" s="470">
        <v>3.6</v>
      </c>
      <c r="F32" s="724" t="s">
        <v>671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5.6</v>
      </c>
      <c r="E33" s="470">
        <v>1.5</v>
      </c>
      <c r="F33" s="724" t="s">
        <v>671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0.2</v>
      </c>
      <c r="E34" s="470">
        <v>0.9</v>
      </c>
      <c r="F34" s="724" t="s">
        <v>671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-3.8</v>
      </c>
      <c r="E35" s="470">
        <v>-3.9</v>
      </c>
      <c r="F35" s="724" t="s">
        <v>671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-0.3</v>
      </c>
      <c r="E36" s="470">
        <v>-0.3</v>
      </c>
      <c r="F36" s="724" t="s">
        <v>671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-7.5</v>
      </c>
      <c r="E37" s="470">
        <v>-0.9</v>
      </c>
      <c r="F37" s="724" t="s">
        <v>671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20.9</v>
      </c>
      <c r="E38" s="471">
        <v>11.2</v>
      </c>
      <c r="F38" s="724" t="s">
        <v>671</v>
      </c>
    </row>
    <row r="39" spans="1:6" ht="12.75" x14ac:dyDescent="0.2">
      <c r="A39" s="38" t="s">
        <v>63</v>
      </c>
      <c r="B39" s="39"/>
      <c r="C39" s="40"/>
      <c r="D39" s="41"/>
      <c r="E39" s="41"/>
      <c r="F39" s="726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11.262</v>
      </c>
      <c r="E40" s="472">
        <v>12.32</v>
      </c>
      <c r="F40" s="724" t="s">
        <v>671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59.936964418199999</v>
      </c>
      <c r="E41" s="462">
        <v>58.346952701200003</v>
      </c>
      <c r="F41" s="724" t="s">
        <v>671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0.24328330638783022</v>
      </c>
      <c r="E42" s="467">
        <v>0.25814094942556576</v>
      </c>
      <c r="F42" s="724" t="s">
        <v>671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0.25899034288791362</v>
      </c>
      <c r="E43" s="467">
        <v>0.26397642782828756</v>
      </c>
      <c r="F43" s="724" t="s">
        <v>671</v>
      </c>
    </row>
    <row r="44" spans="1:6" x14ac:dyDescent="0.2">
      <c r="A44" s="38" t="s">
        <v>97</v>
      </c>
      <c r="B44" s="39"/>
      <c r="C44" s="40"/>
      <c r="D44" s="41"/>
      <c r="E44" s="41"/>
      <c r="F44" s="726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3.2</v>
      </c>
      <c r="E45" s="470">
        <v>3.4</v>
      </c>
      <c r="F45" s="724" t="s">
        <v>671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3</v>
      </c>
      <c r="E46" s="470">
        <v>2.8</v>
      </c>
      <c r="F46" s="724" t="s">
        <v>671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3</v>
      </c>
      <c r="E47" s="470">
        <v>4.2</v>
      </c>
      <c r="F47" s="724" t="s">
        <v>671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4</v>
      </c>
      <c r="E48" s="470">
        <v>6.5</v>
      </c>
      <c r="F48" s="724" t="s">
        <v>671</v>
      </c>
    </row>
    <row r="49" spans="1:7" ht="12.75" x14ac:dyDescent="0.2">
      <c r="A49" s="473" t="s">
        <v>102</v>
      </c>
      <c r="B49" s="31" t="s">
        <v>84</v>
      </c>
      <c r="C49" s="32" t="s">
        <v>483</v>
      </c>
      <c r="D49" s="51">
        <v>1.4</v>
      </c>
      <c r="E49" s="470">
        <v>0.8</v>
      </c>
      <c r="F49" s="724" t="s">
        <v>671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1.1000000000000001</v>
      </c>
      <c r="E50" s="470">
        <v>0.7</v>
      </c>
      <c r="F50" s="724" t="s">
        <v>671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3</v>
      </c>
      <c r="E51" s="470">
        <v>-0.2</v>
      </c>
      <c r="F51" s="724" t="s">
        <v>671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5.5</v>
      </c>
      <c r="E52" s="470">
        <v>2.4</v>
      </c>
      <c r="F52" s="724" t="s">
        <v>671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11.9</v>
      </c>
      <c r="E53" s="470">
        <v>9.9</v>
      </c>
      <c r="F53" s="724" t="s">
        <v>671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6.4</v>
      </c>
      <c r="E54" s="471">
        <v>21.3</v>
      </c>
      <c r="F54" s="725" t="s">
        <v>671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2"/>
      <c r="B56" s="22"/>
      <c r="C56" s="22"/>
      <c r="D56" s="22"/>
      <c r="E56" s="22"/>
      <c r="F56" s="22"/>
    </row>
    <row r="57" spans="1:7" ht="12.75" x14ac:dyDescent="0.2">
      <c r="A57" s="452" t="s">
        <v>485</v>
      </c>
      <c r="B57" s="458"/>
      <c r="C57" s="458"/>
      <c r="D57" s="459"/>
      <c r="E57" s="22"/>
      <c r="F57" s="22"/>
    </row>
    <row r="58" spans="1:7" ht="12.75" x14ac:dyDescent="0.2">
      <c r="A58" s="452" t="s">
        <v>486</v>
      </c>
      <c r="B58" s="22"/>
      <c r="C58" s="22"/>
      <c r="D58" s="22"/>
      <c r="E58" s="22"/>
      <c r="F58" s="22"/>
    </row>
    <row r="59" spans="1:7" ht="12.75" x14ac:dyDescent="0.2">
      <c r="A59" s="452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3">
        <v>35.929232706093181</v>
      </c>
      <c r="C5" s="184">
        <v>1.6996683172302125</v>
      </c>
      <c r="D5" s="100">
        <v>198.88060431421741</v>
      </c>
      <c r="E5" s="101">
        <v>3.4207065866520314</v>
      </c>
      <c r="F5" s="100">
        <v>387.13238794623658</v>
      </c>
      <c r="G5" s="101">
        <v>3.4724566096434302</v>
      </c>
      <c r="H5" s="594">
        <v>7.4991631839750204</v>
      </c>
      <c r="I5" s="99"/>
    </row>
    <row r="6" spans="1:65" s="136" customFormat="1" x14ac:dyDescent="0.2">
      <c r="A6" s="99" t="s">
        <v>207</v>
      </c>
      <c r="B6" s="593">
        <v>82.905000000000001</v>
      </c>
      <c r="C6" s="101">
        <v>-14.764665967552896</v>
      </c>
      <c r="D6" s="100">
        <v>324.49799999999999</v>
      </c>
      <c r="E6" s="101">
        <v>-32.011691127942427</v>
      </c>
      <c r="F6" s="100">
        <v>752.81100000000004</v>
      </c>
      <c r="G6" s="101">
        <v>-25.106846534948961</v>
      </c>
      <c r="H6" s="594">
        <v>14.582744072747117</v>
      </c>
      <c r="I6" s="99"/>
    </row>
    <row r="7" spans="1:65" s="136" customFormat="1" x14ac:dyDescent="0.2">
      <c r="A7" s="99" t="s">
        <v>208</v>
      </c>
      <c r="B7" s="593">
        <v>174</v>
      </c>
      <c r="C7" s="101">
        <v>2.9585798816568047</v>
      </c>
      <c r="D7" s="100">
        <v>974</v>
      </c>
      <c r="E7" s="101">
        <v>0.6198347107438017</v>
      </c>
      <c r="F7" s="100">
        <v>1869</v>
      </c>
      <c r="G7" s="101">
        <v>3.6031042128603108</v>
      </c>
      <c r="H7" s="594">
        <v>36.204503749233687</v>
      </c>
      <c r="I7" s="99"/>
    </row>
    <row r="8" spans="1:65" s="136" customFormat="1" x14ac:dyDescent="0.2">
      <c r="A8" s="179" t="s">
        <v>514</v>
      </c>
      <c r="B8" s="593">
        <v>161.16576729390684</v>
      </c>
      <c r="C8" s="101">
        <v>8.0669012970916434</v>
      </c>
      <c r="D8" s="100">
        <v>1162.5486702222222</v>
      </c>
      <c r="E8" s="101">
        <v>9.261116165827552</v>
      </c>
      <c r="F8" s="100">
        <v>2153.3977753118279</v>
      </c>
      <c r="G8" s="825">
        <v>3.9144857887100524</v>
      </c>
      <c r="H8" s="594">
        <v>41.713588994044173</v>
      </c>
      <c r="I8" s="99"/>
      <c r="J8" s="100"/>
    </row>
    <row r="9" spans="1:65" s="99" customFormat="1" x14ac:dyDescent="0.2">
      <c r="A9" s="68" t="s">
        <v>209</v>
      </c>
      <c r="B9" s="69">
        <v>454</v>
      </c>
      <c r="C9" s="103">
        <v>0.72550305563165562</v>
      </c>
      <c r="D9" s="69">
        <v>2659.9272745364392</v>
      </c>
      <c r="E9" s="103">
        <v>-1.5424113396370265</v>
      </c>
      <c r="F9" s="69">
        <v>5162.3411632580646</v>
      </c>
      <c r="G9" s="103">
        <v>-1.7744518280187935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557</v>
      </c>
    </row>
    <row r="12" spans="1:65" x14ac:dyDescent="0.2">
      <c r="A12" s="94" t="s">
        <v>513</v>
      </c>
    </row>
    <row r="13" spans="1:65" x14ac:dyDescent="0.2">
      <c r="A13" s="94" t="s">
        <v>636</v>
      </c>
    </row>
    <row r="14" spans="1:65" x14ac:dyDescent="0.2">
      <c r="A14" s="166" t="s">
        <v>643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4" workbookViewId="0">
      <selection activeCell="F8" sqref="F8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5"/>
      <c r="B2" s="595"/>
      <c r="C2" s="595"/>
      <c r="D2" s="595"/>
      <c r="E2" s="595"/>
      <c r="F2" s="1"/>
      <c r="G2" s="1"/>
      <c r="H2" s="596"/>
      <c r="I2" s="599" t="s">
        <v>159</v>
      </c>
    </row>
    <row r="3" spans="1:10" ht="14.45" customHeight="1" x14ac:dyDescent="0.2">
      <c r="A3" s="886" t="s">
        <v>525</v>
      </c>
      <c r="B3" s="886" t="s">
        <v>526</v>
      </c>
      <c r="C3" s="869">
        <f>INDICE!A3</f>
        <v>42522</v>
      </c>
      <c r="D3" s="870"/>
      <c r="E3" s="870" t="s">
        <v>120</v>
      </c>
      <c r="F3" s="870"/>
      <c r="G3" s="870" t="s">
        <v>121</v>
      </c>
      <c r="H3" s="870"/>
      <c r="I3" s="870"/>
    </row>
    <row r="4" spans="1:10" x14ac:dyDescent="0.2">
      <c r="A4" s="887"/>
      <c r="B4" s="887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600"/>
      <c r="B5" s="606" t="s">
        <v>211</v>
      </c>
      <c r="C5" s="603">
        <v>0</v>
      </c>
      <c r="D5" s="187" t="s">
        <v>150</v>
      </c>
      <c r="E5" s="186">
        <v>77</v>
      </c>
      <c r="F5" s="190">
        <v>-63.507109004739334</v>
      </c>
      <c r="G5" s="602">
        <v>435</v>
      </c>
      <c r="H5" s="836">
        <v>14.775725593667547</v>
      </c>
      <c r="I5" s="608">
        <v>0.68065530676430552</v>
      </c>
      <c r="J5" s="395"/>
    </row>
    <row r="6" spans="1:10" x14ac:dyDescent="0.2">
      <c r="A6" s="185"/>
      <c r="B6" s="185" t="s">
        <v>249</v>
      </c>
      <c r="C6" s="604">
        <v>181</v>
      </c>
      <c r="D6" s="187" t="s">
        <v>150</v>
      </c>
      <c r="E6" s="189">
        <v>265</v>
      </c>
      <c r="F6" s="187" t="s">
        <v>150</v>
      </c>
      <c r="G6" s="602">
        <v>265</v>
      </c>
      <c r="H6" s="837" t="s">
        <v>150</v>
      </c>
      <c r="I6" s="608">
        <v>0.41465208343112864</v>
      </c>
      <c r="J6" s="395"/>
    </row>
    <row r="7" spans="1:10" x14ac:dyDescent="0.2">
      <c r="A7" s="185"/>
      <c r="B7" s="607" t="s">
        <v>212</v>
      </c>
      <c r="C7" s="604">
        <v>594</v>
      </c>
      <c r="D7" s="187">
        <v>-28.433734939759038</v>
      </c>
      <c r="E7" s="189">
        <v>4203</v>
      </c>
      <c r="F7" s="187">
        <v>-2.8432732316227463</v>
      </c>
      <c r="G7" s="602">
        <v>8760</v>
      </c>
      <c r="H7" s="197">
        <v>1.7894492214733906</v>
      </c>
      <c r="I7" s="608">
        <v>13.706989625874291</v>
      </c>
      <c r="J7" s="395"/>
    </row>
    <row r="8" spans="1:10" x14ac:dyDescent="0.2">
      <c r="A8" s="816" t="s">
        <v>346</v>
      </c>
      <c r="B8" s="817"/>
      <c r="C8" s="192">
        <v>775</v>
      </c>
      <c r="D8" s="193">
        <v>-6.6265060240963862</v>
      </c>
      <c r="E8" s="192">
        <v>4545</v>
      </c>
      <c r="F8" s="194">
        <v>0.17632797002424511</v>
      </c>
      <c r="G8" s="195">
        <v>9460</v>
      </c>
      <c r="H8" s="194">
        <v>5.2865887590428491</v>
      </c>
      <c r="I8" s="196">
        <v>14.802297016069724</v>
      </c>
      <c r="J8" s="395"/>
    </row>
    <row r="9" spans="1:10" x14ac:dyDescent="0.2">
      <c r="A9" s="600"/>
      <c r="B9" s="185" t="s">
        <v>213</v>
      </c>
      <c r="C9" s="604">
        <v>200</v>
      </c>
      <c r="D9" s="187">
        <v>8.1081081081081088</v>
      </c>
      <c r="E9" s="189">
        <v>1197</v>
      </c>
      <c r="F9" s="190">
        <v>46.511627906976742</v>
      </c>
      <c r="G9" s="602">
        <v>2287</v>
      </c>
      <c r="H9" s="190">
        <v>35.085646780862376</v>
      </c>
      <c r="I9" s="608">
        <v>3.578525716252797</v>
      </c>
      <c r="J9" s="395"/>
    </row>
    <row r="10" spans="1:10" x14ac:dyDescent="0.2">
      <c r="A10" s="600"/>
      <c r="B10" s="185" t="s">
        <v>214</v>
      </c>
      <c r="C10" s="604">
        <v>148</v>
      </c>
      <c r="D10" s="187">
        <v>-50.168350168350173</v>
      </c>
      <c r="E10" s="189">
        <v>1231</v>
      </c>
      <c r="F10" s="198">
        <v>-27.030231179608773</v>
      </c>
      <c r="G10" s="189">
        <v>2643</v>
      </c>
      <c r="H10" s="198">
        <v>-29.199035628181086</v>
      </c>
      <c r="I10" s="784">
        <v>4.1355677604093319</v>
      </c>
      <c r="J10" s="395"/>
    </row>
    <row r="11" spans="1:10" x14ac:dyDescent="0.2">
      <c r="A11" s="200"/>
      <c r="B11" s="185" t="s">
        <v>215</v>
      </c>
      <c r="C11" s="604">
        <v>0</v>
      </c>
      <c r="D11" s="187" t="s">
        <v>150</v>
      </c>
      <c r="E11" s="189">
        <v>0</v>
      </c>
      <c r="F11" s="199" t="s">
        <v>150</v>
      </c>
      <c r="G11" s="189">
        <v>0</v>
      </c>
      <c r="H11" s="199">
        <v>-100</v>
      </c>
      <c r="I11" s="604">
        <v>0</v>
      </c>
      <c r="J11" s="395"/>
    </row>
    <row r="12" spans="1:10" x14ac:dyDescent="0.2">
      <c r="A12" s="200"/>
      <c r="B12" s="607" t="s">
        <v>216</v>
      </c>
      <c r="C12" s="604">
        <v>60</v>
      </c>
      <c r="D12" s="187">
        <v>-65.517241379310349</v>
      </c>
      <c r="E12" s="189">
        <v>697</v>
      </c>
      <c r="F12" s="199">
        <v>-57.910628019323674</v>
      </c>
      <c r="G12" s="602">
        <v>2231</v>
      </c>
      <c r="H12" s="199">
        <v>-29.64364553768527</v>
      </c>
      <c r="I12" s="608">
        <v>3.4909011250371624</v>
      </c>
      <c r="J12" s="395"/>
    </row>
    <row r="13" spans="1:10" x14ac:dyDescent="0.2">
      <c r="A13" s="816" t="s">
        <v>515</v>
      </c>
      <c r="B13" s="817"/>
      <c r="C13" s="192">
        <v>408</v>
      </c>
      <c r="D13" s="193">
        <v>-37.804878048780488</v>
      </c>
      <c r="E13" s="192">
        <v>3125</v>
      </c>
      <c r="F13" s="194">
        <v>-24.879807692307693</v>
      </c>
      <c r="G13" s="195">
        <v>7161</v>
      </c>
      <c r="H13" s="194">
        <v>-17.223442376603863</v>
      </c>
      <c r="I13" s="196">
        <v>11.204994601699292</v>
      </c>
      <c r="J13" s="395"/>
    </row>
    <row r="14" spans="1:10" x14ac:dyDescent="0.2">
      <c r="A14" s="601"/>
      <c r="B14" s="605" t="s">
        <v>646</v>
      </c>
      <c r="C14" s="603">
        <v>91</v>
      </c>
      <c r="D14" s="187">
        <v>-66.296296296296305</v>
      </c>
      <c r="E14" s="186">
        <v>823</v>
      </c>
      <c r="F14" s="187">
        <v>5.6482670089858793</v>
      </c>
      <c r="G14" s="189">
        <v>1183</v>
      </c>
      <c r="H14" s="199">
        <v>-20.013522650439487</v>
      </c>
      <c r="I14" s="784">
        <v>1.8510694894302837</v>
      </c>
      <c r="J14" s="395"/>
    </row>
    <row r="15" spans="1:10" x14ac:dyDescent="0.2">
      <c r="A15" s="601"/>
      <c r="B15" s="605" t="s">
        <v>218</v>
      </c>
      <c r="C15" s="604">
        <v>0</v>
      </c>
      <c r="D15" s="187" t="s">
        <v>150</v>
      </c>
      <c r="E15" s="189">
        <v>30</v>
      </c>
      <c r="F15" s="199">
        <v>-46.428571428571431</v>
      </c>
      <c r="G15" s="189">
        <v>135</v>
      </c>
      <c r="H15" s="199">
        <v>62.650602409638559</v>
      </c>
      <c r="I15" s="783">
        <v>0.21123785382340513</v>
      </c>
      <c r="J15" s="395"/>
    </row>
    <row r="16" spans="1:10" x14ac:dyDescent="0.2">
      <c r="A16" s="601"/>
      <c r="B16" s="605" t="s">
        <v>219</v>
      </c>
      <c r="C16" s="604">
        <v>85</v>
      </c>
      <c r="D16" s="187">
        <v>-51.977401129943502</v>
      </c>
      <c r="E16" s="189">
        <v>1853</v>
      </c>
      <c r="F16" s="199">
        <v>21.907894736842103</v>
      </c>
      <c r="G16" s="189">
        <v>3253</v>
      </c>
      <c r="H16" s="199">
        <v>19.201172590692561</v>
      </c>
      <c r="I16" s="784">
        <v>5.0900499147224965</v>
      </c>
      <c r="J16" s="395"/>
    </row>
    <row r="17" spans="1:10" x14ac:dyDescent="0.2">
      <c r="A17" s="601"/>
      <c r="B17" s="605" t="s">
        <v>220</v>
      </c>
      <c r="C17" s="604">
        <v>90</v>
      </c>
      <c r="D17" s="187">
        <v>-52.12765957446809</v>
      </c>
      <c r="E17" s="189">
        <v>657</v>
      </c>
      <c r="F17" s="199">
        <v>-27.643171806167398</v>
      </c>
      <c r="G17" s="602">
        <v>1098</v>
      </c>
      <c r="H17" s="199">
        <v>-37.257142857142853</v>
      </c>
      <c r="I17" s="608">
        <v>1.7180678777636953</v>
      </c>
      <c r="J17" s="395"/>
    </row>
    <row r="18" spans="1:10" x14ac:dyDescent="0.2">
      <c r="A18" s="601"/>
      <c r="B18" s="605" t="s">
        <v>221</v>
      </c>
      <c r="C18" s="604">
        <v>87</v>
      </c>
      <c r="D18" s="187">
        <v>-63.598326359832633</v>
      </c>
      <c r="E18" s="189">
        <v>642</v>
      </c>
      <c r="F18" s="119">
        <v>18.888888888888889</v>
      </c>
      <c r="G18" s="602">
        <v>1897</v>
      </c>
      <c r="H18" s="199">
        <v>27.31543624161074</v>
      </c>
      <c r="I18" s="608">
        <v>2.9682830274296266</v>
      </c>
      <c r="J18" s="395"/>
    </row>
    <row r="19" spans="1:10" x14ac:dyDescent="0.2">
      <c r="A19" s="601"/>
      <c r="B19" s="605" t="s">
        <v>222</v>
      </c>
      <c r="C19" s="604">
        <v>400</v>
      </c>
      <c r="D19" s="187">
        <v>91.387559808612437</v>
      </c>
      <c r="E19" s="189">
        <v>2296</v>
      </c>
      <c r="F19" s="199">
        <v>25.739320920043813</v>
      </c>
      <c r="G19" s="602">
        <v>4468</v>
      </c>
      <c r="H19" s="199">
        <v>53.066118533744429</v>
      </c>
      <c r="I19" s="608">
        <v>6.9911905991331427</v>
      </c>
      <c r="J19" s="395"/>
    </row>
    <row r="20" spans="1:10" x14ac:dyDescent="0.2">
      <c r="A20" s="200"/>
      <c r="B20" s="607" t="s">
        <v>260</v>
      </c>
      <c r="C20" s="604">
        <v>28</v>
      </c>
      <c r="D20" s="187">
        <v>-33.333333333333329</v>
      </c>
      <c r="E20" s="189">
        <v>176</v>
      </c>
      <c r="F20" s="199">
        <v>23.076923076923077</v>
      </c>
      <c r="G20" s="602">
        <v>319</v>
      </c>
      <c r="H20" s="199">
        <v>10.763888888888889</v>
      </c>
      <c r="I20" s="608">
        <v>0.49914722496049074</v>
      </c>
      <c r="J20" s="395"/>
    </row>
    <row r="21" spans="1:10" x14ac:dyDescent="0.2">
      <c r="A21" s="816" t="s">
        <v>516</v>
      </c>
      <c r="B21" s="817"/>
      <c r="C21" s="192">
        <v>781</v>
      </c>
      <c r="D21" s="193">
        <v>-30.577777777777776</v>
      </c>
      <c r="E21" s="192">
        <v>6477</v>
      </c>
      <c r="F21" s="194">
        <v>12.214137214137216</v>
      </c>
      <c r="G21" s="195">
        <v>12353</v>
      </c>
      <c r="H21" s="194">
        <v>15.04004470106165</v>
      </c>
      <c r="I21" s="196">
        <v>19.329045987263139</v>
      </c>
      <c r="J21" s="395"/>
    </row>
    <row r="22" spans="1:10" x14ac:dyDescent="0.2">
      <c r="A22" s="601"/>
      <c r="B22" s="605" t="s">
        <v>223</v>
      </c>
      <c r="C22" s="604">
        <v>703</v>
      </c>
      <c r="D22" s="187">
        <v>8.4876543209876552</v>
      </c>
      <c r="E22" s="189">
        <v>3154</v>
      </c>
      <c r="F22" s="187">
        <v>-10.979395992097093</v>
      </c>
      <c r="G22" s="189">
        <v>6423</v>
      </c>
      <c r="H22" s="187">
        <v>-9.9032122317295546</v>
      </c>
      <c r="I22" s="609">
        <v>10.050227667464675</v>
      </c>
      <c r="J22" s="395"/>
    </row>
    <row r="23" spans="1:10" x14ac:dyDescent="0.2">
      <c r="A23" s="601"/>
      <c r="B23" s="605" t="s">
        <v>224</v>
      </c>
      <c r="C23" s="604">
        <v>337</v>
      </c>
      <c r="D23" s="187">
        <v>49.115044247787608</v>
      </c>
      <c r="E23" s="189">
        <v>2095</v>
      </c>
      <c r="F23" s="187">
        <v>62.529092319627622</v>
      </c>
      <c r="G23" s="602">
        <v>4291</v>
      </c>
      <c r="H23" s="199">
        <v>78.642797668609489</v>
      </c>
      <c r="I23" s="608">
        <v>6.7142343018980117</v>
      </c>
      <c r="J23" s="395"/>
    </row>
    <row r="24" spans="1:10" x14ac:dyDescent="0.2">
      <c r="A24" s="601"/>
      <c r="B24" s="605" t="s">
        <v>662</v>
      </c>
      <c r="C24" s="604">
        <v>273</v>
      </c>
      <c r="D24" s="187" t="s">
        <v>150</v>
      </c>
      <c r="E24" s="189">
        <v>830</v>
      </c>
      <c r="F24" s="199" t="s">
        <v>150</v>
      </c>
      <c r="G24" s="602">
        <v>830</v>
      </c>
      <c r="H24" s="199" t="s">
        <v>150</v>
      </c>
      <c r="I24" s="608">
        <v>1.2987216198031577</v>
      </c>
      <c r="J24" s="395"/>
    </row>
    <row r="25" spans="1:10" x14ac:dyDescent="0.2">
      <c r="A25" s="200"/>
      <c r="B25" s="607" t="s">
        <v>389</v>
      </c>
      <c r="C25" s="604">
        <v>0</v>
      </c>
      <c r="D25" s="187" t="s">
        <v>150</v>
      </c>
      <c r="E25" s="189">
        <v>87</v>
      </c>
      <c r="F25" s="199" t="s">
        <v>150</v>
      </c>
      <c r="G25" s="602">
        <v>87</v>
      </c>
      <c r="H25" s="199" t="s">
        <v>150</v>
      </c>
      <c r="I25" s="608">
        <v>0.1361310613528611</v>
      </c>
      <c r="J25" s="395"/>
    </row>
    <row r="26" spans="1:10" x14ac:dyDescent="0.2">
      <c r="A26" s="816" t="s">
        <v>393</v>
      </c>
      <c r="B26" s="817"/>
      <c r="C26" s="192">
        <v>1313</v>
      </c>
      <c r="D26" s="193">
        <v>50.22883295194508</v>
      </c>
      <c r="E26" s="192">
        <v>6166</v>
      </c>
      <c r="F26" s="194">
        <v>27.607615894039732</v>
      </c>
      <c r="G26" s="195">
        <v>11631</v>
      </c>
      <c r="H26" s="194">
        <v>22.033364809568777</v>
      </c>
      <c r="I26" s="196">
        <v>18.199314650518705</v>
      </c>
      <c r="J26" s="395"/>
    </row>
    <row r="27" spans="1:10" x14ac:dyDescent="0.2">
      <c r="A27" s="601"/>
      <c r="B27" s="605" t="s">
        <v>226</v>
      </c>
      <c r="C27" s="604">
        <v>0</v>
      </c>
      <c r="D27" s="187">
        <v>-100</v>
      </c>
      <c r="E27" s="189">
        <v>1231</v>
      </c>
      <c r="F27" s="187">
        <v>-59.744931327665142</v>
      </c>
      <c r="G27" s="189">
        <v>4126</v>
      </c>
      <c r="H27" s="187">
        <v>-30.280500168976005</v>
      </c>
      <c r="I27" s="609">
        <v>6.4560547027805155</v>
      </c>
      <c r="J27" s="395"/>
    </row>
    <row r="28" spans="1:10" x14ac:dyDescent="0.2">
      <c r="A28" s="601"/>
      <c r="B28" s="605" t="s">
        <v>227</v>
      </c>
      <c r="C28" s="604">
        <v>234</v>
      </c>
      <c r="D28" s="187">
        <v>23.809523809523807</v>
      </c>
      <c r="E28" s="189">
        <v>606</v>
      </c>
      <c r="F28" s="187">
        <v>-55.077835433654556</v>
      </c>
      <c r="G28" s="602">
        <v>2185</v>
      </c>
      <c r="H28" s="187">
        <v>6.689453125</v>
      </c>
      <c r="I28" s="609">
        <v>3.4189237822528908</v>
      </c>
      <c r="J28" s="395"/>
    </row>
    <row r="29" spans="1:10" x14ac:dyDescent="0.2">
      <c r="A29" s="601"/>
      <c r="B29" s="605" t="s">
        <v>228</v>
      </c>
      <c r="C29" s="604">
        <v>0</v>
      </c>
      <c r="D29" s="201" t="s">
        <v>150</v>
      </c>
      <c r="E29" s="189">
        <v>516</v>
      </c>
      <c r="F29" s="187">
        <v>126.31578947368421</v>
      </c>
      <c r="G29" s="189">
        <v>772</v>
      </c>
      <c r="H29" s="187">
        <v>58.196721311475407</v>
      </c>
      <c r="I29" s="784">
        <v>1.2079675789012503</v>
      </c>
      <c r="J29" s="395"/>
    </row>
    <row r="30" spans="1:10" x14ac:dyDescent="0.2">
      <c r="A30" s="601"/>
      <c r="B30" s="605" t="s">
        <v>229</v>
      </c>
      <c r="C30" s="603">
        <v>0</v>
      </c>
      <c r="D30" s="201">
        <v>-100</v>
      </c>
      <c r="E30" s="186">
        <v>130</v>
      </c>
      <c r="F30" s="187">
        <v>-66.057441253263704</v>
      </c>
      <c r="G30" s="189">
        <v>263</v>
      </c>
      <c r="H30" s="187">
        <v>-48.126232741617358</v>
      </c>
      <c r="I30" s="608">
        <v>0.41152263374485598</v>
      </c>
      <c r="J30" s="395"/>
    </row>
    <row r="31" spans="1:10" x14ac:dyDescent="0.2">
      <c r="A31" s="601"/>
      <c r="B31" s="605" t="s">
        <v>230</v>
      </c>
      <c r="C31" s="604">
        <v>70</v>
      </c>
      <c r="D31" s="187" t="s">
        <v>150</v>
      </c>
      <c r="E31" s="189">
        <v>437</v>
      </c>
      <c r="F31" s="187" t="s">
        <v>150</v>
      </c>
      <c r="G31" s="602">
        <v>638</v>
      </c>
      <c r="H31" s="187" t="s">
        <v>150</v>
      </c>
      <c r="I31" s="609">
        <v>0.99829444992098149</v>
      </c>
      <c r="J31" s="395"/>
    </row>
    <row r="32" spans="1:10" x14ac:dyDescent="0.2">
      <c r="A32" s="601"/>
      <c r="B32" s="605" t="s">
        <v>231</v>
      </c>
      <c r="C32" s="604">
        <v>0</v>
      </c>
      <c r="D32" s="187" t="s">
        <v>150</v>
      </c>
      <c r="E32" s="189">
        <v>260</v>
      </c>
      <c r="F32" s="187">
        <v>-48.103792415169657</v>
      </c>
      <c r="G32" s="189">
        <v>730</v>
      </c>
      <c r="H32" s="187">
        <v>-31.001890359168243</v>
      </c>
      <c r="I32" s="609">
        <v>1.1422491354895241</v>
      </c>
      <c r="J32" s="395"/>
    </row>
    <row r="33" spans="1:10" x14ac:dyDescent="0.2">
      <c r="A33" s="601"/>
      <c r="B33" s="605" t="s">
        <v>232</v>
      </c>
      <c r="C33" s="604">
        <v>136</v>
      </c>
      <c r="D33" s="187">
        <v>-2.8571428571428572</v>
      </c>
      <c r="E33" s="189">
        <v>688</v>
      </c>
      <c r="F33" s="268">
        <v>-15.375153751537516</v>
      </c>
      <c r="G33" s="602">
        <v>1379</v>
      </c>
      <c r="H33" s="199">
        <v>14.061207609594707</v>
      </c>
      <c r="I33" s="608">
        <v>2.1577555586850052</v>
      </c>
      <c r="J33" s="395"/>
    </row>
    <row r="34" spans="1:10" x14ac:dyDescent="0.2">
      <c r="A34" s="601"/>
      <c r="B34" s="605" t="s">
        <v>233</v>
      </c>
      <c r="C34" s="604">
        <v>171</v>
      </c>
      <c r="D34" s="187" t="s">
        <v>150</v>
      </c>
      <c r="E34" s="189">
        <v>1412</v>
      </c>
      <c r="F34" s="199">
        <v>112.97134238310709</v>
      </c>
      <c r="G34" s="602">
        <v>2352</v>
      </c>
      <c r="H34" s="199">
        <v>28.244274809160309</v>
      </c>
      <c r="I34" s="608">
        <v>3.6802328310566588</v>
      </c>
      <c r="J34" s="395"/>
    </row>
    <row r="35" spans="1:10" x14ac:dyDescent="0.2">
      <c r="A35" s="601"/>
      <c r="B35" s="605" t="s">
        <v>234</v>
      </c>
      <c r="C35" s="604">
        <v>740</v>
      </c>
      <c r="D35" s="187">
        <v>-20.600858369098713</v>
      </c>
      <c r="E35" s="189">
        <v>4888</v>
      </c>
      <c r="F35" s="187">
        <v>-3.0351120809363219</v>
      </c>
      <c r="G35" s="602">
        <v>10668</v>
      </c>
      <c r="H35" s="199">
        <v>3.4121752617293528</v>
      </c>
      <c r="I35" s="789">
        <v>16.692484626578416</v>
      </c>
      <c r="J35" s="395"/>
    </row>
    <row r="36" spans="1:10" x14ac:dyDescent="0.2">
      <c r="A36" s="601"/>
      <c r="B36" s="605" t="s">
        <v>235</v>
      </c>
      <c r="C36" s="604">
        <v>0</v>
      </c>
      <c r="D36" s="187" t="s">
        <v>150</v>
      </c>
      <c r="E36" s="189">
        <v>0</v>
      </c>
      <c r="F36" s="199" t="s">
        <v>150</v>
      </c>
      <c r="G36" s="602">
        <v>21</v>
      </c>
      <c r="H36" s="199">
        <v>-52.272727272727273</v>
      </c>
      <c r="I36" s="608">
        <v>3.2859221705863022E-2</v>
      </c>
      <c r="J36" s="395"/>
    </row>
    <row r="37" spans="1:10" x14ac:dyDescent="0.2">
      <c r="A37" s="601"/>
      <c r="B37" s="605" t="s">
        <v>236</v>
      </c>
      <c r="C37" s="604">
        <v>0</v>
      </c>
      <c r="D37" s="187" t="s">
        <v>150</v>
      </c>
      <c r="E37" s="189">
        <v>170</v>
      </c>
      <c r="F37" s="199">
        <v>415.15151515151513</v>
      </c>
      <c r="G37" s="602">
        <v>170</v>
      </c>
      <c r="H37" s="199">
        <v>415.15151515151513</v>
      </c>
      <c r="I37" s="608">
        <v>0.26600322333317683</v>
      </c>
      <c r="J37" s="395"/>
    </row>
    <row r="38" spans="1:10" x14ac:dyDescent="0.2">
      <c r="A38" s="816" t="s">
        <v>517</v>
      </c>
      <c r="B38" s="817"/>
      <c r="C38" s="192">
        <v>1351</v>
      </c>
      <c r="D38" s="193">
        <v>-24.143739472206626</v>
      </c>
      <c r="E38" s="192">
        <v>10338</v>
      </c>
      <c r="F38" s="194">
        <v>-14.342530449912999</v>
      </c>
      <c r="G38" s="195">
        <v>23304</v>
      </c>
      <c r="H38" s="194">
        <v>-0.64378597314005548</v>
      </c>
      <c r="I38" s="196">
        <v>36.464347744449135</v>
      </c>
      <c r="J38" s="395"/>
    </row>
    <row r="39" spans="1:10" x14ac:dyDescent="0.2">
      <c r="A39" s="205" t="s">
        <v>237</v>
      </c>
      <c r="B39" s="205"/>
      <c r="C39" s="205">
        <v>4628</v>
      </c>
      <c r="D39" s="206">
        <v>-12.115457652867452</v>
      </c>
      <c r="E39" s="205">
        <v>30651</v>
      </c>
      <c r="F39" s="207">
        <v>-2.2919987248963976</v>
      </c>
      <c r="G39" s="205">
        <v>63909</v>
      </c>
      <c r="H39" s="207">
        <v>4.1541720990873534</v>
      </c>
      <c r="I39" s="208">
        <v>100</v>
      </c>
      <c r="J39" s="395"/>
    </row>
    <row r="40" spans="1:10" x14ac:dyDescent="0.2">
      <c r="A40" s="209" t="s">
        <v>628</v>
      </c>
      <c r="B40" s="785"/>
      <c r="C40" s="210">
        <v>2518</v>
      </c>
      <c r="D40" s="211">
        <v>-1.6021883548261038</v>
      </c>
      <c r="E40" s="210">
        <v>15000</v>
      </c>
      <c r="F40" s="211">
        <v>-9.633110428339057</v>
      </c>
      <c r="G40" s="210">
        <v>33193</v>
      </c>
      <c r="H40" s="211">
        <v>0.97651496714529085</v>
      </c>
      <c r="I40" s="212">
        <v>51.937911718224349</v>
      </c>
      <c r="J40" s="395"/>
    </row>
    <row r="41" spans="1:10" x14ac:dyDescent="0.2">
      <c r="A41" s="209" t="s">
        <v>629</v>
      </c>
      <c r="B41" s="785"/>
      <c r="C41" s="210">
        <v>2110</v>
      </c>
      <c r="D41" s="211">
        <v>-22.053934244551161</v>
      </c>
      <c r="E41" s="210">
        <v>15651</v>
      </c>
      <c r="F41" s="211">
        <v>5.9576196601448785</v>
      </c>
      <c r="G41" s="210">
        <v>30716</v>
      </c>
      <c r="H41" s="211">
        <v>7.8208368435832636</v>
      </c>
      <c r="I41" s="212">
        <v>48.062088281775651</v>
      </c>
    </row>
    <row r="42" spans="1:10" x14ac:dyDescent="0.2">
      <c r="A42" s="213" t="s">
        <v>630</v>
      </c>
      <c r="B42" s="786"/>
      <c r="C42" s="214">
        <v>952</v>
      </c>
      <c r="D42" s="215">
        <v>-24.264120922832142</v>
      </c>
      <c r="E42" s="214">
        <v>5874</v>
      </c>
      <c r="F42" s="215">
        <v>-2.764442973017712</v>
      </c>
      <c r="G42" s="214">
        <v>12590</v>
      </c>
      <c r="H42" s="215">
        <v>2.2911927201819955</v>
      </c>
      <c r="I42" s="216">
        <v>19.69988577508645</v>
      </c>
    </row>
    <row r="43" spans="1:10" x14ac:dyDescent="0.2">
      <c r="A43" s="213" t="s">
        <v>631</v>
      </c>
      <c r="B43" s="786"/>
      <c r="C43" s="214">
        <v>3676</v>
      </c>
      <c r="D43" s="215">
        <v>-8.3063108006984283</v>
      </c>
      <c r="E43" s="214">
        <v>24777</v>
      </c>
      <c r="F43" s="215">
        <v>-2.1793201468672274</v>
      </c>
      <c r="G43" s="214">
        <v>51319</v>
      </c>
      <c r="H43" s="215">
        <v>4.6216260295196934</v>
      </c>
      <c r="I43" s="216">
        <v>80.300114224913543</v>
      </c>
    </row>
    <row r="44" spans="1:10" x14ac:dyDescent="0.2">
      <c r="A44" s="796" t="s">
        <v>632</v>
      </c>
      <c r="B44" s="797"/>
      <c r="C44" s="822">
        <v>87</v>
      </c>
      <c r="D44" s="822">
        <v>-63.598326359832633</v>
      </c>
      <c r="E44" s="822">
        <v>672</v>
      </c>
      <c r="F44" s="769">
        <v>12.751677852348994</v>
      </c>
      <c r="G44" s="800">
        <v>2032</v>
      </c>
      <c r="H44" s="799">
        <v>29.179910998092819</v>
      </c>
      <c r="I44" s="801">
        <v>3.179520881253032</v>
      </c>
    </row>
    <row r="45" spans="1:10" x14ac:dyDescent="0.2">
      <c r="A45" s="94"/>
      <c r="B45" s="99"/>
      <c r="C45" s="99"/>
      <c r="D45" s="99"/>
      <c r="E45" s="99"/>
      <c r="F45" s="99"/>
      <c r="G45" s="99"/>
      <c r="I45" s="93"/>
    </row>
    <row r="46" spans="1:10" x14ac:dyDescent="0.2">
      <c r="A46" s="222" t="s">
        <v>642</v>
      </c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24" priority="14" operator="between">
      <formula>0</formula>
      <formula>0.5</formula>
    </cfRule>
    <cfRule type="cellIs" dxfId="223" priority="15" operator="between">
      <formula>0</formula>
      <formula>0.49</formula>
    </cfRule>
  </conditionalFormatting>
  <conditionalFormatting sqref="F18">
    <cfRule type="cellIs" dxfId="222" priority="13" stopIfTrue="1" operator="equal">
      <formula>0</formula>
    </cfRule>
  </conditionalFormatting>
  <conditionalFormatting sqref="F33">
    <cfRule type="cellIs" dxfId="221" priority="8" operator="between">
      <formula>0</formula>
      <formula>0.5</formula>
    </cfRule>
    <cfRule type="cellIs" dxfId="220" priority="9" operator="between">
      <formula>0</formula>
      <formula>0.49</formula>
    </cfRule>
  </conditionalFormatting>
  <conditionalFormatting sqref="F33">
    <cfRule type="cellIs" dxfId="219" priority="7" stopIfTrue="1" operator="equal">
      <formula>0</formula>
    </cfRule>
  </conditionalFormatting>
  <conditionalFormatting sqref="I35">
    <cfRule type="cellIs" dxfId="218" priority="2" operator="between">
      <formula>0</formula>
      <formula>0.5</formula>
    </cfRule>
    <cfRule type="cellIs" dxfId="217" priority="3" operator="between">
      <formula>0</formula>
      <formula>0.49</formula>
    </cfRule>
  </conditionalFormatting>
  <conditionalFormatting sqref="I36">
    <cfRule type="cellIs" dxfId="216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4" t="s">
        <v>523</v>
      </c>
      <c r="H4" s="1"/>
    </row>
    <row r="5" spans="1:8" x14ac:dyDescent="0.2">
      <c r="A5" s="224" t="s">
        <v>8</v>
      </c>
      <c r="B5" s="610">
        <v>39.360923923264728</v>
      </c>
      <c r="C5" s="790">
        <v>-24.775016752474439</v>
      </c>
      <c r="D5" s="610">
        <v>32.371971119319134</v>
      </c>
      <c r="E5" s="790">
        <v>-33.612221121325561</v>
      </c>
      <c r="F5" s="610">
        <v>36.456160604839191</v>
      </c>
      <c r="G5" s="790">
        <v>-37.650701341934095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F33" sqref="F33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527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x14ac:dyDescent="0.2">
      <c r="A4" s="232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468</v>
      </c>
      <c r="B6" s="748">
        <v>58</v>
      </c>
      <c r="C6" s="612">
        <v>-17.142857142857142</v>
      </c>
      <c r="D6" s="374">
        <v>383</v>
      </c>
      <c r="E6" s="612">
        <v>3.7940379403794036</v>
      </c>
      <c r="F6" s="374">
        <v>794</v>
      </c>
      <c r="G6" s="612">
        <v>5.3050397877984086</v>
      </c>
      <c r="H6" s="612">
        <v>4.5742597073395546</v>
      </c>
    </row>
    <row r="7" spans="1:8" x14ac:dyDescent="0.2">
      <c r="A7" s="236" t="s">
        <v>49</v>
      </c>
      <c r="B7" s="748">
        <v>39</v>
      </c>
      <c r="C7" s="615" t="s">
        <v>150</v>
      </c>
      <c r="D7" s="374">
        <v>92</v>
      </c>
      <c r="E7" s="612">
        <v>55.932203389830505</v>
      </c>
      <c r="F7" s="374">
        <v>169</v>
      </c>
      <c r="G7" s="612">
        <v>29.007633587786259</v>
      </c>
      <c r="H7" s="612">
        <v>0.97361447171333093</v>
      </c>
    </row>
    <row r="8" spans="1:8" x14ac:dyDescent="0.2">
      <c r="A8" s="236" t="s">
        <v>50</v>
      </c>
      <c r="B8" s="748">
        <v>198</v>
      </c>
      <c r="C8" s="612">
        <v>-11.607142857142858</v>
      </c>
      <c r="D8" s="374">
        <v>1004</v>
      </c>
      <c r="E8" s="612">
        <v>0.19960079840319359</v>
      </c>
      <c r="F8" s="374">
        <v>2214</v>
      </c>
      <c r="G8" s="612">
        <v>0.68212824010914053</v>
      </c>
      <c r="H8" s="612">
        <v>12.754925682682336</v>
      </c>
    </row>
    <row r="9" spans="1:8" x14ac:dyDescent="0.2">
      <c r="A9" s="236" t="s">
        <v>129</v>
      </c>
      <c r="B9" s="748">
        <v>597</v>
      </c>
      <c r="C9" s="612">
        <v>36.301369863013697</v>
      </c>
      <c r="D9" s="374">
        <v>3042</v>
      </c>
      <c r="E9" s="612">
        <v>12.624953720844131</v>
      </c>
      <c r="F9" s="374">
        <v>5549</v>
      </c>
      <c r="G9" s="612">
        <v>8.7186520376175558</v>
      </c>
      <c r="H9" s="612">
        <v>31.967968659983871</v>
      </c>
    </row>
    <row r="10" spans="1:8" x14ac:dyDescent="0.2">
      <c r="A10" s="236" t="s">
        <v>130</v>
      </c>
      <c r="B10" s="748">
        <v>340</v>
      </c>
      <c r="C10" s="612">
        <v>-19.239904988123516</v>
      </c>
      <c r="D10" s="374">
        <v>2704</v>
      </c>
      <c r="E10" s="612">
        <v>27.30696798493409</v>
      </c>
      <c r="F10" s="374">
        <v>5064</v>
      </c>
      <c r="G10" s="612">
        <v>-0.21674876847290639</v>
      </c>
      <c r="H10" s="612">
        <v>29.173867957137915</v>
      </c>
    </row>
    <row r="11" spans="1:8" x14ac:dyDescent="0.2">
      <c r="A11" s="236" t="s">
        <v>243</v>
      </c>
      <c r="B11" s="748">
        <v>252</v>
      </c>
      <c r="C11" s="612">
        <v>5.439330543933055</v>
      </c>
      <c r="D11" s="374">
        <v>1797</v>
      </c>
      <c r="E11" s="612">
        <v>6.6468842729970321</v>
      </c>
      <c r="F11" s="374">
        <v>3568</v>
      </c>
      <c r="G11" s="612">
        <v>-0.47419804741980476</v>
      </c>
      <c r="H11" s="612">
        <v>20.55536352114299</v>
      </c>
    </row>
    <row r="12" spans="1:8" x14ac:dyDescent="0.2">
      <c r="A12" s="239" t="s">
        <v>244</v>
      </c>
      <c r="B12" s="749">
        <v>1484</v>
      </c>
      <c r="C12" s="241">
        <v>6.6091954022988508</v>
      </c>
      <c r="D12" s="240">
        <v>9022</v>
      </c>
      <c r="E12" s="241">
        <v>13.6272040302267</v>
      </c>
      <c r="F12" s="240">
        <v>17358</v>
      </c>
      <c r="G12" s="241">
        <v>3.0270655270655271</v>
      </c>
      <c r="H12" s="241">
        <v>100</v>
      </c>
    </row>
    <row r="13" spans="1:8" x14ac:dyDescent="0.2">
      <c r="A13" s="191" t="s">
        <v>245</v>
      </c>
      <c r="B13" s="750"/>
      <c r="C13" s="243"/>
      <c r="D13" s="242"/>
      <c r="E13" s="243"/>
      <c r="F13" s="242"/>
      <c r="G13" s="243"/>
      <c r="H13" s="243"/>
    </row>
    <row r="14" spans="1:8" x14ac:dyDescent="0.2">
      <c r="A14" s="236" t="s">
        <v>468</v>
      </c>
      <c r="B14" s="748">
        <v>37</v>
      </c>
      <c r="C14" s="771">
        <v>-19.565217391304348</v>
      </c>
      <c r="D14" s="374">
        <v>200</v>
      </c>
      <c r="E14" s="612">
        <v>-3.8461538461538463</v>
      </c>
      <c r="F14" s="374">
        <v>387</v>
      </c>
      <c r="G14" s="612">
        <v>-2.0253164556962027</v>
      </c>
      <c r="H14" s="612">
        <v>1.7358152052029605</v>
      </c>
    </row>
    <row r="15" spans="1:8" x14ac:dyDescent="0.2">
      <c r="A15" s="236" t="s">
        <v>49</v>
      </c>
      <c r="B15" s="748">
        <v>427</v>
      </c>
      <c r="C15" s="612">
        <v>21.652421652421651</v>
      </c>
      <c r="D15" s="374">
        <v>2393</v>
      </c>
      <c r="E15" s="612">
        <v>10.174953959484347</v>
      </c>
      <c r="F15" s="374">
        <v>5128</v>
      </c>
      <c r="G15" s="612">
        <v>30.284552845528456</v>
      </c>
      <c r="H15" s="612">
        <v>23.000672796591164</v>
      </c>
    </row>
    <row r="16" spans="1:8" x14ac:dyDescent="0.2">
      <c r="A16" s="236" t="s">
        <v>50</v>
      </c>
      <c r="B16" s="748">
        <v>58</v>
      </c>
      <c r="C16" s="771">
        <v>75.757575757575751</v>
      </c>
      <c r="D16" s="374">
        <v>413</v>
      </c>
      <c r="E16" s="612">
        <v>72.803347280334734</v>
      </c>
      <c r="F16" s="374">
        <v>690</v>
      </c>
      <c r="G16" s="612">
        <v>82.058047493403691</v>
      </c>
      <c r="H16" s="612">
        <v>3.0948643193541154</v>
      </c>
    </row>
    <row r="17" spans="1:8" x14ac:dyDescent="0.2">
      <c r="A17" s="236" t="s">
        <v>129</v>
      </c>
      <c r="B17" s="748">
        <v>583</v>
      </c>
      <c r="C17" s="612">
        <v>-10.030864197530864</v>
      </c>
      <c r="D17" s="374">
        <v>2644</v>
      </c>
      <c r="E17" s="612">
        <v>-7.5585789871504161E-2</v>
      </c>
      <c r="F17" s="374">
        <v>6312</v>
      </c>
      <c r="G17" s="612">
        <v>1.584534938995405E-2</v>
      </c>
      <c r="H17" s="612">
        <v>28.311280556178513</v>
      </c>
    </row>
    <row r="18" spans="1:8" x14ac:dyDescent="0.2">
      <c r="A18" s="236" t="s">
        <v>130</v>
      </c>
      <c r="B18" s="748">
        <v>100</v>
      </c>
      <c r="C18" s="612">
        <v>-51.690821256038646</v>
      </c>
      <c r="D18" s="374">
        <v>915</v>
      </c>
      <c r="E18" s="612">
        <v>5.1724137931034484</v>
      </c>
      <c r="F18" s="374">
        <v>2343</v>
      </c>
      <c r="G18" s="612">
        <v>2.8985507246376812</v>
      </c>
      <c r="H18" s="612">
        <v>10.509082753980712</v>
      </c>
    </row>
    <row r="19" spans="1:8" x14ac:dyDescent="0.2">
      <c r="A19" s="236" t="s">
        <v>243</v>
      </c>
      <c r="B19" s="748">
        <v>568</v>
      </c>
      <c r="C19" s="612">
        <v>7.9847908745247151</v>
      </c>
      <c r="D19" s="374">
        <v>3605</v>
      </c>
      <c r="E19" s="612">
        <v>1.3209668353007309</v>
      </c>
      <c r="F19" s="374">
        <v>7435</v>
      </c>
      <c r="G19" s="612">
        <v>12.771120885787957</v>
      </c>
      <c r="H19" s="612">
        <v>33.348284368692532</v>
      </c>
    </row>
    <row r="20" spans="1:8" x14ac:dyDescent="0.2">
      <c r="A20" s="244" t="s">
        <v>246</v>
      </c>
      <c r="B20" s="751">
        <v>1773</v>
      </c>
      <c r="C20" s="246">
        <v>-2.0982882385422417</v>
      </c>
      <c r="D20" s="245">
        <v>10170</v>
      </c>
      <c r="E20" s="246">
        <v>4.9210770659238623</v>
      </c>
      <c r="F20" s="245">
        <v>22295</v>
      </c>
      <c r="G20" s="246">
        <v>12.08586798049369</v>
      </c>
      <c r="H20" s="246">
        <v>100</v>
      </c>
    </row>
    <row r="21" spans="1:8" x14ac:dyDescent="0.2">
      <c r="A21" s="191" t="s">
        <v>528</v>
      </c>
      <c r="B21" s="752"/>
      <c r="C21" s="614"/>
      <c r="D21" s="613"/>
      <c r="E21" s="614"/>
      <c r="F21" s="613"/>
      <c r="G21" s="614"/>
      <c r="H21" s="614"/>
    </row>
    <row r="22" spans="1:8" x14ac:dyDescent="0.2">
      <c r="A22" s="236" t="s">
        <v>468</v>
      </c>
      <c r="B22" s="748">
        <v>-21</v>
      </c>
      <c r="C22" s="612">
        <v>-12.5</v>
      </c>
      <c r="D22" s="374">
        <v>-183</v>
      </c>
      <c r="E22" s="612">
        <v>13.664596273291925</v>
      </c>
      <c r="F22" s="374">
        <v>-407</v>
      </c>
      <c r="G22" s="612">
        <v>13.370473537604457</v>
      </c>
      <c r="H22" s="615" t="s">
        <v>529</v>
      </c>
    </row>
    <row r="23" spans="1:8" x14ac:dyDescent="0.2">
      <c r="A23" s="236" t="s">
        <v>49</v>
      </c>
      <c r="B23" s="748">
        <v>388</v>
      </c>
      <c r="C23" s="612">
        <v>10.541310541310542</v>
      </c>
      <c r="D23" s="374">
        <v>2301</v>
      </c>
      <c r="E23" s="612">
        <v>8.8973024136299088</v>
      </c>
      <c r="F23" s="374">
        <v>4959</v>
      </c>
      <c r="G23" s="612">
        <v>30.328515111695136</v>
      </c>
      <c r="H23" s="615" t="s">
        <v>529</v>
      </c>
    </row>
    <row r="24" spans="1:8" x14ac:dyDescent="0.2">
      <c r="A24" s="236" t="s">
        <v>50</v>
      </c>
      <c r="B24" s="748">
        <v>-140</v>
      </c>
      <c r="C24" s="612">
        <v>-26.701570680628272</v>
      </c>
      <c r="D24" s="374">
        <v>-591</v>
      </c>
      <c r="E24" s="612">
        <v>-22.542595019659238</v>
      </c>
      <c r="F24" s="374">
        <v>-1524</v>
      </c>
      <c r="G24" s="612">
        <v>-16.263736263736263</v>
      </c>
      <c r="H24" s="615" t="s">
        <v>529</v>
      </c>
    </row>
    <row r="25" spans="1:8" x14ac:dyDescent="0.2">
      <c r="A25" s="236" t="s">
        <v>129</v>
      </c>
      <c r="B25" s="748">
        <v>-14</v>
      </c>
      <c r="C25" s="612">
        <v>-106.66666666666667</v>
      </c>
      <c r="D25" s="374">
        <v>-398</v>
      </c>
      <c r="E25" s="612">
        <v>623.63636363636363</v>
      </c>
      <c r="F25" s="374">
        <v>763</v>
      </c>
      <c r="G25" s="612">
        <v>-36.785418392709197</v>
      </c>
      <c r="H25" s="615" t="s">
        <v>529</v>
      </c>
    </row>
    <row r="26" spans="1:8" x14ac:dyDescent="0.2">
      <c r="A26" s="236" t="s">
        <v>130</v>
      </c>
      <c r="B26" s="748">
        <v>-240</v>
      </c>
      <c r="C26" s="612">
        <v>12.149532710280374</v>
      </c>
      <c r="D26" s="374">
        <v>-1789</v>
      </c>
      <c r="E26" s="612">
        <v>42.663476874003194</v>
      </c>
      <c r="F26" s="374">
        <v>-2721</v>
      </c>
      <c r="G26" s="612">
        <v>-2.7519656897784133</v>
      </c>
      <c r="H26" s="615" t="s">
        <v>529</v>
      </c>
    </row>
    <row r="27" spans="1:8" x14ac:dyDescent="0.2">
      <c r="A27" s="236" t="s">
        <v>243</v>
      </c>
      <c r="B27" s="748">
        <v>316</v>
      </c>
      <c r="C27" s="612">
        <v>10.104529616724738</v>
      </c>
      <c r="D27" s="374">
        <v>1808</v>
      </c>
      <c r="E27" s="612">
        <v>-3.4703683929524822</v>
      </c>
      <c r="F27" s="374">
        <v>3867</v>
      </c>
      <c r="G27" s="612">
        <v>28.55718085106383</v>
      </c>
      <c r="H27" s="615" t="s">
        <v>529</v>
      </c>
    </row>
    <row r="28" spans="1:8" x14ac:dyDescent="0.2">
      <c r="A28" s="244" t="s">
        <v>247</v>
      </c>
      <c r="B28" s="751">
        <v>289</v>
      </c>
      <c r="C28" s="246">
        <v>-31.026252983293556</v>
      </c>
      <c r="D28" s="245">
        <v>1148</v>
      </c>
      <c r="E28" s="246">
        <v>-34.512264689104391</v>
      </c>
      <c r="F28" s="245">
        <v>4937</v>
      </c>
      <c r="G28" s="246">
        <v>62.241209332895167</v>
      </c>
      <c r="H28" s="611" t="s">
        <v>529</v>
      </c>
    </row>
    <row r="29" spans="1:8" x14ac:dyDescent="0.2">
      <c r="A29" s="94" t="s">
        <v>636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643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530</v>
      </c>
      <c r="B31" s="237"/>
      <c r="C31" s="237"/>
      <c r="D31" s="237"/>
      <c r="E31" s="237"/>
      <c r="F31" s="237"/>
      <c r="G31" s="238"/>
      <c r="H31" s="238"/>
    </row>
    <row r="33" spans="6:6" x14ac:dyDescent="0.2">
      <c r="F33" s="851"/>
    </row>
  </sheetData>
  <mergeCells count="3">
    <mergeCell ref="B3:C3"/>
    <mergeCell ref="D3:E3"/>
    <mergeCell ref="F3:H3"/>
  </mergeCells>
  <conditionalFormatting sqref="E9">
    <cfRule type="cellIs" dxfId="215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11" workbookViewId="0">
      <selection activeCell="D39" sqref="D39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531</v>
      </c>
      <c r="B1" s="225"/>
      <c r="C1" s="1"/>
      <c r="D1" s="1"/>
      <c r="E1" s="1"/>
      <c r="F1" s="1"/>
      <c r="G1" s="1"/>
      <c r="H1" s="1"/>
    </row>
    <row r="2" spans="1:8" x14ac:dyDescent="0.2">
      <c r="A2" s="595"/>
      <c r="B2" s="595"/>
      <c r="C2" s="595"/>
      <c r="D2" s="595"/>
      <c r="E2" s="595"/>
      <c r="F2" s="1"/>
      <c r="G2" s="1"/>
      <c r="H2" s="597" t="s">
        <v>159</v>
      </c>
    </row>
    <row r="3" spans="1:8" ht="14.45" customHeight="1" x14ac:dyDescent="0.2">
      <c r="A3" s="888" t="s">
        <v>525</v>
      </c>
      <c r="B3" s="886" t="s">
        <v>526</v>
      </c>
      <c r="C3" s="872">
        <f>INDICE!A3</f>
        <v>42522</v>
      </c>
      <c r="D3" s="871">
        <v>41671</v>
      </c>
      <c r="E3" s="871">
        <v>41671</v>
      </c>
      <c r="F3" s="870" t="s">
        <v>121</v>
      </c>
      <c r="G3" s="870"/>
      <c r="H3" s="870"/>
    </row>
    <row r="4" spans="1:8" x14ac:dyDescent="0.2">
      <c r="A4" s="889"/>
      <c r="B4" s="887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6"/>
      <c r="B5" s="186" t="s">
        <v>211</v>
      </c>
      <c r="C5" s="186">
        <v>3</v>
      </c>
      <c r="D5" s="186">
        <v>32</v>
      </c>
      <c r="E5" s="249">
        <v>29</v>
      </c>
      <c r="F5" s="188">
        <v>16</v>
      </c>
      <c r="G5" s="186">
        <v>280</v>
      </c>
      <c r="H5" s="249">
        <v>264</v>
      </c>
    </row>
    <row r="6" spans="1:8" x14ac:dyDescent="0.2">
      <c r="A6" s="616"/>
      <c r="B6" s="186" t="s">
        <v>249</v>
      </c>
      <c r="C6" s="186">
        <v>400</v>
      </c>
      <c r="D6" s="186">
        <v>231</v>
      </c>
      <c r="E6" s="250">
        <v>-169</v>
      </c>
      <c r="F6" s="188">
        <v>3287</v>
      </c>
      <c r="G6" s="186">
        <v>2535</v>
      </c>
      <c r="H6" s="250">
        <v>-752</v>
      </c>
    </row>
    <row r="7" spans="1:8" x14ac:dyDescent="0.2">
      <c r="A7" s="616"/>
      <c r="B7" s="189" t="s">
        <v>212</v>
      </c>
      <c r="C7" s="189">
        <v>0</v>
      </c>
      <c r="D7" s="189">
        <v>0</v>
      </c>
      <c r="E7" s="251">
        <v>0</v>
      </c>
      <c r="F7" s="189">
        <v>0</v>
      </c>
      <c r="G7" s="189">
        <v>46</v>
      </c>
      <c r="H7" s="250">
        <v>46</v>
      </c>
    </row>
    <row r="8" spans="1:8" x14ac:dyDescent="0.2">
      <c r="A8" s="191" t="s">
        <v>346</v>
      </c>
      <c r="B8" s="192"/>
      <c r="C8" s="192">
        <v>403</v>
      </c>
      <c r="D8" s="192">
        <v>263</v>
      </c>
      <c r="E8" s="252">
        <v>-140</v>
      </c>
      <c r="F8" s="192">
        <v>3303</v>
      </c>
      <c r="G8" s="192">
        <v>2861</v>
      </c>
      <c r="H8" s="252">
        <v>-442</v>
      </c>
    </row>
    <row r="9" spans="1:8" x14ac:dyDescent="0.2">
      <c r="A9" s="616"/>
      <c r="B9" s="189" t="s">
        <v>250</v>
      </c>
      <c r="C9" s="189">
        <v>0</v>
      </c>
      <c r="D9" s="186">
        <v>0</v>
      </c>
      <c r="E9" s="253">
        <v>0</v>
      </c>
      <c r="F9" s="189">
        <v>15</v>
      </c>
      <c r="G9" s="186">
        <v>1</v>
      </c>
      <c r="H9" s="253">
        <v>-14</v>
      </c>
    </row>
    <row r="10" spans="1:8" x14ac:dyDescent="0.2">
      <c r="A10" s="616"/>
      <c r="B10" s="186" t="s">
        <v>213</v>
      </c>
      <c r="C10" s="186">
        <v>11</v>
      </c>
      <c r="D10" s="186">
        <v>14</v>
      </c>
      <c r="E10" s="250">
        <v>3</v>
      </c>
      <c r="F10" s="186">
        <v>14</v>
      </c>
      <c r="G10" s="186">
        <v>95</v>
      </c>
      <c r="H10" s="250">
        <v>81</v>
      </c>
    </row>
    <row r="11" spans="1:8" x14ac:dyDescent="0.2">
      <c r="A11" s="616"/>
      <c r="B11" s="189" t="s">
        <v>251</v>
      </c>
      <c r="C11" s="189">
        <v>0</v>
      </c>
      <c r="D11" s="189">
        <v>66</v>
      </c>
      <c r="E11" s="250">
        <v>66</v>
      </c>
      <c r="F11" s="189">
        <v>39</v>
      </c>
      <c r="G11" s="189">
        <v>896</v>
      </c>
      <c r="H11" s="250">
        <v>857</v>
      </c>
    </row>
    <row r="12" spans="1:8" x14ac:dyDescent="0.2">
      <c r="A12" s="191" t="s">
        <v>532</v>
      </c>
      <c r="B12" s="192"/>
      <c r="C12" s="192">
        <v>11</v>
      </c>
      <c r="D12" s="192">
        <v>80</v>
      </c>
      <c r="E12" s="252">
        <v>69</v>
      </c>
      <c r="F12" s="192">
        <v>68</v>
      </c>
      <c r="G12" s="192">
        <v>992</v>
      </c>
      <c r="H12" s="252">
        <v>924</v>
      </c>
    </row>
    <row r="13" spans="1:8" x14ac:dyDescent="0.2">
      <c r="A13" s="616"/>
      <c r="B13" s="189" t="s">
        <v>308</v>
      </c>
      <c r="C13" s="189">
        <v>7</v>
      </c>
      <c r="D13" s="186">
        <v>17</v>
      </c>
      <c r="E13" s="253">
        <v>10</v>
      </c>
      <c r="F13" s="189">
        <v>47</v>
      </c>
      <c r="G13" s="186">
        <v>234</v>
      </c>
      <c r="H13" s="253">
        <v>187</v>
      </c>
    </row>
    <row r="14" spans="1:8" x14ac:dyDescent="0.2">
      <c r="A14" s="616"/>
      <c r="B14" s="189" t="s">
        <v>252</v>
      </c>
      <c r="C14" s="189">
        <v>44</v>
      </c>
      <c r="D14" s="189">
        <v>98</v>
      </c>
      <c r="E14" s="250">
        <v>54</v>
      </c>
      <c r="F14" s="189">
        <v>441</v>
      </c>
      <c r="G14" s="189">
        <v>1057</v>
      </c>
      <c r="H14" s="250">
        <v>616</v>
      </c>
    </row>
    <row r="15" spans="1:8" x14ac:dyDescent="0.2">
      <c r="A15" s="616"/>
      <c r="B15" s="189" t="s">
        <v>253</v>
      </c>
      <c r="C15" s="189">
        <v>9</v>
      </c>
      <c r="D15" s="186">
        <v>250</v>
      </c>
      <c r="E15" s="250">
        <v>241</v>
      </c>
      <c r="F15" s="189">
        <v>532</v>
      </c>
      <c r="G15" s="186">
        <v>2434</v>
      </c>
      <c r="H15" s="250">
        <v>1902</v>
      </c>
    </row>
    <row r="16" spans="1:8" x14ac:dyDescent="0.2">
      <c r="A16" s="616"/>
      <c r="B16" s="189" t="s">
        <v>254</v>
      </c>
      <c r="C16" s="189">
        <v>0</v>
      </c>
      <c r="D16" s="186">
        <v>12</v>
      </c>
      <c r="E16" s="250">
        <v>12</v>
      </c>
      <c r="F16" s="189">
        <v>233</v>
      </c>
      <c r="G16" s="186">
        <v>502</v>
      </c>
      <c r="H16" s="250">
        <v>269</v>
      </c>
    </row>
    <row r="17" spans="1:8" x14ac:dyDescent="0.2">
      <c r="A17" s="616"/>
      <c r="B17" s="189" t="s">
        <v>255</v>
      </c>
      <c r="C17" s="189">
        <v>58</v>
      </c>
      <c r="D17" s="186">
        <v>59</v>
      </c>
      <c r="E17" s="250">
        <v>1</v>
      </c>
      <c r="F17" s="189">
        <v>742</v>
      </c>
      <c r="G17" s="186">
        <v>1123</v>
      </c>
      <c r="H17" s="250">
        <v>381</v>
      </c>
    </row>
    <row r="18" spans="1:8" x14ac:dyDescent="0.2">
      <c r="A18" s="616"/>
      <c r="B18" s="189" t="s">
        <v>218</v>
      </c>
      <c r="C18" s="189">
        <v>277</v>
      </c>
      <c r="D18" s="186">
        <v>250</v>
      </c>
      <c r="E18" s="250">
        <v>-27</v>
      </c>
      <c r="F18" s="189">
        <v>2657</v>
      </c>
      <c r="G18" s="186">
        <v>2077</v>
      </c>
      <c r="H18" s="250">
        <v>-580</v>
      </c>
    </row>
    <row r="19" spans="1:8" x14ac:dyDescent="0.2">
      <c r="A19" s="616"/>
      <c r="B19" s="189" t="s">
        <v>256</v>
      </c>
      <c r="C19" s="189">
        <v>140</v>
      </c>
      <c r="D19" s="186">
        <v>145</v>
      </c>
      <c r="E19" s="250">
        <v>5</v>
      </c>
      <c r="F19" s="189">
        <v>1751</v>
      </c>
      <c r="G19" s="186">
        <v>1704</v>
      </c>
      <c r="H19" s="250">
        <v>-47</v>
      </c>
    </row>
    <row r="20" spans="1:8" x14ac:dyDescent="0.2">
      <c r="A20" s="616"/>
      <c r="B20" s="189" t="s">
        <v>221</v>
      </c>
      <c r="C20" s="189">
        <v>0</v>
      </c>
      <c r="D20" s="186">
        <v>128</v>
      </c>
      <c r="E20" s="250">
        <v>128</v>
      </c>
      <c r="F20" s="189">
        <v>336</v>
      </c>
      <c r="G20" s="186">
        <v>954</v>
      </c>
      <c r="H20" s="250">
        <v>618</v>
      </c>
    </row>
    <row r="21" spans="1:8" x14ac:dyDescent="0.2">
      <c r="A21" s="616"/>
      <c r="B21" s="189" t="s">
        <v>222</v>
      </c>
      <c r="C21" s="189">
        <v>0</v>
      </c>
      <c r="D21" s="186">
        <v>0</v>
      </c>
      <c r="E21" s="250">
        <v>0</v>
      </c>
      <c r="F21" s="189">
        <v>600</v>
      </c>
      <c r="G21" s="186">
        <v>5</v>
      </c>
      <c r="H21" s="250">
        <v>-595</v>
      </c>
    </row>
    <row r="22" spans="1:8" x14ac:dyDescent="0.2">
      <c r="A22" s="616"/>
      <c r="B22" s="189" t="s">
        <v>257</v>
      </c>
      <c r="C22" s="189">
        <v>104</v>
      </c>
      <c r="D22" s="186">
        <v>1</v>
      </c>
      <c r="E22" s="250">
        <v>-103</v>
      </c>
      <c r="F22" s="189">
        <v>745</v>
      </c>
      <c r="G22" s="186">
        <v>85</v>
      </c>
      <c r="H22" s="250">
        <v>-660</v>
      </c>
    </row>
    <row r="23" spans="1:8" x14ac:dyDescent="0.2">
      <c r="A23" s="616"/>
      <c r="B23" s="189" t="s">
        <v>258</v>
      </c>
      <c r="C23" s="189">
        <v>0</v>
      </c>
      <c r="D23" s="186">
        <v>3</v>
      </c>
      <c r="E23" s="250">
        <v>3</v>
      </c>
      <c r="F23" s="189">
        <v>108</v>
      </c>
      <c r="G23" s="186">
        <v>417</v>
      </c>
      <c r="H23" s="250">
        <v>309</v>
      </c>
    </row>
    <row r="24" spans="1:8" x14ac:dyDescent="0.2">
      <c r="A24" s="616"/>
      <c r="B24" s="189" t="s">
        <v>259</v>
      </c>
      <c r="C24" s="189">
        <v>0</v>
      </c>
      <c r="D24" s="186">
        <v>0</v>
      </c>
      <c r="E24" s="250">
        <v>0</v>
      </c>
      <c r="F24" s="189">
        <v>15</v>
      </c>
      <c r="G24" s="186">
        <v>14</v>
      </c>
      <c r="H24" s="250">
        <v>-1</v>
      </c>
    </row>
    <row r="25" spans="1:8" x14ac:dyDescent="0.2">
      <c r="A25" s="616"/>
      <c r="B25" s="189" t="s">
        <v>260</v>
      </c>
      <c r="C25" s="189">
        <v>79</v>
      </c>
      <c r="D25" s="186">
        <v>99</v>
      </c>
      <c r="E25" s="250">
        <v>20</v>
      </c>
      <c r="F25" s="189">
        <v>1083</v>
      </c>
      <c r="G25" s="186">
        <v>2013</v>
      </c>
      <c r="H25" s="250">
        <v>930</v>
      </c>
    </row>
    <row r="26" spans="1:8" x14ac:dyDescent="0.2">
      <c r="A26" s="191" t="s">
        <v>516</v>
      </c>
      <c r="B26" s="192"/>
      <c r="C26" s="192">
        <v>718</v>
      </c>
      <c r="D26" s="192">
        <v>1062</v>
      </c>
      <c r="E26" s="252">
        <v>344</v>
      </c>
      <c r="F26" s="192">
        <v>9290</v>
      </c>
      <c r="G26" s="192">
        <v>12619</v>
      </c>
      <c r="H26" s="252">
        <v>3329</v>
      </c>
    </row>
    <row r="27" spans="1:8" x14ac:dyDescent="0.2">
      <c r="A27" s="616"/>
      <c r="B27" s="189" t="s">
        <v>223</v>
      </c>
      <c r="C27" s="189">
        <v>133</v>
      </c>
      <c r="D27" s="186">
        <v>0</v>
      </c>
      <c r="E27" s="250">
        <v>-133</v>
      </c>
      <c r="F27" s="189">
        <v>1583</v>
      </c>
      <c r="G27" s="189">
        <v>77</v>
      </c>
      <c r="H27" s="250">
        <v>-1506</v>
      </c>
    </row>
    <row r="28" spans="1:8" x14ac:dyDescent="0.2">
      <c r="A28" s="617"/>
      <c r="B28" s="189" t="s">
        <v>261</v>
      </c>
      <c r="C28" s="189">
        <v>0</v>
      </c>
      <c r="D28" s="850" t="s">
        <v>673</v>
      </c>
      <c r="E28" s="250">
        <v>0</v>
      </c>
      <c r="F28" s="189">
        <v>208</v>
      </c>
      <c r="G28" s="186" t="s">
        <v>150</v>
      </c>
      <c r="H28" s="250">
        <v>-208</v>
      </c>
    </row>
    <row r="29" spans="1:8" x14ac:dyDescent="0.2">
      <c r="A29" s="617"/>
      <c r="B29" s="189" t="s">
        <v>262</v>
      </c>
      <c r="C29" s="189">
        <v>31</v>
      </c>
      <c r="D29" s="186">
        <v>1</v>
      </c>
      <c r="E29" s="250">
        <v>-30</v>
      </c>
      <c r="F29" s="189">
        <v>211</v>
      </c>
      <c r="G29" s="186">
        <v>16</v>
      </c>
      <c r="H29" s="250">
        <v>-195</v>
      </c>
    </row>
    <row r="30" spans="1:8" x14ac:dyDescent="0.2">
      <c r="A30" s="617"/>
      <c r="B30" s="189" t="s">
        <v>622</v>
      </c>
      <c r="C30" s="189">
        <v>0</v>
      </c>
      <c r="D30" s="189">
        <v>4</v>
      </c>
      <c r="E30" s="253">
        <v>4</v>
      </c>
      <c r="F30" s="186">
        <v>184</v>
      </c>
      <c r="G30" s="186">
        <v>1135</v>
      </c>
      <c r="H30" s="253">
        <v>951</v>
      </c>
    </row>
    <row r="31" spans="1:8" x14ac:dyDescent="0.2">
      <c r="A31" s="191" t="s">
        <v>393</v>
      </c>
      <c r="B31" s="192"/>
      <c r="C31" s="192">
        <v>164</v>
      </c>
      <c r="D31" s="192">
        <v>5</v>
      </c>
      <c r="E31" s="252">
        <v>-159</v>
      </c>
      <c r="F31" s="192">
        <v>2186</v>
      </c>
      <c r="G31" s="192">
        <v>1228</v>
      </c>
      <c r="H31" s="252">
        <v>-958</v>
      </c>
    </row>
    <row r="32" spans="1:8" x14ac:dyDescent="0.2">
      <c r="A32" s="617"/>
      <c r="B32" s="189" t="s">
        <v>227</v>
      </c>
      <c r="C32" s="189">
        <v>103</v>
      </c>
      <c r="D32" s="186">
        <v>62</v>
      </c>
      <c r="E32" s="250">
        <v>-41</v>
      </c>
      <c r="F32" s="189">
        <v>953</v>
      </c>
      <c r="G32" s="186">
        <v>427</v>
      </c>
      <c r="H32" s="250">
        <v>-526</v>
      </c>
    </row>
    <row r="33" spans="1:10" x14ac:dyDescent="0.2">
      <c r="A33" s="617"/>
      <c r="B33" s="189" t="s">
        <v>233</v>
      </c>
      <c r="C33" s="189">
        <v>28</v>
      </c>
      <c r="D33" s="189">
        <v>0</v>
      </c>
      <c r="E33" s="253">
        <v>-28</v>
      </c>
      <c r="F33" s="626">
        <v>199</v>
      </c>
      <c r="G33" s="189">
        <v>174</v>
      </c>
      <c r="H33" s="250">
        <v>-25</v>
      </c>
    </row>
    <row r="34" spans="1:10" x14ac:dyDescent="0.2">
      <c r="A34" s="617"/>
      <c r="B34" s="189" t="s">
        <v>263</v>
      </c>
      <c r="C34" s="189" t="s">
        <v>150</v>
      </c>
      <c r="D34" s="189">
        <v>217</v>
      </c>
      <c r="E34" s="250">
        <v>217</v>
      </c>
      <c r="F34" s="186" t="s">
        <v>150</v>
      </c>
      <c r="G34" s="189">
        <v>2790</v>
      </c>
      <c r="H34" s="250">
        <v>2790</v>
      </c>
    </row>
    <row r="35" spans="1:10" x14ac:dyDescent="0.2">
      <c r="A35" s="617"/>
      <c r="B35" s="189" t="s">
        <v>235</v>
      </c>
      <c r="C35" s="189">
        <v>0</v>
      </c>
      <c r="D35" s="189">
        <v>20</v>
      </c>
      <c r="E35" s="253">
        <v>20</v>
      </c>
      <c r="F35" s="186">
        <v>0</v>
      </c>
      <c r="G35" s="189">
        <v>581</v>
      </c>
      <c r="H35" s="250">
        <v>581</v>
      </c>
    </row>
    <row r="36" spans="1:10" x14ac:dyDescent="0.2">
      <c r="A36" s="617"/>
      <c r="B36" s="189" t="s">
        <v>236</v>
      </c>
      <c r="C36" s="189">
        <v>33</v>
      </c>
      <c r="D36" s="189">
        <v>58</v>
      </c>
      <c r="E36" s="253">
        <v>25</v>
      </c>
      <c r="F36" s="626">
        <v>396</v>
      </c>
      <c r="G36" s="189">
        <v>362</v>
      </c>
      <c r="H36" s="250">
        <v>-34</v>
      </c>
    </row>
    <row r="37" spans="1:10" x14ac:dyDescent="0.2">
      <c r="A37" s="819" t="s">
        <v>517</v>
      </c>
      <c r="B37" s="192"/>
      <c r="C37" s="192">
        <v>164</v>
      </c>
      <c r="D37" s="192">
        <v>357</v>
      </c>
      <c r="E37" s="252">
        <v>193</v>
      </c>
      <c r="F37" s="192">
        <v>1548</v>
      </c>
      <c r="G37" s="192">
        <v>4334</v>
      </c>
      <c r="H37" s="252">
        <v>2786</v>
      </c>
    </row>
    <row r="38" spans="1:10" x14ac:dyDescent="0.2">
      <c r="A38" s="617"/>
      <c r="B38" s="189" t="s">
        <v>264</v>
      </c>
      <c r="C38" s="189">
        <v>6</v>
      </c>
      <c r="D38" s="189">
        <v>4</v>
      </c>
      <c r="E38" s="249">
        <v>-2</v>
      </c>
      <c r="F38" s="626">
        <v>348</v>
      </c>
      <c r="G38" s="189">
        <v>82</v>
      </c>
      <c r="H38" s="250">
        <v>-266</v>
      </c>
    </row>
    <row r="39" spans="1:10" x14ac:dyDescent="0.2">
      <c r="A39" s="617"/>
      <c r="B39" s="189" t="s">
        <v>265</v>
      </c>
      <c r="C39" s="189">
        <v>0</v>
      </c>
      <c r="D39" s="189">
        <v>0</v>
      </c>
      <c r="E39" s="253">
        <v>0</v>
      </c>
      <c r="F39" s="626">
        <v>28</v>
      </c>
      <c r="G39" s="189">
        <v>3</v>
      </c>
      <c r="H39" s="250">
        <v>-25</v>
      </c>
    </row>
    <row r="40" spans="1:10" x14ac:dyDescent="0.2">
      <c r="A40" s="617"/>
      <c r="B40" s="189" t="s">
        <v>657</v>
      </c>
      <c r="C40" s="189" t="s">
        <v>150</v>
      </c>
      <c r="D40" s="189">
        <v>0</v>
      </c>
      <c r="E40" s="253">
        <v>0</v>
      </c>
      <c r="F40" s="186" t="s">
        <v>150</v>
      </c>
      <c r="G40" s="189">
        <v>56</v>
      </c>
      <c r="H40" s="253">
        <v>56</v>
      </c>
    </row>
    <row r="41" spans="1:10" x14ac:dyDescent="0.2">
      <c r="A41" s="617"/>
      <c r="B41" s="189" t="s">
        <v>266</v>
      </c>
      <c r="C41" s="189">
        <v>0</v>
      </c>
      <c r="D41" s="189">
        <v>0</v>
      </c>
      <c r="E41" s="253">
        <v>0</v>
      </c>
      <c r="F41" s="626">
        <v>73</v>
      </c>
      <c r="G41" s="189">
        <v>48</v>
      </c>
      <c r="H41" s="253">
        <v>-25</v>
      </c>
    </row>
    <row r="42" spans="1:10" x14ac:dyDescent="0.2">
      <c r="A42" s="617"/>
      <c r="B42" s="189" t="s">
        <v>267</v>
      </c>
      <c r="C42" s="189">
        <v>18</v>
      </c>
      <c r="D42" s="189">
        <v>2</v>
      </c>
      <c r="E42" s="253">
        <v>-16</v>
      </c>
      <c r="F42" s="626">
        <v>473</v>
      </c>
      <c r="G42" s="189">
        <v>38</v>
      </c>
      <c r="H42" s="253">
        <v>-435</v>
      </c>
    </row>
    <row r="43" spans="1:10" x14ac:dyDescent="0.2">
      <c r="A43" s="203" t="s">
        <v>533</v>
      </c>
      <c r="B43" s="203"/>
      <c r="C43" s="192">
        <v>24</v>
      </c>
      <c r="D43" s="192">
        <v>6</v>
      </c>
      <c r="E43" s="787">
        <v>-18</v>
      </c>
      <c r="F43" s="203">
        <v>922</v>
      </c>
      <c r="G43" s="203">
        <v>227</v>
      </c>
      <c r="H43" s="254">
        <v>-695</v>
      </c>
    </row>
    <row r="44" spans="1:10" x14ac:dyDescent="0.2">
      <c r="A44" s="826" t="s">
        <v>600</v>
      </c>
      <c r="B44" s="826"/>
      <c r="C44" s="189">
        <v>0</v>
      </c>
      <c r="D44" s="189">
        <v>0</v>
      </c>
      <c r="E44" s="189">
        <v>0</v>
      </c>
      <c r="F44" s="827">
        <v>41</v>
      </c>
      <c r="G44" s="189">
        <v>34</v>
      </c>
      <c r="H44" s="828">
        <v>-7</v>
      </c>
    </row>
    <row r="45" spans="1:10" x14ac:dyDescent="0.2">
      <c r="A45" s="205" t="s">
        <v>119</v>
      </c>
      <c r="B45" s="205"/>
      <c r="C45" s="205">
        <v>1484</v>
      </c>
      <c r="D45" s="255">
        <v>1773</v>
      </c>
      <c r="E45" s="205">
        <v>289</v>
      </c>
      <c r="F45" s="205">
        <v>17358</v>
      </c>
      <c r="G45" s="255">
        <v>22295</v>
      </c>
      <c r="H45" s="205">
        <v>4937</v>
      </c>
      <c r="J45" s="851"/>
    </row>
    <row r="46" spans="1:10" x14ac:dyDescent="0.2">
      <c r="A46" s="358" t="s">
        <v>518</v>
      </c>
      <c r="B46" s="210"/>
      <c r="C46" s="210">
        <v>264</v>
      </c>
      <c r="D46" s="818">
        <v>64</v>
      </c>
      <c r="E46" s="210">
        <v>-200</v>
      </c>
      <c r="F46" s="210">
        <v>3063</v>
      </c>
      <c r="G46" s="210">
        <v>741</v>
      </c>
      <c r="H46" s="210">
        <v>-2322</v>
      </c>
    </row>
    <row r="47" spans="1:10" x14ac:dyDescent="0.2">
      <c r="A47" s="358" t="s">
        <v>519</v>
      </c>
      <c r="B47" s="210"/>
      <c r="C47" s="210">
        <v>1220</v>
      </c>
      <c r="D47" s="210">
        <v>1709</v>
      </c>
      <c r="E47" s="210">
        <v>489</v>
      </c>
      <c r="F47" s="210">
        <v>14295</v>
      </c>
      <c r="G47" s="210">
        <v>21554</v>
      </c>
      <c r="H47" s="210">
        <v>7259</v>
      </c>
    </row>
    <row r="48" spans="1:10" x14ac:dyDescent="0.2">
      <c r="A48" s="802" t="s">
        <v>520</v>
      </c>
      <c r="B48" s="214"/>
      <c r="C48" s="214">
        <v>1097</v>
      </c>
      <c r="D48" s="214">
        <v>1249</v>
      </c>
      <c r="E48" s="214">
        <v>152</v>
      </c>
      <c r="F48" s="214">
        <v>11405</v>
      </c>
      <c r="G48" s="214">
        <v>13918</v>
      </c>
      <c r="H48" s="214">
        <v>2513</v>
      </c>
    </row>
    <row r="49" spans="1:8" x14ac:dyDescent="0.2">
      <c r="A49" s="802" t="s">
        <v>521</v>
      </c>
      <c r="B49" s="214"/>
      <c r="C49" s="214">
        <v>387</v>
      </c>
      <c r="D49" s="214">
        <v>524</v>
      </c>
      <c r="E49" s="214">
        <v>137</v>
      </c>
      <c r="F49" s="214">
        <v>5953</v>
      </c>
      <c r="G49" s="214">
        <v>8377</v>
      </c>
      <c r="H49" s="214">
        <v>2424</v>
      </c>
    </row>
    <row r="50" spans="1:8" x14ac:dyDescent="0.2">
      <c r="A50" s="803" t="s">
        <v>522</v>
      </c>
      <c r="B50" s="798"/>
      <c r="C50" s="798">
        <v>656</v>
      </c>
      <c r="D50" s="768">
        <v>978</v>
      </c>
      <c r="E50" s="800">
        <v>322</v>
      </c>
      <c r="F50" s="800">
        <v>7739</v>
      </c>
      <c r="G50" s="800">
        <v>10851</v>
      </c>
      <c r="H50" s="800">
        <v>3112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H17" sqref="H17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6" t="s">
        <v>269</v>
      </c>
      <c r="B5" s="661">
        <v>0.42599999999999999</v>
      </c>
      <c r="C5" s="378">
        <v>-59.428571428571431</v>
      </c>
      <c r="D5" s="535">
        <v>3.3479999999999999</v>
      </c>
      <c r="E5" s="378">
        <v>22.189781021897812</v>
      </c>
      <c r="F5" s="535">
        <v>6.9470000000000001</v>
      </c>
      <c r="G5" s="378">
        <v>25.828654229306284</v>
      </c>
      <c r="H5" s="662">
        <v>4.1727878968368142</v>
      </c>
    </row>
    <row r="6" spans="1:8" x14ac:dyDescent="0.2">
      <c r="A6" s="236" t="s">
        <v>270</v>
      </c>
      <c r="B6" s="536">
        <v>2.23</v>
      </c>
      <c r="C6" s="267">
        <v>-18.642831083546152</v>
      </c>
      <c r="D6" s="266">
        <v>11.849</v>
      </c>
      <c r="E6" s="267">
        <v>-28.525757027385691</v>
      </c>
      <c r="F6" s="266">
        <v>24.626000000000001</v>
      </c>
      <c r="G6" s="267">
        <v>-11.398143484205224</v>
      </c>
      <c r="H6" s="663">
        <v>14.791863357924772</v>
      </c>
    </row>
    <row r="7" spans="1:8" x14ac:dyDescent="0.2">
      <c r="A7" s="236" t="s">
        <v>271</v>
      </c>
      <c r="B7" s="536">
        <v>3.1669999999999998</v>
      </c>
      <c r="C7" s="267">
        <v>-9.9260523321956775</v>
      </c>
      <c r="D7" s="266">
        <v>18.437000000000001</v>
      </c>
      <c r="E7" s="267">
        <v>-7.5515218372361232</v>
      </c>
      <c r="F7" s="266">
        <v>37.335999999999999</v>
      </c>
      <c r="G7" s="267">
        <v>-5.0699211797609962</v>
      </c>
      <c r="H7" s="663">
        <v>22.426257221289664</v>
      </c>
    </row>
    <row r="8" spans="1:8" x14ac:dyDescent="0.2">
      <c r="A8" s="236" t="s">
        <v>272</v>
      </c>
      <c r="B8" s="536">
        <v>4.9770000000000003</v>
      </c>
      <c r="C8" s="267">
        <v>-49.848851269649337</v>
      </c>
      <c r="D8" s="266">
        <v>33.582999999999998</v>
      </c>
      <c r="E8" s="267">
        <v>-52.330054365569424</v>
      </c>
      <c r="F8" s="266">
        <v>76.954999999999998</v>
      </c>
      <c r="G8" s="267">
        <v>-53.258340976317889</v>
      </c>
      <c r="H8" s="663">
        <v>46.22382216799727</v>
      </c>
    </row>
    <row r="9" spans="1:8" x14ac:dyDescent="0.2">
      <c r="A9" s="236" t="s">
        <v>273</v>
      </c>
      <c r="B9" s="537">
        <v>1.3320000000000001</v>
      </c>
      <c r="C9" s="268">
        <v>-6.1018437225636525E-2</v>
      </c>
      <c r="D9" s="266">
        <v>8.7789999999999999</v>
      </c>
      <c r="E9" s="267">
        <v>-72.847333910676724</v>
      </c>
      <c r="F9" s="266">
        <v>18.289000000000001</v>
      </c>
      <c r="G9" s="854" t="s">
        <v>667</v>
      </c>
      <c r="H9" s="663">
        <v>10.985478313696344</v>
      </c>
    </row>
    <row r="10" spans="1:8" x14ac:dyDescent="0.2">
      <c r="A10" s="236" t="s">
        <v>625</v>
      </c>
      <c r="B10" s="537">
        <v>0.188</v>
      </c>
      <c r="C10" s="268">
        <v>33.636810094065197</v>
      </c>
      <c r="D10" s="266">
        <v>1.1319999999999999</v>
      </c>
      <c r="E10" s="267">
        <v>33.636810094065197</v>
      </c>
      <c r="F10" s="266">
        <v>2.3304200000000002</v>
      </c>
      <c r="G10" s="267">
        <v>33.636810094065197</v>
      </c>
      <c r="H10" s="789">
        <v>1.399791042255139</v>
      </c>
    </row>
    <row r="11" spans="1:8" x14ac:dyDescent="0.2">
      <c r="A11" s="244" t="s">
        <v>274</v>
      </c>
      <c r="B11" s="269">
        <v>12.32</v>
      </c>
      <c r="C11" s="270">
        <v>-41.03570402986503</v>
      </c>
      <c r="D11" s="269">
        <v>77.128</v>
      </c>
      <c r="E11" s="270">
        <v>-46.02246419516252</v>
      </c>
      <c r="F11" s="269">
        <v>166.48342</v>
      </c>
      <c r="G11" s="270">
        <v>-38.568380121018102</v>
      </c>
      <c r="H11" s="270">
        <v>100</v>
      </c>
    </row>
    <row r="12" spans="1:8" x14ac:dyDescent="0.2">
      <c r="A12" s="271" t="s">
        <v>275</v>
      </c>
      <c r="B12" s="272">
        <f>B11/'Consumo PP'!B11*100</f>
        <v>0.25814094942556576</v>
      </c>
      <c r="C12" s="273"/>
      <c r="D12" s="272">
        <f>D11/'Consumo PP'!D11*100</f>
        <v>0.27629394223670956</v>
      </c>
      <c r="E12" s="273"/>
      <c r="F12" s="272">
        <f>F11/'Consumo PP'!F11*100</f>
        <v>0.29786683242737394</v>
      </c>
      <c r="G12" s="274"/>
      <c r="H12" s="274"/>
    </row>
    <row r="13" spans="1:8" x14ac:dyDescent="0.2">
      <c r="A13" s="275" t="s">
        <v>557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626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643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14" priority="4" operator="between">
      <formula>0.00001</formula>
      <formula>0.499</formula>
    </cfRule>
  </conditionalFormatting>
  <conditionalFormatting sqref="F10">
    <cfRule type="cellIs" dxfId="213" priority="2" operator="between">
      <formula>0.00001</formula>
      <formula>0.499</formula>
    </cfRule>
  </conditionalFormatting>
  <conditionalFormatting sqref="G9">
    <cfRule type="cellIs" dxfId="212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276</v>
      </c>
      <c r="B1" s="666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72">
        <f>INDICE!A3</f>
        <v>42522</v>
      </c>
      <c r="C3" s="872"/>
      <c r="D3" s="890" t="s">
        <v>120</v>
      </c>
      <c r="E3" s="890"/>
      <c r="F3" s="890" t="s">
        <v>121</v>
      </c>
      <c r="G3" s="890"/>
    </row>
    <row r="4" spans="1:7" x14ac:dyDescent="0.2">
      <c r="A4" s="75"/>
      <c r="B4" s="261"/>
      <c r="C4" s="72" t="s">
        <v>523</v>
      </c>
      <c r="D4" s="261"/>
      <c r="E4" s="72" t="s">
        <v>523</v>
      </c>
      <c r="F4" s="261"/>
      <c r="G4" s="72" t="s">
        <v>523</v>
      </c>
    </row>
    <row r="5" spans="1:7" ht="15" x14ac:dyDescent="0.25">
      <c r="A5" s="658" t="s">
        <v>119</v>
      </c>
      <c r="B5" s="664">
        <v>5079</v>
      </c>
      <c r="C5" s="659">
        <v>-1.8361035948975646</v>
      </c>
      <c r="D5" s="660">
        <v>31119</v>
      </c>
      <c r="E5" s="659">
        <v>-2.0521859557458058</v>
      </c>
      <c r="F5" s="665">
        <v>65011</v>
      </c>
      <c r="G5" s="659">
        <v>3.2363076239023076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557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A3" sqref="A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609</v>
      </c>
      <c r="B5" s="474">
        <v>144</v>
      </c>
      <c r="C5" s="84">
        <v>4.3478260869565215</v>
      </c>
      <c r="D5" s="83">
        <v>815</v>
      </c>
      <c r="E5" s="84">
        <v>-9.3437152391546174</v>
      </c>
      <c r="F5" s="83">
        <v>1615</v>
      </c>
      <c r="G5" s="84">
        <v>-2.6081125331599795</v>
      </c>
      <c r="H5" s="477">
        <v>2.5080755373338306</v>
      </c>
    </row>
    <row r="6" spans="1:8" s="80" customFormat="1" x14ac:dyDescent="0.2">
      <c r="A6" s="82" t="s">
        <v>49</v>
      </c>
      <c r="B6" s="475">
        <v>741</v>
      </c>
      <c r="C6" s="86">
        <v>7.0809248554913298</v>
      </c>
      <c r="D6" s="85">
        <v>4815</v>
      </c>
      <c r="E6" s="86">
        <v>13.964497041420119</v>
      </c>
      <c r="F6" s="85">
        <v>9696</v>
      </c>
      <c r="G6" s="86">
        <v>21.210393791267595</v>
      </c>
      <c r="H6" s="478">
        <v>15.057771151695862</v>
      </c>
    </row>
    <row r="7" spans="1:8" s="80" customFormat="1" x14ac:dyDescent="0.2">
      <c r="A7" s="82" t="s">
        <v>50</v>
      </c>
      <c r="B7" s="475">
        <v>648.36400000000003</v>
      </c>
      <c r="C7" s="86">
        <v>-13.243422980529528</v>
      </c>
      <c r="D7" s="85">
        <v>4125.2909999999993</v>
      </c>
      <c r="E7" s="86">
        <v>-10.224735703944027</v>
      </c>
      <c r="F7" s="85">
        <v>9041.0319999999992</v>
      </c>
      <c r="G7" s="86">
        <v>-1.7708349177859368</v>
      </c>
      <c r="H7" s="478">
        <v>14.040613740837371</v>
      </c>
    </row>
    <row r="8" spans="1:8" s="80" customFormat="1" x14ac:dyDescent="0.2">
      <c r="A8" s="82" t="s">
        <v>129</v>
      </c>
      <c r="B8" s="475">
        <v>2051</v>
      </c>
      <c r="C8" s="86">
        <v>-6.3470319634703189</v>
      </c>
      <c r="D8" s="85">
        <v>12829</v>
      </c>
      <c r="E8" s="86">
        <v>-4.3967508756241145</v>
      </c>
      <c r="F8" s="85">
        <v>26896</v>
      </c>
      <c r="G8" s="86">
        <v>-1.4037248760682364</v>
      </c>
      <c r="H8" s="478">
        <v>41.769163871288356</v>
      </c>
    </row>
    <row r="9" spans="1:8" s="80" customFormat="1" x14ac:dyDescent="0.2">
      <c r="A9" s="82" t="s">
        <v>130</v>
      </c>
      <c r="B9" s="475">
        <v>377</v>
      </c>
      <c r="C9" s="86">
        <v>28.2312925170068</v>
      </c>
      <c r="D9" s="85">
        <v>2098</v>
      </c>
      <c r="E9" s="86">
        <v>9.1571279916753383</v>
      </c>
      <c r="F9" s="85">
        <v>4158</v>
      </c>
      <c r="G9" s="87">
        <v>4.3674698795180724</v>
      </c>
      <c r="H9" s="478">
        <v>6.4573238911666042</v>
      </c>
    </row>
    <row r="10" spans="1:8" s="80" customFormat="1" x14ac:dyDescent="0.2">
      <c r="A10" s="81" t="s">
        <v>131</v>
      </c>
      <c r="B10" s="476">
        <v>1075</v>
      </c>
      <c r="C10" s="189">
        <v>0</v>
      </c>
      <c r="D10" s="88">
        <v>6174.2450000000008</v>
      </c>
      <c r="E10" s="89">
        <v>-3.3887847811609637</v>
      </c>
      <c r="F10" s="88">
        <v>12983.048000000001</v>
      </c>
      <c r="G10" s="89">
        <v>8.7346707963857675</v>
      </c>
      <c r="H10" s="479">
        <v>20.162517082867438</v>
      </c>
    </row>
    <row r="11" spans="1:8" s="80" customFormat="1" x14ac:dyDescent="0.2">
      <c r="A11" s="90" t="s">
        <v>119</v>
      </c>
      <c r="B11" s="91">
        <v>5037</v>
      </c>
      <c r="C11" s="92">
        <v>-1.9466614755693983</v>
      </c>
      <c r="D11" s="91">
        <v>30856.536</v>
      </c>
      <c r="E11" s="92">
        <v>-1.8899621687067165</v>
      </c>
      <c r="F11" s="91">
        <v>64392</v>
      </c>
      <c r="G11" s="92">
        <v>3.7523375373288959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558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643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H15" sqref="H15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91">
        <f>INDICE!A3</f>
        <v>42522</v>
      </c>
      <c r="B3" s="891">
        <v>41671</v>
      </c>
      <c r="C3" s="892">
        <v>41671</v>
      </c>
      <c r="D3" s="891">
        <v>41671</v>
      </c>
      <c r="E3" s="891">
        <v>41671</v>
      </c>
      <c r="F3" s="226"/>
    </row>
    <row r="4" spans="1:7" ht="15" x14ac:dyDescent="0.25">
      <c r="A4" s="236" t="s">
        <v>30</v>
      </c>
      <c r="B4" s="237">
        <v>12.32</v>
      </c>
      <c r="C4" s="667"/>
      <c r="D4" s="366" t="s">
        <v>279</v>
      </c>
      <c r="E4" s="805">
        <v>5037</v>
      </c>
    </row>
    <row r="5" spans="1:7" x14ac:dyDescent="0.2">
      <c r="A5" s="236" t="s">
        <v>280</v>
      </c>
      <c r="B5" s="237">
        <v>4628</v>
      </c>
      <c r="C5" s="373"/>
      <c r="D5" s="236" t="s">
        <v>281</v>
      </c>
      <c r="E5" s="237">
        <v>-346</v>
      </c>
    </row>
    <row r="6" spans="1:7" x14ac:dyDescent="0.2">
      <c r="A6" s="236" t="s">
        <v>551</v>
      </c>
      <c r="B6" s="237">
        <v>-85</v>
      </c>
      <c r="C6" s="373"/>
      <c r="D6" s="236" t="s">
        <v>282</v>
      </c>
      <c r="E6" s="237">
        <v>90</v>
      </c>
    </row>
    <row r="7" spans="1:7" x14ac:dyDescent="0.2">
      <c r="A7" s="236" t="s">
        <v>552</v>
      </c>
      <c r="B7" s="237">
        <v>113.68000000000029</v>
      </c>
      <c r="C7" s="373"/>
      <c r="D7" s="236" t="s">
        <v>553</v>
      </c>
      <c r="E7" s="237">
        <v>1484</v>
      </c>
    </row>
    <row r="8" spans="1:7" x14ac:dyDescent="0.2">
      <c r="A8" s="236" t="s">
        <v>554</v>
      </c>
      <c r="B8" s="237">
        <v>410</v>
      </c>
      <c r="C8" s="373"/>
      <c r="D8" s="236" t="s">
        <v>555</v>
      </c>
      <c r="E8" s="237">
        <v>-1773</v>
      </c>
    </row>
    <row r="9" spans="1:7" ht="15" x14ac:dyDescent="0.25">
      <c r="A9" s="244" t="s">
        <v>59</v>
      </c>
      <c r="B9" s="680">
        <v>5079</v>
      </c>
      <c r="C9" s="373"/>
      <c r="D9" s="236" t="s">
        <v>284</v>
      </c>
      <c r="E9" s="237">
        <v>281</v>
      </c>
    </row>
    <row r="10" spans="1:7" ht="15" x14ac:dyDescent="0.25">
      <c r="A10" s="236" t="s">
        <v>283</v>
      </c>
      <c r="B10" s="237">
        <v>-42</v>
      </c>
      <c r="C10" s="373"/>
      <c r="D10" s="244" t="s">
        <v>556</v>
      </c>
      <c r="E10" s="680">
        <v>4773</v>
      </c>
      <c r="G10" s="845"/>
    </row>
    <row r="11" spans="1:7" ht="15" x14ac:dyDescent="0.25">
      <c r="A11" s="244" t="s">
        <v>279</v>
      </c>
      <c r="B11" s="680">
        <v>5037</v>
      </c>
      <c r="C11" s="668"/>
      <c r="D11" s="321"/>
      <c r="E11" s="657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D30" sqref="D30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8" t="s">
        <v>560</v>
      </c>
      <c r="B1" s="858"/>
      <c r="C1" s="858"/>
      <c r="D1" s="858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58"/>
      <c r="B2" s="858"/>
      <c r="C2" s="858"/>
      <c r="D2" s="858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559</v>
      </c>
      <c r="E4" s="65"/>
      <c r="F4" s="65"/>
    </row>
    <row r="5" spans="1:12" s="281" customFormat="1" ht="14.25" customHeight="1" x14ac:dyDescent="0.2">
      <c r="A5" s="860">
        <v>2010</v>
      </c>
      <c r="B5" s="285" t="s">
        <v>287</v>
      </c>
      <c r="C5" s="670">
        <v>11.06</v>
      </c>
      <c r="D5" s="286">
        <v>3.4611786716557624</v>
      </c>
      <c r="E5" s="65"/>
      <c r="F5" s="65"/>
    </row>
    <row r="6" spans="1:12" ht="14.25" customHeight="1" x14ac:dyDescent="0.2">
      <c r="A6" s="893"/>
      <c r="B6" s="282" t="s">
        <v>288</v>
      </c>
      <c r="C6" s="669">
        <v>11.68</v>
      </c>
      <c r="D6" s="283">
        <v>5.6057866184448395</v>
      </c>
      <c r="F6" s="58"/>
    </row>
    <row r="7" spans="1:12" ht="14.25" customHeight="1" x14ac:dyDescent="0.2">
      <c r="A7" s="893"/>
      <c r="B7" s="282" t="s">
        <v>289</v>
      </c>
      <c r="C7" s="669">
        <v>12.45</v>
      </c>
      <c r="D7" s="283">
        <v>6.5924657534246531</v>
      </c>
      <c r="E7" s="284"/>
      <c r="F7" s="58"/>
    </row>
    <row r="8" spans="1:12" ht="14.25" customHeight="1" x14ac:dyDescent="0.2">
      <c r="A8" s="861"/>
      <c r="B8" s="287" t="s">
        <v>290</v>
      </c>
      <c r="C8" s="671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93">
        <v>2011</v>
      </c>
      <c r="B9" s="282" t="s">
        <v>287</v>
      </c>
      <c r="C9" s="669">
        <v>13.19</v>
      </c>
      <c r="D9" s="283">
        <v>3.1274433150899172</v>
      </c>
      <c r="E9" s="65"/>
      <c r="F9" s="65"/>
    </row>
    <row r="10" spans="1:12" ht="14.25" customHeight="1" x14ac:dyDescent="0.2">
      <c r="A10" s="893"/>
      <c r="B10" s="282" t="s">
        <v>288</v>
      </c>
      <c r="C10" s="669">
        <v>14</v>
      </c>
      <c r="D10" s="283">
        <v>6.141015921152392</v>
      </c>
      <c r="F10" s="58"/>
    </row>
    <row r="11" spans="1:12" ht="14.25" customHeight="1" x14ac:dyDescent="0.2">
      <c r="A11" s="893"/>
      <c r="B11" s="282" t="s">
        <v>289</v>
      </c>
      <c r="C11" s="669">
        <v>14.8</v>
      </c>
      <c r="D11" s="283">
        <v>5.7142857142857197</v>
      </c>
      <c r="E11" s="284"/>
      <c r="F11" s="58"/>
    </row>
    <row r="12" spans="1:12" ht="14.25" customHeight="1" x14ac:dyDescent="0.2">
      <c r="A12" s="861"/>
      <c r="B12" s="287" t="s">
        <v>290</v>
      </c>
      <c r="C12" s="671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93">
        <v>2012</v>
      </c>
      <c r="B13" s="282" t="s">
        <v>291</v>
      </c>
      <c r="C13" s="669">
        <v>15.53</v>
      </c>
      <c r="D13" s="283">
        <v>2.9158383035122566</v>
      </c>
      <c r="E13" s="65"/>
      <c r="F13" s="65"/>
    </row>
    <row r="14" spans="1:12" ht="14.25" customHeight="1" x14ac:dyDescent="0.2">
      <c r="A14" s="893"/>
      <c r="B14" s="282" t="s">
        <v>289</v>
      </c>
      <c r="C14" s="669">
        <v>16.45</v>
      </c>
      <c r="D14" s="283">
        <v>5.9240180296200897</v>
      </c>
      <c r="F14" s="58"/>
    </row>
    <row r="15" spans="1:12" ht="14.25" customHeight="1" x14ac:dyDescent="0.2">
      <c r="A15" s="893"/>
      <c r="B15" s="282" t="s">
        <v>292</v>
      </c>
      <c r="C15" s="669">
        <v>16.87</v>
      </c>
      <c r="D15" s="283">
        <v>2.5531914893617129</v>
      </c>
      <c r="E15" s="284"/>
      <c r="F15" s="58"/>
    </row>
    <row r="16" spans="1:12" ht="14.25" customHeight="1" x14ac:dyDescent="0.2">
      <c r="A16" s="861"/>
      <c r="B16" s="287" t="s">
        <v>290</v>
      </c>
      <c r="C16" s="671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60">
        <v>2013</v>
      </c>
      <c r="B17" s="285" t="s">
        <v>287</v>
      </c>
      <c r="C17" s="670">
        <v>16.32</v>
      </c>
      <c r="D17" s="286">
        <v>1.3664596273291854</v>
      </c>
      <c r="E17" s="284"/>
      <c r="F17" s="58"/>
    </row>
    <row r="18" spans="1:6" ht="14.25" customHeight="1" x14ac:dyDescent="0.2">
      <c r="A18" s="893"/>
      <c r="B18" s="282" t="s">
        <v>293</v>
      </c>
      <c r="C18" s="669">
        <v>17.13</v>
      </c>
      <c r="D18" s="283">
        <v>4.9632352941176388</v>
      </c>
      <c r="E18" s="284"/>
      <c r="F18" s="58"/>
    </row>
    <row r="19" spans="1:6" ht="14.25" customHeight="1" x14ac:dyDescent="0.2">
      <c r="A19" s="861"/>
      <c r="B19" s="287" t="s">
        <v>294</v>
      </c>
      <c r="C19" s="671">
        <v>17.5</v>
      </c>
      <c r="D19" s="288">
        <v>2.1599532983070695</v>
      </c>
      <c r="F19" s="58"/>
    </row>
    <row r="20" spans="1:6" ht="14.25" customHeight="1" x14ac:dyDescent="0.2">
      <c r="A20" s="860">
        <v>2015</v>
      </c>
      <c r="B20" s="285" t="s">
        <v>633</v>
      </c>
      <c r="C20" s="670">
        <v>15.81</v>
      </c>
      <c r="D20" s="286">
        <v>-9.66</v>
      </c>
      <c r="F20" s="58"/>
    </row>
    <row r="21" spans="1:6" ht="14.25" customHeight="1" x14ac:dyDescent="0.2">
      <c r="A21" s="893"/>
      <c r="B21" s="282" t="s">
        <v>637</v>
      </c>
      <c r="C21" s="669">
        <v>14.12</v>
      </c>
      <c r="D21" s="283">
        <v>-10.69</v>
      </c>
      <c r="F21" s="58"/>
    </row>
    <row r="22" spans="1:6" ht="14.25" customHeight="1" x14ac:dyDescent="0.2">
      <c r="A22" s="893"/>
      <c r="B22" s="282" t="s">
        <v>641</v>
      </c>
      <c r="C22" s="669">
        <v>13.42</v>
      </c>
      <c r="D22" s="283">
        <v>-4.96</v>
      </c>
    </row>
    <row r="23" spans="1:6" ht="14.25" customHeight="1" x14ac:dyDescent="0.2">
      <c r="A23" s="893"/>
      <c r="B23" s="282" t="s">
        <v>656</v>
      </c>
      <c r="C23" s="669">
        <v>12.76</v>
      </c>
      <c r="D23" s="283">
        <v>-4.9180327868852469</v>
      </c>
    </row>
    <row r="24" spans="1:6" ht="14.25" customHeight="1" x14ac:dyDescent="0.2">
      <c r="A24" s="861"/>
      <c r="B24" s="287" t="s">
        <v>658</v>
      </c>
      <c r="C24" s="671">
        <v>12.68</v>
      </c>
      <c r="D24" s="288">
        <v>-0.62695924764890343</v>
      </c>
    </row>
    <row r="25" spans="1:6" ht="14.25" customHeight="1" x14ac:dyDescent="0.2">
      <c r="A25" s="860">
        <v>2016</v>
      </c>
      <c r="B25" s="285" t="s">
        <v>659</v>
      </c>
      <c r="C25" s="670">
        <v>13.1</v>
      </c>
      <c r="D25" s="286">
        <v>3.3123028391167186</v>
      </c>
    </row>
    <row r="26" spans="1:6" ht="14.25" customHeight="1" x14ac:dyDescent="0.2">
      <c r="A26" s="861"/>
      <c r="B26" s="287" t="s">
        <v>663</v>
      </c>
      <c r="C26" s="671">
        <v>12.46</v>
      </c>
      <c r="D26" s="288">
        <v>-4.8854961832060981</v>
      </c>
    </row>
    <row r="27" spans="1:6" ht="14.25" customHeight="1" x14ac:dyDescent="0.2">
      <c r="A27" s="275"/>
      <c r="D27" s="71" t="s">
        <v>296</v>
      </c>
    </row>
    <row r="28" spans="1:6" ht="14.25" customHeight="1" x14ac:dyDescent="0.2">
      <c r="A28" s="275" t="s">
        <v>295</v>
      </c>
    </row>
  </sheetData>
  <mergeCells count="7">
    <mergeCell ref="A25:A26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E33" sqref="E3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60" t="s">
        <v>664</v>
      </c>
      <c r="C3" s="862" t="s">
        <v>487</v>
      </c>
      <c r="D3" s="860" t="s">
        <v>639</v>
      </c>
      <c r="E3" s="862" t="s">
        <v>487</v>
      </c>
      <c r="F3" s="864" t="s">
        <v>111</v>
      </c>
      <c r="G3" s="864"/>
    </row>
    <row r="4" spans="1:7" ht="14.45" customHeight="1" x14ac:dyDescent="0.25">
      <c r="A4" s="835"/>
      <c r="B4" s="861"/>
      <c r="C4" s="863"/>
      <c r="D4" s="861"/>
      <c r="E4" s="863"/>
      <c r="F4" s="460">
        <v>2015</v>
      </c>
      <c r="G4" s="460">
        <v>2014</v>
      </c>
    </row>
    <row r="5" spans="1:7" x14ac:dyDescent="0.2">
      <c r="A5" s="65" t="s">
        <v>112</v>
      </c>
      <c r="B5" s="266">
        <v>14425.661036937392</v>
      </c>
      <c r="C5" s="267">
        <v>11.646075880656944</v>
      </c>
      <c r="D5" s="266">
        <v>11639.392948199999</v>
      </c>
      <c r="E5" s="267">
        <v>9.8314891506505102</v>
      </c>
      <c r="F5" s="763">
        <v>8.3340261664268152</v>
      </c>
      <c r="G5" s="763">
        <v>13.986079100901474</v>
      </c>
    </row>
    <row r="6" spans="1:7" x14ac:dyDescent="0.2">
      <c r="A6" s="65" t="s">
        <v>113</v>
      </c>
      <c r="B6" s="266">
        <v>52434.240239999999</v>
      </c>
      <c r="C6" s="267">
        <v>42.331033497601098</v>
      </c>
      <c r="D6" s="266">
        <v>50446.525071799995</v>
      </c>
      <c r="E6" s="267">
        <v>42.610853172383031</v>
      </c>
      <c r="F6" s="763">
        <v>0.4508656918035282</v>
      </c>
      <c r="G6" s="763">
        <v>0.61599140982995004</v>
      </c>
    </row>
    <row r="7" spans="1:7" x14ac:dyDescent="0.2">
      <c r="A7" s="65" t="s">
        <v>114</v>
      </c>
      <c r="B7" s="266">
        <v>24590.480148000002</v>
      </c>
      <c r="C7" s="267">
        <v>19.852303267912919</v>
      </c>
      <c r="D7" s="266">
        <v>23661.746351999998</v>
      </c>
      <c r="E7" s="267">
        <v>19.986454927712352</v>
      </c>
      <c r="F7" s="763">
        <v>0.22015978408784018</v>
      </c>
      <c r="G7" s="763">
        <v>8.7923586410356094E-2</v>
      </c>
    </row>
    <row r="8" spans="1:7" x14ac:dyDescent="0.2">
      <c r="A8" s="65" t="s">
        <v>115</v>
      </c>
      <c r="B8" s="266">
        <v>14926.70119191919</v>
      </c>
      <c r="C8" s="267">
        <v>12.05057392405565</v>
      </c>
      <c r="D8" s="266">
        <v>14934.0303030303</v>
      </c>
      <c r="E8" s="267">
        <v>12.614382687581163</v>
      </c>
      <c r="F8" s="763">
        <v>100</v>
      </c>
      <c r="G8" s="763">
        <v>100</v>
      </c>
    </row>
    <row r="9" spans="1:7" x14ac:dyDescent="0.2">
      <c r="A9" s="65" t="s">
        <v>116</v>
      </c>
      <c r="B9" s="266">
        <v>17243.376235943582</v>
      </c>
      <c r="C9" s="267">
        <v>13.920864185586732</v>
      </c>
      <c r="D9" s="266">
        <v>17795.982282899997</v>
      </c>
      <c r="E9" s="267">
        <v>15.031798266296805</v>
      </c>
      <c r="F9" s="763">
        <v>100</v>
      </c>
      <c r="G9" s="763">
        <v>100</v>
      </c>
    </row>
    <row r="10" spans="1:7" x14ac:dyDescent="0.2">
      <c r="A10" s="65" t="s">
        <v>117</v>
      </c>
      <c r="B10" s="266">
        <v>259.94936652448104</v>
      </c>
      <c r="C10" s="267">
        <v>0.20986144343202545</v>
      </c>
      <c r="D10" s="266">
        <v>204.15011999999999</v>
      </c>
      <c r="E10" s="267">
        <v>0.17244023797601851</v>
      </c>
      <c r="F10" s="763" t="s">
        <v>665</v>
      </c>
      <c r="G10" s="763" t="s">
        <v>666</v>
      </c>
    </row>
    <row r="11" spans="1:7" x14ac:dyDescent="0.2">
      <c r="A11" s="65" t="s">
        <v>118</v>
      </c>
      <c r="B11" s="266">
        <v>-13.268894763999953</v>
      </c>
      <c r="C11" s="267" t="s">
        <v>667</v>
      </c>
      <c r="D11" s="266">
        <v>-292.91599999999994</v>
      </c>
      <c r="E11" s="267">
        <v>-0.24741844259990359</v>
      </c>
      <c r="F11" s="764"/>
      <c r="G11" s="764"/>
    </row>
    <row r="12" spans="1:7" x14ac:dyDescent="0.2">
      <c r="A12" s="68" t="s">
        <v>119</v>
      </c>
      <c r="B12" s="765">
        <v>123867.13932456066</v>
      </c>
      <c r="C12" s="766">
        <v>100</v>
      </c>
      <c r="D12" s="765">
        <v>118388.91107793032</v>
      </c>
      <c r="E12" s="766">
        <v>100</v>
      </c>
      <c r="F12" s="766">
        <v>26.888410867770883</v>
      </c>
      <c r="G12" s="766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605</v>
      </c>
    </row>
    <row r="14" spans="1:7" x14ac:dyDescent="0.2">
      <c r="A14" s="767" t="s">
        <v>606</v>
      </c>
      <c r="B14" s="1"/>
      <c r="C14" s="1"/>
      <c r="D14" s="1"/>
      <c r="E14" s="1"/>
      <c r="F14" s="1"/>
      <c r="G14" s="1"/>
    </row>
    <row r="15" spans="1:7" x14ac:dyDescent="0.2">
      <c r="A15" s="833" t="s">
        <v>668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561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72" t="s">
        <v>298</v>
      </c>
      <c r="C3" s="872"/>
      <c r="D3" s="872"/>
      <c r="E3" s="260" t="s">
        <v>299</v>
      </c>
      <c r="F3" s="260"/>
    </row>
    <row r="4" spans="1:6" x14ac:dyDescent="0.2">
      <c r="A4" s="75"/>
      <c r="B4" s="291" t="s">
        <v>671</v>
      </c>
      <c r="C4" s="292" t="s">
        <v>670</v>
      </c>
      <c r="D4" s="291" t="s">
        <v>672</v>
      </c>
      <c r="E4" s="262" t="s">
        <v>300</v>
      </c>
      <c r="F4" s="261" t="s">
        <v>301</v>
      </c>
    </row>
    <row r="5" spans="1:6" x14ac:dyDescent="0.2">
      <c r="A5" s="672" t="s">
        <v>563</v>
      </c>
      <c r="B5" s="293">
        <v>118.48964622</v>
      </c>
      <c r="C5" s="293">
        <v>117.15793730967744</v>
      </c>
      <c r="D5" s="293">
        <v>132.84891061666701</v>
      </c>
      <c r="E5" s="293">
        <v>1.1366783513800902</v>
      </c>
      <c r="F5" s="293">
        <v>-10.808718212300889</v>
      </c>
    </row>
    <row r="6" spans="1:6" x14ac:dyDescent="0.2">
      <c r="A6" s="75" t="s">
        <v>562</v>
      </c>
      <c r="B6" s="272">
        <v>105.2595264</v>
      </c>
      <c r="C6" s="288">
        <v>102.3524300064516</v>
      </c>
      <c r="D6" s="272">
        <v>118.51318094</v>
      </c>
      <c r="E6" s="272">
        <v>2.8402807762992603</v>
      </c>
      <c r="F6" s="272">
        <v>-11.18327466605589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425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8" t="s">
        <v>302</v>
      </c>
      <c r="B1" s="858"/>
      <c r="C1" s="858"/>
      <c r="D1" s="58"/>
      <c r="E1" s="58"/>
    </row>
    <row r="2" spans="1:38" x14ac:dyDescent="0.2">
      <c r="A2" s="859"/>
      <c r="B2" s="858"/>
      <c r="C2" s="858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118.48964622</v>
      </c>
      <c r="C4" s="298">
        <v>20.564318765454544</v>
      </c>
      <c r="D4" s="298">
        <v>46.190222534958679</v>
      </c>
      <c r="E4" s="298">
        <v>51.735104919586782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134.81</v>
      </c>
      <c r="C5" s="294">
        <v>21.524285714285718</v>
      </c>
      <c r="D5" s="294">
        <v>65.449780952380934</v>
      </c>
      <c r="E5" s="294">
        <v>47.835933333333337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115.56333333333335</v>
      </c>
      <c r="C6" s="294">
        <v>19.260555555555559</v>
      </c>
      <c r="D6" s="294">
        <v>49.335877777777796</v>
      </c>
      <c r="E6" s="294">
        <v>46.966899999999995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132.81366666666665</v>
      </c>
      <c r="C7" s="294">
        <v>23.050305785123964</v>
      </c>
      <c r="D7" s="294">
        <v>61.910194214876014</v>
      </c>
      <c r="E7" s="294">
        <v>47.853166666666667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97.982240856256595</v>
      </c>
      <c r="C8" s="294">
        <v>16.330373476042769</v>
      </c>
      <c r="D8" s="294">
        <v>36.302342888957043</v>
      </c>
      <c r="E8" s="294">
        <v>45.34952449125678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109.32264461182038</v>
      </c>
      <c r="C9" s="294">
        <v>18.973351544200231</v>
      </c>
      <c r="D9" s="294">
        <v>47.464490872779749</v>
      </c>
      <c r="E9" s="294">
        <v>42.884802194840411</v>
      </c>
      <c r="F9" s="434"/>
      <c r="G9" s="434"/>
    </row>
    <row r="10" spans="1:38" x14ac:dyDescent="0.2">
      <c r="A10" s="299" t="s">
        <v>312</v>
      </c>
      <c r="B10" s="300">
        <v>117.74456666666666</v>
      </c>
      <c r="C10" s="294">
        <v>18.799552661064425</v>
      </c>
      <c r="D10" s="294">
        <v>48.970147338935575</v>
      </c>
      <c r="E10" s="294">
        <v>49.974866666666664</v>
      </c>
      <c r="F10" s="434"/>
      <c r="G10" s="434"/>
    </row>
    <row r="11" spans="1:38" x14ac:dyDescent="0.2">
      <c r="A11" s="299" t="s">
        <v>313</v>
      </c>
      <c r="B11" s="300">
        <v>122.05865639005967</v>
      </c>
      <c r="C11" s="294">
        <v>24.411731278011935</v>
      </c>
      <c r="D11" s="294">
        <v>51.376903185306226</v>
      </c>
      <c r="E11" s="294">
        <v>46.270021926741506</v>
      </c>
      <c r="F11" s="434"/>
      <c r="G11" s="434"/>
    </row>
    <row r="12" spans="1:38" x14ac:dyDescent="0.2">
      <c r="A12" s="299" t="s">
        <v>314</v>
      </c>
      <c r="B12" s="300">
        <v>146.39369228021999</v>
      </c>
      <c r="C12" s="294">
        <v>29.278738456044</v>
      </c>
      <c r="D12" s="294">
        <v>61.910318637689144</v>
      </c>
      <c r="E12" s="294">
        <v>55.204635186486861</v>
      </c>
      <c r="F12" s="434"/>
      <c r="G12" s="434"/>
    </row>
    <row r="13" spans="1:38" x14ac:dyDescent="0.2">
      <c r="A13" s="299" t="s">
        <v>315</v>
      </c>
      <c r="B13" s="300">
        <v>125.5</v>
      </c>
      <c r="C13" s="294">
        <v>20.916666666666668</v>
      </c>
      <c r="D13" s="294">
        <v>57.016899999999993</v>
      </c>
      <c r="E13" s="294">
        <v>47.566433333333336</v>
      </c>
      <c r="F13" s="434"/>
      <c r="G13" s="434"/>
    </row>
    <row r="14" spans="1:38" x14ac:dyDescent="0.2">
      <c r="A14" s="299" t="s">
        <v>316</v>
      </c>
      <c r="B14" s="300">
        <v>122.72</v>
      </c>
      <c r="C14" s="294">
        <v>22.12983606557377</v>
      </c>
      <c r="D14" s="294">
        <v>56.370230601092899</v>
      </c>
      <c r="E14" s="294">
        <v>44.219933333333337</v>
      </c>
      <c r="F14" s="434"/>
      <c r="G14" s="434"/>
    </row>
    <row r="15" spans="1:38" x14ac:dyDescent="0.2">
      <c r="A15" s="299" t="s">
        <v>217</v>
      </c>
      <c r="B15" s="300">
        <v>109.77333333333334</v>
      </c>
      <c r="C15" s="294">
        <v>18.295555555555559</v>
      </c>
      <c r="D15" s="294">
        <v>42.27717777777778</v>
      </c>
      <c r="E15" s="294">
        <v>49.200600000000001</v>
      </c>
      <c r="F15" s="434"/>
      <c r="G15" s="434"/>
    </row>
    <row r="16" spans="1:38" x14ac:dyDescent="0.2">
      <c r="A16" s="299" t="s">
        <v>317</v>
      </c>
      <c r="B16" s="301">
        <v>143.11666666666667</v>
      </c>
      <c r="C16" s="283">
        <v>27.7</v>
      </c>
      <c r="D16" s="283">
        <v>65.277866666666668</v>
      </c>
      <c r="E16" s="283">
        <v>50.138799999999996</v>
      </c>
      <c r="F16" s="434"/>
      <c r="G16" s="434"/>
    </row>
    <row r="17" spans="1:13" x14ac:dyDescent="0.2">
      <c r="A17" s="299" t="s">
        <v>253</v>
      </c>
      <c r="B17" s="300">
        <v>135.67540000000002</v>
      </c>
      <c r="C17" s="294">
        <v>22.612566666666673</v>
      </c>
      <c r="D17" s="294">
        <v>64.760433333333339</v>
      </c>
      <c r="E17" s="294">
        <v>48.302399999999999</v>
      </c>
      <c r="F17" s="434"/>
      <c r="G17" s="434"/>
    </row>
    <row r="18" spans="1:13" x14ac:dyDescent="0.2">
      <c r="A18" s="299" t="s">
        <v>254</v>
      </c>
      <c r="B18" s="300">
        <v>142.73666666666665</v>
      </c>
      <c r="C18" s="294">
        <v>26.690596205962059</v>
      </c>
      <c r="D18" s="294">
        <v>68.303070460704589</v>
      </c>
      <c r="E18" s="294">
        <v>47.743000000000009</v>
      </c>
      <c r="F18" s="434"/>
      <c r="G18" s="434"/>
    </row>
    <row r="19" spans="1:13" x14ac:dyDescent="0.2">
      <c r="A19" s="58" t="s">
        <v>255</v>
      </c>
      <c r="B19" s="300">
        <v>152.31333333333333</v>
      </c>
      <c r="C19" s="294">
        <v>26.434545454545454</v>
      </c>
      <c r="D19" s="294">
        <v>77.789987878787883</v>
      </c>
      <c r="E19" s="294">
        <v>48.088799999999999</v>
      </c>
      <c r="F19" s="434"/>
      <c r="G19" s="434"/>
    </row>
    <row r="20" spans="1:13" x14ac:dyDescent="0.2">
      <c r="A20" s="58" t="s">
        <v>318</v>
      </c>
      <c r="B20" s="300">
        <v>110.22443498591761</v>
      </c>
      <c r="C20" s="294">
        <v>23.433541296218706</v>
      </c>
      <c r="D20" s="294">
        <v>38.779871809248419</v>
      </c>
      <c r="E20" s="294">
        <v>48.011021880450485</v>
      </c>
      <c r="F20" s="434"/>
      <c r="G20" s="434"/>
    </row>
    <row r="21" spans="1:13" x14ac:dyDescent="0.2">
      <c r="A21" s="58" t="s">
        <v>319</v>
      </c>
      <c r="B21" s="300">
        <v>132.41500000000002</v>
      </c>
      <c r="C21" s="294">
        <v>24.760528455284557</v>
      </c>
      <c r="D21" s="294">
        <v>60.771804878048798</v>
      </c>
      <c r="E21" s="294">
        <v>46.882666666666665</v>
      </c>
      <c r="F21" s="434"/>
      <c r="G21" s="434"/>
    </row>
    <row r="22" spans="1:13" x14ac:dyDescent="0.2">
      <c r="A22" s="58" t="s">
        <v>218</v>
      </c>
      <c r="B22" s="300">
        <v>147.78710000000001</v>
      </c>
      <c r="C22" s="294">
        <v>26.650132786885248</v>
      </c>
      <c r="D22" s="294">
        <v>72.840133879781419</v>
      </c>
      <c r="E22" s="294">
        <v>48.296833333333339</v>
      </c>
      <c r="F22" s="434"/>
      <c r="G22" s="434"/>
    </row>
    <row r="23" spans="1:13" x14ac:dyDescent="0.2">
      <c r="A23" s="302" t="s">
        <v>320</v>
      </c>
      <c r="B23" s="303">
        <v>110.6434</v>
      </c>
      <c r="C23" s="304">
        <v>19.202573553719009</v>
      </c>
      <c r="D23" s="304">
        <v>44.468893112947654</v>
      </c>
      <c r="E23" s="304">
        <v>46.97193333333334</v>
      </c>
      <c r="F23" s="434"/>
      <c r="G23" s="434"/>
    </row>
    <row r="24" spans="1:13" x14ac:dyDescent="0.2">
      <c r="A24" s="302" t="s">
        <v>321</v>
      </c>
      <c r="B24" s="303">
        <v>109.80980000000002</v>
      </c>
      <c r="C24" s="304">
        <v>19.057899173553725</v>
      </c>
      <c r="D24" s="304">
        <v>43.443200826446301</v>
      </c>
      <c r="E24" s="304">
        <v>47.308700000000002</v>
      </c>
      <c r="F24" s="434"/>
      <c r="G24" s="434"/>
    </row>
    <row r="25" spans="1:13" x14ac:dyDescent="0.2">
      <c r="A25" s="282" t="s">
        <v>322</v>
      </c>
      <c r="B25" s="303">
        <v>113.02000000000001</v>
      </c>
      <c r="C25" s="304">
        <v>16.421709401709407</v>
      </c>
      <c r="D25" s="304">
        <v>46.209090598290601</v>
      </c>
      <c r="E25" s="304">
        <v>50.389200000000002</v>
      </c>
      <c r="F25" s="434"/>
      <c r="G25" s="434"/>
    </row>
    <row r="26" spans="1:13" x14ac:dyDescent="0.2">
      <c r="A26" s="282" t="s">
        <v>323</v>
      </c>
      <c r="B26" s="303">
        <v>128</v>
      </c>
      <c r="C26" s="304">
        <v>19.525423728813561</v>
      </c>
      <c r="D26" s="304">
        <v>54.93757627118643</v>
      </c>
      <c r="E26" s="304">
        <v>53.536999999999999</v>
      </c>
      <c r="F26" s="434"/>
      <c r="G26" s="434"/>
    </row>
    <row r="27" spans="1:13" x14ac:dyDescent="0.2">
      <c r="A27" s="282" t="s">
        <v>324</v>
      </c>
      <c r="B27" s="303">
        <v>102.6539333226613</v>
      </c>
      <c r="C27" s="304">
        <v>19.195450946513905</v>
      </c>
      <c r="D27" s="304">
        <v>37.963419308537254</v>
      </c>
      <c r="E27" s="304">
        <v>45.495063067610147</v>
      </c>
      <c r="F27" s="434"/>
      <c r="G27" s="434"/>
    </row>
    <row r="28" spans="1:13" x14ac:dyDescent="0.2">
      <c r="A28" s="58" t="s">
        <v>256</v>
      </c>
      <c r="B28" s="300">
        <v>141.46333333333334</v>
      </c>
      <c r="C28" s="294">
        <v>26.452493224932255</v>
      </c>
      <c r="D28" s="294">
        <v>67.109806775067753</v>
      </c>
      <c r="E28" s="294">
        <v>47.901033333333331</v>
      </c>
      <c r="F28" s="434"/>
      <c r="G28" s="434"/>
    </row>
    <row r="29" spans="1:13" x14ac:dyDescent="0.2">
      <c r="A29" s="282" t="s">
        <v>221</v>
      </c>
      <c r="B29" s="303">
        <v>140.69899869648168</v>
      </c>
      <c r="C29" s="304">
        <v>23.449833116080281</v>
      </c>
      <c r="D29" s="304">
        <v>73.609595326409604</v>
      </c>
      <c r="E29" s="304">
        <v>43.639570253991785</v>
      </c>
      <c r="F29" s="434"/>
      <c r="G29" s="434"/>
    </row>
    <row r="30" spans="1:13" x14ac:dyDescent="0.2">
      <c r="A30" s="58" t="s">
        <v>325</v>
      </c>
      <c r="B30" s="300">
        <v>111.0986031761129</v>
      </c>
      <c r="C30" s="294">
        <v>21.502955453441206</v>
      </c>
      <c r="D30" s="294">
        <v>42.039897053206943</v>
      </c>
      <c r="E30" s="294">
        <v>47.555750669464757</v>
      </c>
      <c r="F30" s="434"/>
      <c r="G30" s="434"/>
    </row>
    <row r="31" spans="1:13" x14ac:dyDescent="0.2">
      <c r="A31" s="305" t="s">
        <v>257</v>
      </c>
      <c r="B31" s="306">
        <v>145.26568193385631</v>
      </c>
      <c r="C31" s="272">
        <v>29.053136386771264</v>
      </c>
      <c r="D31" s="272">
        <v>67.763616718408088</v>
      </c>
      <c r="E31" s="272">
        <v>48.448928828676969</v>
      </c>
      <c r="F31" s="434"/>
      <c r="G31" s="434"/>
    </row>
    <row r="32" spans="1:13" x14ac:dyDescent="0.2">
      <c r="A32" s="307" t="s">
        <v>326</v>
      </c>
      <c r="B32" s="308">
        <v>133.82360398776251</v>
      </c>
      <c r="C32" s="308">
        <v>23.315366257804953</v>
      </c>
      <c r="D32" s="308">
        <v>63.177480584198918</v>
      </c>
      <c r="E32" s="308">
        <v>47.330757145758632</v>
      </c>
      <c r="F32" s="434"/>
      <c r="G32" s="434"/>
      <c r="M32" s="435"/>
    </row>
    <row r="33" spans="1:13" x14ac:dyDescent="0.2">
      <c r="A33" s="309" t="s">
        <v>327</v>
      </c>
      <c r="B33" s="310">
        <v>136.21271865328112</v>
      </c>
      <c r="C33" s="310">
        <v>23.29130425744955</v>
      </c>
      <c r="D33" s="310">
        <v>64.56066859425718</v>
      </c>
      <c r="E33" s="310">
        <v>48.360745801574382</v>
      </c>
      <c r="F33" s="434"/>
      <c r="G33" s="434"/>
      <c r="M33" s="435"/>
    </row>
    <row r="34" spans="1:13" x14ac:dyDescent="0.2">
      <c r="A34" s="309" t="s">
        <v>328</v>
      </c>
      <c r="B34" s="311">
        <v>17.723072433281118</v>
      </c>
      <c r="C34" s="311">
        <v>2.7269854919950056</v>
      </c>
      <c r="D34" s="311">
        <v>18.370446059298501</v>
      </c>
      <c r="E34" s="311">
        <v>-3.3743591180124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8" t="s">
        <v>329</v>
      </c>
      <c r="B1" s="858"/>
      <c r="C1" s="858"/>
      <c r="D1" s="58"/>
      <c r="E1" s="58"/>
    </row>
    <row r="2" spans="1:36" x14ac:dyDescent="0.2">
      <c r="A2" s="859"/>
      <c r="B2" s="858"/>
      <c r="C2" s="858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105.2595264</v>
      </c>
      <c r="C4" s="298">
        <v>18.268182267768594</v>
      </c>
      <c r="D4" s="298">
        <v>36.797273485977954</v>
      </c>
      <c r="E4" s="298">
        <v>50.194070646253451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111.61333333333334</v>
      </c>
      <c r="C5" s="294">
        <v>17.820616246498602</v>
      </c>
      <c r="D5" s="294">
        <v>47.039750420168076</v>
      </c>
      <c r="E5" s="294">
        <v>46.752966666666666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106.58</v>
      </c>
      <c r="C6" s="294">
        <v>17.763333333333335</v>
      </c>
      <c r="D6" s="294">
        <v>40.963999999999992</v>
      </c>
      <c r="E6" s="294">
        <v>47.852666666666671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113.91633333333334</v>
      </c>
      <c r="C7" s="294">
        <v>19.770603305785126</v>
      </c>
      <c r="D7" s="294">
        <v>46.482796694214869</v>
      </c>
      <c r="E7" s="294">
        <v>47.662933333333335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93.276749497221942</v>
      </c>
      <c r="C8" s="294">
        <v>15.546124916203658</v>
      </c>
      <c r="D8" s="294">
        <v>33.02992239606413</v>
      </c>
      <c r="E8" s="294">
        <v>44.700702184954153</v>
      </c>
      <c r="G8" s="434"/>
    </row>
    <row r="9" spans="1:36" x14ac:dyDescent="0.2">
      <c r="A9" s="299" t="s">
        <v>311</v>
      </c>
      <c r="B9" s="300">
        <v>103.89198925097148</v>
      </c>
      <c r="C9" s="294">
        <v>18.030841109672735</v>
      </c>
      <c r="D9" s="294">
        <v>40.477902153910811</v>
      </c>
      <c r="E9" s="294">
        <v>45.38324598738793</v>
      </c>
      <c r="G9" s="434"/>
    </row>
    <row r="10" spans="1:36" x14ac:dyDescent="0.2">
      <c r="A10" s="299" t="s">
        <v>312</v>
      </c>
      <c r="B10" s="300">
        <v>116.01733333333334</v>
      </c>
      <c r="C10" s="294">
        <v>18.523775910364147</v>
      </c>
      <c r="D10" s="294">
        <v>46.070024089635865</v>
      </c>
      <c r="E10" s="294">
        <v>51.423533333333332</v>
      </c>
      <c r="G10" s="434"/>
    </row>
    <row r="11" spans="1:36" x14ac:dyDescent="0.2">
      <c r="A11" s="299" t="s">
        <v>313</v>
      </c>
      <c r="B11" s="300">
        <v>112.2208228774374</v>
      </c>
      <c r="C11" s="294">
        <v>22.444164575487481</v>
      </c>
      <c r="D11" s="294">
        <v>40.728840348973321</v>
      </c>
      <c r="E11" s="294">
        <v>49.047817952976594</v>
      </c>
      <c r="G11" s="434"/>
    </row>
    <row r="12" spans="1:36" x14ac:dyDescent="0.2">
      <c r="A12" s="299" t="s">
        <v>314</v>
      </c>
      <c r="B12" s="300">
        <v>120.83088175866881</v>
      </c>
      <c r="C12" s="294">
        <v>24.16617635173376</v>
      </c>
      <c r="D12" s="294">
        <v>42.371723290043086</v>
      </c>
      <c r="E12" s="294">
        <v>54.29298211689197</v>
      </c>
      <c r="G12" s="434"/>
    </row>
    <row r="13" spans="1:36" x14ac:dyDescent="0.2">
      <c r="A13" s="299" t="s">
        <v>315</v>
      </c>
      <c r="B13" s="300">
        <v>107.67</v>
      </c>
      <c r="C13" s="294">
        <v>17.945000000000004</v>
      </c>
      <c r="D13" s="294">
        <v>40.604900000000001</v>
      </c>
      <c r="E13" s="294">
        <v>49.120099999999994</v>
      </c>
      <c r="G13" s="434"/>
    </row>
    <row r="14" spans="1:36" x14ac:dyDescent="0.2">
      <c r="A14" s="299" t="s">
        <v>316</v>
      </c>
      <c r="B14" s="300">
        <v>111.66666666666667</v>
      </c>
      <c r="C14" s="294">
        <v>20.136612021857925</v>
      </c>
      <c r="D14" s="294">
        <v>48.865987978142073</v>
      </c>
      <c r="E14" s="294">
        <v>42.664066666666663</v>
      </c>
      <c r="G14" s="434"/>
    </row>
    <row r="15" spans="1:36" x14ac:dyDescent="0.2">
      <c r="A15" s="299" t="s">
        <v>217</v>
      </c>
      <c r="B15" s="300">
        <v>106.67999999999999</v>
      </c>
      <c r="C15" s="294">
        <v>17.78</v>
      </c>
      <c r="D15" s="294">
        <v>39.291933333333326</v>
      </c>
      <c r="E15" s="294">
        <v>49.608066666666666</v>
      </c>
      <c r="G15" s="434"/>
    </row>
    <row r="16" spans="1:36" x14ac:dyDescent="0.2">
      <c r="A16" s="299" t="s">
        <v>317</v>
      </c>
      <c r="B16" s="301">
        <v>122.44666666666667</v>
      </c>
      <c r="C16" s="283">
        <v>23.699354838709677</v>
      </c>
      <c r="D16" s="283">
        <v>49.338078494623673</v>
      </c>
      <c r="E16" s="283">
        <v>49.409233333333326</v>
      </c>
      <c r="G16" s="434"/>
    </row>
    <row r="17" spans="1:11" x14ac:dyDescent="0.2">
      <c r="A17" s="299" t="s">
        <v>253</v>
      </c>
      <c r="B17" s="300">
        <v>116.15976666666668</v>
      </c>
      <c r="C17" s="294">
        <v>19.359961111111115</v>
      </c>
      <c r="D17" s="294">
        <v>51.059805555555556</v>
      </c>
      <c r="E17" s="294">
        <v>45.74</v>
      </c>
      <c r="G17" s="434"/>
    </row>
    <row r="18" spans="1:11" x14ac:dyDescent="0.2">
      <c r="A18" s="299" t="s">
        <v>254</v>
      </c>
      <c r="B18" s="300">
        <v>110.34333333333333</v>
      </c>
      <c r="C18" s="294">
        <v>20.633306233062331</v>
      </c>
      <c r="D18" s="294">
        <v>34.157560433604345</v>
      </c>
      <c r="E18" s="294">
        <v>55.55246666666666</v>
      </c>
      <c r="G18" s="434"/>
    </row>
    <row r="19" spans="1:11" x14ac:dyDescent="0.2">
      <c r="A19" s="58" t="s">
        <v>255</v>
      </c>
      <c r="B19" s="300">
        <v>117.22666666666666</v>
      </c>
      <c r="C19" s="294">
        <v>20.345123966942147</v>
      </c>
      <c r="D19" s="294">
        <v>49.247076033057844</v>
      </c>
      <c r="E19" s="294">
        <v>47.634466666666675</v>
      </c>
      <c r="G19" s="434"/>
    </row>
    <row r="20" spans="1:11" x14ac:dyDescent="0.2">
      <c r="A20" s="58" t="s">
        <v>318</v>
      </c>
      <c r="B20" s="300">
        <v>108.82792976315461</v>
      </c>
      <c r="C20" s="294">
        <v>23.136646485080117</v>
      </c>
      <c r="D20" s="294">
        <v>35.669503565282312</v>
      </c>
      <c r="E20" s="294">
        <v>50.021779712792181</v>
      </c>
      <c r="G20" s="434"/>
    </row>
    <row r="21" spans="1:11" x14ac:dyDescent="0.2">
      <c r="A21" s="58" t="s">
        <v>319</v>
      </c>
      <c r="B21" s="300">
        <v>118.43333333333332</v>
      </c>
      <c r="C21" s="294">
        <v>22.146070460704607</v>
      </c>
      <c r="D21" s="294">
        <v>49.89966287262871</v>
      </c>
      <c r="E21" s="294">
        <v>46.387600000000006</v>
      </c>
      <c r="G21" s="434"/>
    </row>
    <row r="22" spans="1:11" x14ac:dyDescent="0.2">
      <c r="A22" s="58" t="s">
        <v>218</v>
      </c>
      <c r="B22" s="300">
        <v>131.71793333333335</v>
      </c>
      <c r="C22" s="294">
        <v>23.752414207650279</v>
      </c>
      <c r="D22" s="294">
        <v>61.739952459016394</v>
      </c>
      <c r="E22" s="294">
        <v>46.225566666666673</v>
      </c>
      <c r="G22" s="434"/>
    </row>
    <row r="23" spans="1:11" x14ac:dyDescent="0.2">
      <c r="A23" s="302" t="s">
        <v>320</v>
      </c>
      <c r="B23" s="303">
        <v>96.423899999999989</v>
      </c>
      <c r="C23" s="304">
        <v>16.734726446280991</v>
      </c>
      <c r="D23" s="304">
        <v>35.049073553718998</v>
      </c>
      <c r="E23" s="304">
        <v>44.640100000000004</v>
      </c>
      <c r="G23" s="434"/>
    </row>
    <row r="24" spans="1:11" x14ac:dyDescent="0.2">
      <c r="A24" s="302" t="s">
        <v>321</v>
      </c>
      <c r="B24" s="303">
        <v>97.660700000000006</v>
      </c>
      <c r="C24" s="304">
        <v>16.949377685950413</v>
      </c>
      <c r="D24" s="304">
        <v>33.017155647382921</v>
      </c>
      <c r="E24" s="304">
        <v>47.694166666666668</v>
      </c>
      <c r="G24" s="434"/>
    </row>
    <row r="25" spans="1:11" x14ac:dyDescent="0.2">
      <c r="A25" s="282" t="s">
        <v>322</v>
      </c>
      <c r="B25" s="303">
        <v>95.1</v>
      </c>
      <c r="C25" s="304">
        <v>13.81794871794872</v>
      </c>
      <c r="D25" s="304">
        <v>33.500051282051274</v>
      </c>
      <c r="E25" s="304">
        <v>47.781999999999996</v>
      </c>
      <c r="G25" s="434"/>
    </row>
    <row r="26" spans="1:11" x14ac:dyDescent="0.2">
      <c r="A26" s="282" t="s">
        <v>323</v>
      </c>
      <c r="B26" s="303">
        <v>116</v>
      </c>
      <c r="C26" s="304">
        <v>17.694915254237287</v>
      </c>
      <c r="D26" s="304">
        <v>47.240084745762715</v>
      </c>
      <c r="E26" s="304">
        <v>51.064999999999991</v>
      </c>
      <c r="G26" s="434"/>
    </row>
    <row r="27" spans="1:11" x14ac:dyDescent="0.2">
      <c r="A27" s="282" t="s">
        <v>324</v>
      </c>
      <c r="B27" s="303">
        <v>96.227120640952748</v>
      </c>
      <c r="C27" s="304">
        <v>17.99368922554401</v>
      </c>
      <c r="D27" s="304">
        <v>33.179696702253672</v>
      </c>
      <c r="E27" s="304">
        <v>45.053734713155066</v>
      </c>
      <c r="G27" s="434"/>
    </row>
    <row r="28" spans="1:11" x14ac:dyDescent="0.2">
      <c r="A28" s="58" t="s">
        <v>256</v>
      </c>
      <c r="B28" s="300">
        <v>116.08666666666666</v>
      </c>
      <c r="C28" s="294">
        <v>21.707262872628728</v>
      </c>
      <c r="D28" s="294">
        <v>45.592037127371256</v>
      </c>
      <c r="E28" s="294">
        <v>48.787366666666671</v>
      </c>
      <c r="G28" s="434"/>
    </row>
    <row r="29" spans="1:11" x14ac:dyDescent="0.2">
      <c r="A29" s="282" t="s">
        <v>221</v>
      </c>
      <c r="B29" s="303">
        <v>141.99069849681374</v>
      </c>
      <c r="C29" s="304">
        <v>23.665116416135625</v>
      </c>
      <c r="D29" s="304">
        <v>73.609546780973005</v>
      </c>
      <c r="E29" s="304">
        <v>44.716035299705105</v>
      </c>
      <c r="G29" s="434"/>
    </row>
    <row r="30" spans="1:11" x14ac:dyDescent="0.2">
      <c r="A30" s="58" t="s">
        <v>325</v>
      </c>
      <c r="B30" s="300">
        <v>109.8312152027539</v>
      </c>
      <c r="C30" s="294">
        <v>21.257654555371722</v>
      </c>
      <c r="D30" s="294">
        <v>39.01410597702867</v>
      </c>
      <c r="E30" s="294">
        <v>49.559454670353503</v>
      </c>
      <c r="G30" s="434"/>
    </row>
    <row r="31" spans="1:11" x14ac:dyDescent="0.2">
      <c r="A31" s="305" t="s">
        <v>257</v>
      </c>
      <c r="B31" s="306">
        <v>138.95942868631022</v>
      </c>
      <c r="C31" s="272">
        <v>27.791885737262042</v>
      </c>
      <c r="D31" s="272">
        <v>59.931025752002348</v>
      </c>
      <c r="E31" s="272">
        <v>51.236517197045828</v>
      </c>
      <c r="G31" s="434"/>
    </row>
    <row r="32" spans="1:11" x14ac:dyDescent="0.2">
      <c r="A32" s="307" t="s">
        <v>326</v>
      </c>
      <c r="B32" s="308">
        <v>116.60640631389371</v>
      </c>
      <c r="C32" s="308">
        <v>20.185621891199116</v>
      </c>
      <c r="D32" s="308">
        <v>49.260423721607495</v>
      </c>
      <c r="E32" s="308">
        <v>47.1603607010871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114.64732648546735</v>
      </c>
      <c r="C33" s="310">
        <v>19.514629386992137</v>
      </c>
      <c r="D33" s="310">
        <v>47.760194747255127</v>
      </c>
      <c r="E33" s="310">
        <v>47.372502351220085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9.3878000854673473</v>
      </c>
      <c r="C34" s="311">
        <v>1.2464471192235429</v>
      </c>
      <c r="D34" s="311">
        <v>10.962921261277174</v>
      </c>
      <c r="E34" s="311">
        <v>-2.8215682950333658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A4" sqref="A4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8" t="s">
        <v>35</v>
      </c>
      <c r="B1" s="858"/>
      <c r="C1" s="858"/>
    </row>
    <row r="2" spans="1:4" x14ac:dyDescent="0.2">
      <c r="A2" s="858"/>
      <c r="B2" s="858"/>
      <c r="C2" s="858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3">
        <v>59.046533333333329</v>
      </c>
      <c r="C5" s="754">
        <v>25.348166666666668</v>
      </c>
    </row>
    <row r="6" spans="1:4" x14ac:dyDescent="0.2">
      <c r="A6" s="299" t="s">
        <v>308</v>
      </c>
      <c r="B6" s="755">
        <v>55.505500000000005</v>
      </c>
      <c r="C6" s="756">
        <v>25.791366666666665</v>
      </c>
    </row>
    <row r="7" spans="1:4" x14ac:dyDescent="0.2">
      <c r="A7" s="299" t="s">
        <v>309</v>
      </c>
      <c r="B7" s="755">
        <v>64.442666666666668</v>
      </c>
      <c r="C7" s="756">
        <v>27.307800000000004</v>
      </c>
    </row>
    <row r="8" spans="1:4" x14ac:dyDescent="0.2">
      <c r="A8" s="299" t="s">
        <v>252</v>
      </c>
      <c r="B8" s="755">
        <v>52.220000000000006</v>
      </c>
      <c r="C8" s="756">
        <v>26.151599999999995</v>
      </c>
    </row>
    <row r="9" spans="1:4" x14ac:dyDescent="0.2">
      <c r="A9" s="299" t="s">
        <v>310</v>
      </c>
      <c r="B9" s="755">
        <v>90.684119030575729</v>
      </c>
      <c r="C9" s="756">
        <v>26.942086784606477</v>
      </c>
    </row>
    <row r="10" spans="1:4" x14ac:dyDescent="0.2">
      <c r="A10" s="299" t="s">
        <v>311</v>
      </c>
      <c r="B10" s="755">
        <v>59.440666931467362</v>
      </c>
      <c r="C10" s="756">
        <v>25.603731043012164</v>
      </c>
    </row>
    <row r="11" spans="1:4" x14ac:dyDescent="0.2">
      <c r="A11" s="299" t="s">
        <v>313</v>
      </c>
      <c r="B11" s="755">
        <v>70.709500000000006</v>
      </c>
      <c r="C11" s="756">
        <v>28.644600000000004</v>
      </c>
      <c r="D11" s="294"/>
    </row>
    <row r="12" spans="1:4" x14ac:dyDescent="0.2">
      <c r="A12" s="299" t="s">
        <v>312</v>
      </c>
      <c r="B12" s="755">
        <v>58.630290119097083</v>
      </c>
      <c r="C12" s="756">
        <v>26.805091792925587</v>
      </c>
    </row>
    <row r="13" spans="1:4" x14ac:dyDescent="0.2">
      <c r="A13" s="299" t="s">
        <v>314</v>
      </c>
      <c r="B13" s="755">
        <v>116.9447128660679</v>
      </c>
      <c r="C13" s="756">
        <v>38.447565090641767</v>
      </c>
    </row>
    <row r="14" spans="1:4" x14ac:dyDescent="0.2">
      <c r="A14" s="299" t="s">
        <v>315</v>
      </c>
      <c r="B14" s="757">
        <v>0</v>
      </c>
      <c r="C14" s="758">
        <v>0</v>
      </c>
    </row>
    <row r="15" spans="1:4" x14ac:dyDescent="0.2">
      <c r="A15" s="299" t="s">
        <v>316</v>
      </c>
      <c r="B15" s="755">
        <v>75.306833333333344</v>
      </c>
      <c r="C15" s="756">
        <v>23.161866666666665</v>
      </c>
    </row>
    <row r="16" spans="1:4" x14ac:dyDescent="0.2">
      <c r="A16" s="299" t="s">
        <v>217</v>
      </c>
      <c r="B16" s="755">
        <v>63.593333333333327</v>
      </c>
      <c r="C16" s="756">
        <v>26.8093</v>
      </c>
    </row>
    <row r="17" spans="1:3" x14ac:dyDescent="0.2">
      <c r="A17" s="299" t="s">
        <v>317</v>
      </c>
      <c r="B17" s="755">
        <v>81.916666666666657</v>
      </c>
      <c r="C17" s="756">
        <v>28.597333333333335</v>
      </c>
    </row>
    <row r="18" spans="1:3" x14ac:dyDescent="0.2">
      <c r="A18" s="299" t="s">
        <v>253</v>
      </c>
      <c r="B18" s="755">
        <v>67.432933333333324</v>
      </c>
      <c r="C18" s="756">
        <v>29.961800000000004</v>
      </c>
    </row>
    <row r="19" spans="1:3" x14ac:dyDescent="0.2">
      <c r="A19" s="299" t="s">
        <v>254</v>
      </c>
      <c r="B19" s="757">
        <v>0</v>
      </c>
      <c r="C19" s="758">
        <v>0</v>
      </c>
    </row>
    <row r="20" spans="1:3" x14ac:dyDescent="0.2">
      <c r="A20" s="299" t="s">
        <v>255</v>
      </c>
      <c r="B20" s="755">
        <v>92.55</v>
      </c>
      <c r="C20" s="756">
        <v>17.014066666666668</v>
      </c>
    </row>
    <row r="21" spans="1:3" x14ac:dyDescent="0.2">
      <c r="A21" s="299" t="s">
        <v>318</v>
      </c>
      <c r="B21" s="755">
        <v>108.82792976315461</v>
      </c>
      <c r="C21" s="756">
        <v>31.798336801848905</v>
      </c>
    </row>
    <row r="22" spans="1:3" x14ac:dyDescent="0.2">
      <c r="A22" s="299" t="s">
        <v>319</v>
      </c>
      <c r="B22" s="755">
        <v>60.927299999999988</v>
      </c>
      <c r="C22" s="756">
        <v>26.272433333333332</v>
      </c>
    </row>
    <row r="23" spans="1:3" x14ac:dyDescent="0.2">
      <c r="A23" s="299" t="s">
        <v>218</v>
      </c>
      <c r="B23" s="755">
        <v>113.12160000000002</v>
      </c>
      <c r="C23" s="756">
        <v>33.343300000000006</v>
      </c>
    </row>
    <row r="24" spans="1:3" x14ac:dyDescent="0.2">
      <c r="A24" s="299" t="s">
        <v>320</v>
      </c>
      <c r="B24" s="755">
        <v>57.744900000000008</v>
      </c>
      <c r="C24" s="756">
        <v>27.69533333333333</v>
      </c>
    </row>
    <row r="25" spans="1:3" x14ac:dyDescent="0.2">
      <c r="A25" s="299" t="s">
        <v>321</v>
      </c>
      <c r="B25" s="755">
        <v>49.78</v>
      </c>
      <c r="C25" s="756">
        <v>25.04396666666667</v>
      </c>
    </row>
    <row r="26" spans="1:3" x14ac:dyDescent="0.2">
      <c r="A26" s="299" t="s">
        <v>322</v>
      </c>
      <c r="B26" s="755">
        <v>50.1</v>
      </c>
      <c r="C26" s="756">
        <v>27.199766666666669</v>
      </c>
    </row>
    <row r="27" spans="1:3" x14ac:dyDescent="0.2">
      <c r="A27" s="299" t="s">
        <v>323</v>
      </c>
      <c r="B27" s="755">
        <v>100</v>
      </c>
      <c r="C27" s="756">
        <v>38.97343333333334</v>
      </c>
    </row>
    <row r="28" spans="1:3" x14ac:dyDescent="0.2">
      <c r="A28" s="299" t="s">
        <v>324</v>
      </c>
      <c r="B28" s="755">
        <v>62.725374557337389</v>
      </c>
      <c r="C28" s="756">
        <v>29.11610647631942</v>
      </c>
    </row>
    <row r="29" spans="1:3" x14ac:dyDescent="0.2">
      <c r="A29" s="299" t="s">
        <v>256</v>
      </c>
      <c r="B29" s="755">
        <v>99.983333333333334</v>
      </c>
      <c r="C29" s="756">
        <v>29.526</v>
      </c>
    </row>
    <row r="30" spans="1:3" x14ac:dyDescent="0.2">
      <c r="A30" s="299" t="s">
        <v>221</v>
      </c>
      <c r="B30" s="755">
        <v>55.294080175880126</v>
      </c>
      <c r="C30" s="756">
        <v>24.542760744901365</v>
      </c>
    </row>
    <row r="31" spans="1:3" x14ac:dyDescent="0.2">
      <c r="A31" s="299" t="s">
        <v>325</v>
      </c>
      <c r="B31" s="755">
        <v>86.125508576013857</v>
      </c>
      <c r="C31" s="756">
        <v>18.27647731598563</v>
      </c>
    </row>
    <row r="32" spans="1:3" x14ac:dyDescent="0.2">
      <c r="A32" s="299" t="s">
        <v>257</v>
      </c>
      <c r="B32" s="755">
        <v>108.85601104564689</v>
      </c>
      <c r="C32" s="756">
        <v>27.857345435686636</v>
      </c>
    </row>
    <row r="33" spans="1:3" x14ac:dyDescent="0.2">
      <c r="A33" s="307" t="s">
        <v>326</v>
      </c>
      <c r="B33" s="759">
        <v>62.825579061028101</v>
      </c>
      <c r="C33" s="759">
        <v>27.135023520176304</v>
      </c>
    </row>
    <row r="34" spans="1:3" x14ac:dyDescent="0.2">
      <c r="A34" s="309" t="s">
        <v>327</v>
      </c>
      <c r="B34" s="760">
        <v>61.377415581733622</v>
      </c>
      <c r="C34" s="760">
        <v>27.023554325192748</v>
      </c>
    </row>
    <row r="35" spans="1:3" x14ac:dyDescent="0.2">
      <c r="A35" s="309" t="s">
        <v>328</v>
      </c>
      <c r="B35" s="808">
        <v>2.3308822484002931</v>
      </c>
      <c r="C35" s="761">
        <v>1.6753876585260805</v>
      </c>
    </row>
    <row r="36" spans="1:3" x14ac:dyDescent="0.2">
      <c r="A36" s="94"/>
      <c r="B36" s="8"/>
      <c r="C36" s="71" t="s">
        <v>610</v>
      </c>
    </row>
    <row r="37" spans="1:3" x14ac:dyDescent="0.2">
      <c r="A37" s="94" t="s">
        <v>564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6" sqref="B6:M6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37">
        <v>2015</v>
      </c>
      <c r="C3" s="737" t="s">
        <v>602</v>
      </c>
      <c r="D3" s="737" t="s">
        <v>602</v>
      </c>
      <c r="E3" s="737" t="s">
        <v>602</v>
      </c>
      <c r="F3" s="737" t="s">
        <v>602</v>
      </c>
      <c r="G3" s="737" t="s">
        <v>602</v>
      </c>
      <c r="H3" s="737">
        <v>2016</v>
      </c>
      <c r="I3" s="737" t="s">
        <v>602</v>
      </c>
      <c r="J3" s="737" t="s">
        <v>602</v>
      </c>
      <c r="K3" s="737" t="s">
        <v>602</v>
      </c>
      <c r="L3" s="737" t="s">
        <v>602</v>
      </c>
      <c r="M3" s="737" t="s">
        <v>602</v>
      </c>
    </row>
    <row r="4" spans="1:13" x14ac:dyDescent="0.2">
      <c r="A4" s="312"/>
      <c r="B4" s="673">
        <v>42186</v>
      </c>
      <c r="C4" s="673">
        <v>42217</v>
      </c>
      <c r="D4" s="673">
        <v>42248</v>
      </c>
      <c r="E4" s="673">
        <v>42278</v>
      </c>
      <c r="F4" s="673">
        <v>42309</v>
      </c>
      <c r="G4" s="673">
        <v>42339</v>
      </c>
      <c r="H4" s="673">
        <v>42370</v>
      </c>
      <c r="I4" s="673">
        <v>42401</v>
      </c>
      <c r="J4" s="673">
        <v>42430</v>
      </c>
      <c r="K4" s="673">
        <v>42461</v>
      </c>
      <c r="L4" s="673">
        <v>42491</v>
      </c>
      <c r="M4" s="673">
        <v>42522</v>
      </c>
    </row>
    <row r="5" spans="1:13" x14ac:dyDescent="0.2">
      <c r="A5" s="313" t="s">
        <v>331</v>
      </c>
      <c r="B5" s="314">
        <v>56.350869565217387</v>
      </c>
      <c r="C5" s="315">
        <v>46.628999999999998</v>
      </c>
      <c r="D5" s="315">
        <v>47.480454545454542</v>
      </c>
      <c r="E5" s="315">
        <v>48.440681818181822</v>
      </c>
      <c r="F5" s="315">
        <v>44.260000000000005</v>
      </c>
      <c r="G5" s="315">
        <v>38.006666666666668</v>
      </c>
      <c r="H5" s="315">
        <v>30.835999999999995</v>
      </c>
      <c r="I5" s="315">
        <v>32.281904761904762</v>
      </c>
      <c r="J5" s="315">
        <v>38.352857142857133</v>
      </c>
      <c r="K5" s="315">
        <v>41.665238095238102</v>
      </c>
      <c r="L5" s="315">
        <v>46.814500000000002</v>
      </c>
      <c r="M5" s="315">
        <v>48.358636363636357</v>
      </c>
    </row>
    <row r="6" spans="1:13" x14ac:dyDescent="0.2">
      <c r="A6" s="316" t="s">
        <v>332</v>
      </c>
      <c r="B6" s="314">
        <v>50.900909090909089</v>
      </c>
      <c r="C6" s="315">
        <v>42.867619047619051</v>
      </c>
      <c r="D6" s="315">
        <v>45.479523809523805</v>
      </c>
      <c r="E6" s="315">
        <v>46.223636363636359</v>
      </c>
      <c r="F6" s="315">
        <v>42.443499999999993</v>
      </c>
      <c r="G6" s="315">
        <v>37.188636363636363</v>
      </c>
      <c r="H6" s="315">
        <v>31.683157894736844</v>
      </c>
      <c r="I6" s="315">
        <v>30.323</v>
      </c>
      <c r="J6" s="315">
        <v>37.802727272727275</v>
      </c>
      <c r="K6" s="315">
        <v>40.958095238095225</v>
      </c>
      <c r="L6" s="315">
        <v>46.712380952380947</v>
      </c>
      <c r="M6" s="315">
        <v>48.757272727272721</v>
      </c>
    </row>
    <row r="7" spans="1:13" x14ac:dyDescent="0.2">
      <c r="A7" s="317" t="s">
        <v>333</v>
      </c>
      <c r="B7" s="318">
        <v>1.0995782608695652</v>
      </c>
      <c r="C7" s="319">
        <v>1.113904761904762</v>
      </c>
      <c r="D7" s="319">
        <v>1.1221181818181818</v>
      </c>
      <c r="E7" s="319">
        <v>1.1235090909090908</v>
      </c>
      <c r="F7" s="319">
        <v>1.0735999999999999</v>
      </c>
      <c r="G7" s="319">
        <v>1.0877181818181816</v>
      </c>
      <c r="H7" s="319">
        <v>1.0859649999999998</v>
      </c>
      <c r="I7" s="319">
        <v>1.1092952380952379</v>
      </c>
      <c r="J7" s="319">
        <v>1.1099666666666668</v>
      </c>
      <c r="K7" s="319">
        <v>1.1339190476190477</v>
      </c>
      <c r="L7" s="319">
        <v>1.1311090909090913</v>
      </c>
      <c r="M7" s="319">
        <v>1.1228909090909089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B18" sqref="B18:M18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37">
        <v>2015</v>
      </c>
      <c r="C3" s="737" t="s">
        <v>602</v>
      </c>
      <c r="D3" s="737" t="s">
        <v>602</v>
      </c>
      <c r="E3" s="737" t="s">
        <v>602</v>
      </c>
      <c r="F3" s="737" t="s">
        <v>602</v>
      </c>
      <c r="G3" s="737" t="s">
        <v>602</v>
      </c>
      <c r="H3" s="737">
        <v>2016</v>
      </c>
      <c r="I3" s="737" t="s">
        <v>602</v>
      </c>
      <c r="J3" s="737" t="s">
        <v>602</v>
      </c>
      <c r="K3" s="737" t="s">
        <v>602</v>
      </c>
      <c r="L3" s="737" t="s">
        <v>602</v>
      </c>
      <c r="M3" s="737" t="s">
        <v>602</v>
      </c>
    </row>
    <row r="4" spans="1:13" x14ac:dyDescent="0.2">
      <c r="A4" s="321"/>
      <c r="B4" s="673">
        <v>42186</v>
      </c>
      <c r="C4" s="673">
        <v>42217</v>
      </c>
      <c r="D4" s="673">
        <v>42248</v>
      </c>
      <c r="E4" s="673">
        <v>42278</v>
      </c>
      <c r="F4" s="673">
        <v>42309</v>
      </c>
      <c r="G4" s="673">
        <v>42339</v>
      </c>
      <c r="H4" s="673">
        <v>42370</v>
      </c>
      <c r="I4" s="673">
        <v>42401</v>
      </c>
      <c r="J4" s="673">
        <v>42430</v>
      </c>
      <c r="K4" s="673">
        <v>42461</v>
      </c>
      <c r="L4" s="673">
        <v>42491</v>
      </c>
      <c r="M4" s="673">
        <v>42522</v>
      </c>
    </row>
    <row r="5" spans="1:13" x14ac:dyDescent="0.2">
      <c r="A5" s="810" t="s">
        <v>335</v>
      </c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</row>
    <row r="6" spans="1:13" x14ac:dyDescent="0.2">
      <c r="A6" s="322" t="s">
        <v>336</v>
      </c>
      <c r="B6" s="238">
        <v>54.290434782608706</v>
      </c>
      <c r="C6" s="238">
        <v>45.379999999999995</v>
      </c>
      <c r="D6" s="238">
        <v>45.685454545454547</v>
      </c>
      <c r="E6" s="238">
        <v>45.870909090909095</v>
      </c>
      <c r="F6" s="238">
        <v>42.905238095238097</v>
      </c>
      <c r="G6" s="238">
        <v>34.506521739130442</v>
      </c>
      <c r="H6" s="238">
        <v>28.038571428571426</v>
      </c>
      <c r="I6" s="238">
        <v>28.888571428571431</v>
      </c>
      <c r="J6" s="238">
        <v>34.746521739130436</v>
      </c>
      <c r="K6" s="238">
        <v>38.209047619047617</v>
      </c>
      <c r="L6" s="238">
        <v>42.980454545454535</v>
      </c>
      <c r="M6" s="238">
        <v>45.464545454545458</v>
      </c>
    </row>
    <row r="7" spans="1:13" x14ac:dyDescent="0.2">
      <c r="A7" s="322" t="s">
        <v>337</v>
      </c>
      <c r="B7" s="238">
        <v>56.039565217391299</v>
      </c>
      <c r="C7" s="238">
        <v>47.965238095238092</v>
      </c>
      <c r="D7" s="238">
        <v>45.090454545454548</v>
      </c>
      <c r="E7" s="238">
        <v>45.959545454545449</v>
      </c>
      <c r="F7" s="238">
        <v>41.719047619047629</v>
      </c>
      <c r="G7" s="238">
        <v>34.265000000000001</v>
      </c>
      <c r="H7" s="238">
        <v>27.479999999999997</v>
      </c>
      <c r="I7" s="238">
        <v>29.901428571428568</v>
      </c>
      <c r="J7" s="238">
        <v>35.470909090909096</v>
      </c>
      <c r="K7" s="238">
        <v>39.421428571428571</v>
      </c>
      <c r="L7" s="238">
        <v>44.289999999999992</v>
      </c>
      <c r="M7" s="238">
        <v>46.307727272727277</v>
      </c>
    </row>
    <row r="8" spans="1:13" x14ac:dyDescent="0.2">
      <c r="A8" s="322" t="s">
        <v>338</v>
      </c>
      <c r="B8" s="238">
        <v>54.340869565217396</v>
      </c>
      <c r="C8" s="238">
        <v>45.382857142857141</v>
      </c>
      <c r="D8" s="238">
        <v>45.732727272727267</v>
      </c>
      <c r="E8" s="238">
        <v>45.87227272727273</v>
      </c>
      <c r="F8" s="238">
        <v>42.861904761904768</v>
      </c>
      <c r="G8" s="238">
        <v>34.497391304347822</v>
      </c>
      <c r="H8" s="238">
        <v>27.95809523809524</v>
      </c>
      <c r="I8" s="238">
        <v>28.980952380952381</v>
      </c>
      <c r="J8" s="238">
        <v>34.643478260869571</v>
      </c>
      <c r="K8" s="238">
        <v>38.147619047619045</v>
      </c>
      <c r="L8" s="238">
        <v>42.975454545454539</v>
      </c>
      <c r="M8" s="238">
        <v>45.516363636363629</v>
      </c>
    </row>
    <row r="9" spans="1:13" x14ac:dyDescent="0.2">
      <c r="A9" s="322" t="s">
        <v>339</v>
      </c>
      <c r="B9" s="238">
        <v>52.69521739130434</v>
      </c>
      <c r="C9" s="238">
        <v>43.82809523809523</v>
      </c>
      <c r="D9" s="238">
        <v>44.325909090909086</v>
      </c>
      <c r="E9" s="238">
        <v>44.281363636363643</v>
      </c>
      <c r="F9" s="238">
        <v>41.261904761904766</v>
      </c>
      <c r="G9" s="238">
        <v>32.849565217391316</v>
      </c>
      <c r="H9" s="238">
        <v>26.267619047619046</v>
      </c>
      <c r="I9" s="238">
        <v>27.280952380952385</v>
      </c>
      <c r="J9" s="238">
        <v>33.278260869565216</v>
      </c>
      <c r="K9" s="238">
        <v>36.61666666666666</v>
      </c>
      <c r="L9" s="238">
        <v>41.152727272727269</v>
      </c>
      <c r="M9" s="238">
        <v>43.523181818181811</v>
      </c>
    </row>
    <row r="10" spans="1:13" x14ac:dyDescent="0.2">
      <c r="A10" s="325" t="s">
        <v>341</v>
      </c>
      <c r="B10" s="323">
        <v>52.311304347826088</v>
      </c>
      <c r="C10" s="323">
        <v>41.635000000000005</v>
      </c>
      <c r="D10" s="323">
        <v>42.609545454545461</v>
      </c>
      <c r="E10" s="323">
        <v>43.879999999999995</v>
      </c>
      <c r="F10" s="323">
        <v>39.336666666666673</v>
      </c>
      <c r="G10" s="323">
        <v>32.949523809523811</v>
      </c>
      <c r="H10" s="323">
        <v>25.5975</v>
      </c>
      <c r="I10" s="323">
        <v>27.100476190476197</v>
      </c>
      <c r="J10" s="323">
        <v>33.198095238095235</v>
      </c>
      <c r="K10" s="323">
        <v>36.407142857142858</v>
      </c>
      <c r="L10" s="323">
        <v>41.523809523809533</v>
      </c>
      <c r="M10" s="323">
        <v>43.047272727272734</v>
      </c>
    </row>
    <row r="11" spans="1:13" x14ac:dyDescent="0.2">
      <c r="A11" s="810" t="s">
        <v>340</v>
      </c>
      <c r="B11" s="809"/>
      <c r="C11" s="809"/>
      <c r="D11" s="809"/>
      <c r="E11" s="809"/>
      <c r="F11" s="809"/>
      <c r="G11" s="809"/>
      <c r="H11" s="809"/>
      <c r="I11" s="809"/>
      <c r="J11" s="809"/>
      <c r="K11" s="809"/>
      <c r="L11" s="809"/>
      <c r="M11" s="809"/>
    </row>
    <row r="12" spans="1:13" x14ac:dyDescent="0.2">
      <c r="A12" s="322" t="s">
        <v>342</v>
      </c>
      <c r="B12" s="238">
        <v>56.461304347826101</v>
      </c>
      <c r="C12" s="238">
        <v>46.364999999999988</v>
      </c>
      <c r="D12" s="238">
        <v>48.282272727272726</v>
      </c>
      <c r="E12" s="238">
        <v>49.136818181818192</v>
      </c>
      <c r="F12" s="238">
        <v>44.50809523809523</v>
      </c>
      <c r="G12" s="238">
        <v>38.299523809523805</v>
      </c>
      <c r="H12" s="238">
        <v>31.532499999999999</v>
      </c>
      <c r="I12" s="238">
        <v>32.917142857142856</v>
      </c>
      <c r="J12" s="238">
        <v>38.940952380952382</v>
      </c>
      <c r="K12" s="238">
        <v>42.43571428571429</v>
      </c>
      <c r="L12" s="238">
        <v>47.349999999999994</v>
      </c>
      <c r="M12" s="238">
        <v>48.551818181818184</v>
      </c>
    </row>
    <row r="13" spans="1:13" x14ac:dyDescent="0.2">
      <c r="A13" s="322" t="s">
        <v>343</v>
      </c>
      <c r="B13" s="238">
        <v>55.305217391304346</v>
      </c>
      <c r="C13" s="238">
        <v>45.589523809523804</v>
      </c>
      <c r="D13" s="238">
        <v>46.617272727272727</v>
      </c>
      <c r="E13" s="238">
        <v>47.407727272727271</v>
      </c>
      <c r="F13" s="238">
        <v>43.2</v>
      </c>
      <c r="G13" s="238">
        <v>36.878695652173917</v>
      </c>
      <c r="H13" s="238">
        <v>30.047619047619047</v>
      </c>
      <c r="I13" s="238">
        <v>31.071904761904761</v>
      </c>
      <c r="J13" s="238">
        <v>37.414347826086953</v>
      </c>
      <c r="K13" s="238">
        <v>40.675714285714285</v>
      </c>
      <c r="L13" s="238">
        <v>45.806363636363635</v>
      </c>
      <c r="M13" s="238">
        <v>47.367727272727272</v>
      </c>
    </row>
    <row r="14" spans="1:13" x14ac:dyDescent="0.2">
      <c r="A14" s="322" t="s">
        <v>344</v>
      </c>
      <c r="B14" s="238">
        <v>57.352608695652187</v>
      </c>
      <c r="C14" s="238">
        <v>47.371499999999997</v>
      </c>
      <c r="D14" s="238">
        <v>48.622727272727268</v>
      </c>
      <c r="E14" s="238">
        <v>49.234090909090902</v>
      </c>
      <c r="F14" s="238">
        <v>44.529523809523802</v>
      </c>
      <c r="G14" s="238">
        <v>38.215714285714284</v>
      </c>
      <c r="H14" s="238">
        <v>31.209999999999997</v>
      </c>
      <c r="I14" s="238">
        <v>32.89</v>
      </c>
      <c r="J14" s="238">
        <v>38.917142857142849</v>
      </c>
      <c r="K14" s="238">
        <v>42.283333333333317</v>
      </c>
      <c r="L14" s="238">
        <v>47.596666666666657</v>
      </c>
      <c r="M14" s="238">
        <v>49.299090909090914</v>
      </c>
    </row>
    <row r="15" spans="1:13" x14ac:dyDescent="0.2">
      <c r="A15" s="810" t="s">
        <v>222</v>
      </c>
      <c r="B15" s="809"/>
      <c r="C15" s="809"/>
      <c r="D15" s="809"/>
      <c r="E15" s="809"/>
      <c r="F15" s="809"/>
      <c r="G15" s="809"/>
      <c r="H15" s="809"/>
      <c r="I15" s="809"/>
      <c r="J15" s="809"/>
      <c r="K15" s="809"/>
      <c r="L15" s="809"/>
      <c r="M15" s="809"/>
    </row>
    <row r="16" spans="1:13" x14ac:dyDescent="0.2">
      <c r="A16" s="322" t="s">
        <v>345</v>
      </c>
      <c r="B16" s="238">
        <v>55.896086956521728</v>
      </c>
      <c r="C16" s="238">
        <v>45.582499999999996</v>
      </c>
      <c r="D16" s="238">
        <v>47.011818181818178</v>
      </c>
      <c r="E16" s="238">
        <v>47.343636363636371</v>
      </c>
      <c r="F16" s="238">
        <v>42.396190476190469</v>
      </c>
      <c r="G16" s="238">
        <v>36.780476190476193</v>
      </c>
      <c r="H16" s="238">
        <v>29.112500000000001</v>
      </c>
      <c r="I16" s="238">
        <v>30.571904761904761</v>
      </c>
      <c r="J16" s="238">
        <v>36.617142857142859</v>
      </c>
      <c r="K16" s="238">
        <v>39.976190476190467</v>
      </c>
      <c r="L16" s="238">
        <v>45.018500000000003</v>
      </c>
      <c r="M16" s="238">
        <v>46.651818181818186</v>
      </c>
    </row>
    <row r="17" spans="1:13" x14ac:dyDescent="0.2">
      <c r="A17" s="810" t="s">
        <v>346</v>
      </c>
      <c r="B17" s="812"/>
      <c r="C17" s="812"/>
      <c r="D17" s="812"/>
      <c r="E17" s="812"/>
      <c r="F17" s="812"/>
      <c r="G17" s="812"/>
      <c r="H17" s="812"/>
      <c r="I17" s="812"/>
      <c r="J17" s="812"/>
      <c r="K17" s="812"/>
      <c r="L17" s="812"/>
      <c r="M17" s="812"/>
    </row>
    <row r="18" spans="1:13" x14ac:dyDescent="0.2">
      <c r="A18" s="322" t="s">
        <v>347</v>
      </c>
      <c r="B18" s="238">
        <v>50.900909090909089</v>
      </c>
      <c r="C18" s="238">
        <v>42.867619047619051</v>
      </c>
      <c r="D18" s="238">
        <v>45.479523809523805</v>
      </c>
      <c r="E18" s="238">
        <v>46.223636363636359</v>
      </c>
      <c r="F18" s="238">
        <v>42.443499999999993</v>
      </c>
      <c r="G18" s="238">
        <v>37.188636363636363</v>
      </c>
      <c r="H18" s="238">
        <v>31.683157894736844</v>
      </c>
      <c r="I18" s="238">
        <v>30.323</v>
      </c>
      <c r="J18" s="238">
        <v>37.802727272727275</v>
      </c>
      <c r="K18" s="238">
        <v>40.958095238095225</v>
      </c>
      <c r="L18" s="238">
        <v>46.712380952380947</v>
      </c>
      <c r="M18" s="238">
        <v>48.757272727272721</v>
      </c>
    </row>
    <row r="19" spans="1:13" x14ac:dyDescent="0.2">
      <c r="A19" s="325" t="s">
        <v>348</v>
      </c>
      <c r="B19" s="323">
        <v>45.123478260869568</v>
      </c>
      <c r="C19" s="323">
        <v>34.859047619047622</v>
      </c>
      <c r="D19" s="323">
        <v>34.787727272727267</v>
      </c>
      <c r="E19" s="323">
        <v>35.280909090909091</v>
      </c>
      <c r="F19" s="323">
        <v>31.323333333333331</v>
      </c>
      <c r="G19" s="323">
        <v>24.633043478260866</v>
      </c>
      <c r="H19" s="323">
        <v>19.709523809523809</v>
      </c>
      <c r="I19" s="323">
        <v>22.95428571428571</v>
      </c>
      <c r="J19" s="323">
        <v>28.658695652173911</v>
      </c>
      <c r="K19" s="323">
        <v>30.706666666666667</v>
      </c>
      <c r="L19" s="323">
        <v>36.206818181818178</v>
      </c>
      <c r="M19" s="323">
        <v>37.576363636363638</v>
      </c>
    </row>
    <row r="20" spans="1:13" x14ac:dyDescent="0.2">
      <c r="A20" s="810" t="s">
        <v>349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</row>
    <row r="21" spans="1:13" x14ac:dyDescent="0.2">
      <c r="A21" s="322" t="s">
        <v>350</v>
      </c>
      <c r="B21" s="238">
        <v>56.834347826086969</v>
      </c>
      <c r="C21" s="238">
        <v>46.807500000000012</v>
      </c>
      <c r="D21" s="238">
        <v>47.912727272727267</v>
      </c>
      <c r="E21" s="238">
        <v>48.87318181818182</v>
      </c>
      <c r="F21" s="238">
        <v>44.170476190476187</v>
      </c>
      <c r="G21" s="238">
        <v>38.417619047619056</v>
      </c>
      <c r="H21" s="238">
        <v>31.312000000000001</v>
      </c>
      <c r="I21" s="238">
        <v>32.605714285714285</v>
      </c>
      <c r="J21" s="238">
        <v>38.649047619047622</v>
      </c>
      <c r="K21" s="238">
        <v>42.088095238095235</v>
      </c>
      <c r="L21" s="238">
        <v>47.711904761904776</v>
      </c>
      <c r="M21" s="238">
        <v>48.499545454545455</v>
      </c>
    </row>
    <row r="22" spans="1:13" x14ac:dyDescent="0.2">
      <c r="A22" s="322" t="s">
        <v>351</v>
      </c>
      <c r="B22" s="247">
        <v>56.636956521739123</v>
      </c>
      <c r="C22" s="247">
        <v>46.010000000000005</v>
      </c>
      <c r="D22" s="247">
        <v>47.496818181818192</v>
      </c>
      <c r="E22" s="247">
        <v>48.384999999999998</v>
      </c>
      <c r="F22" s="247">
        <v>43.430952380952377</v>
      </c>
      <c r="G22" s="247">
        <v>38.072857142857139</v>
      </c>
      <c r="H22" s="247">
        <v>30.310499999999998</v>
      </c>
      <c r="I22" s="247">
        <v>31.858095238095231</v>
      </c>
      <c r="J22" s="247">
        <v>37.984761904761911</v>
      </c>
      <c r="K22" s="247">
        <v>41.064761904761909</v>
      </c>
      <c r="L22" s="247">
        <v>46.63333333333334</v>
      </c>
      <c r="M22" s="247">
        <v>47.851363636363651</v>
      </c>
    </row>
    <row r="23" spans="1:13" x14ac:dyDescent="0.2">
      <c r="A23" s="325" t="s">
        <v>352</v>
      </c>
      <c r="B23" s="323">
        <v>56.480000000000011</v>
      </c>
      <c r="C23" s="323">
        <v>46.330000000000005</v>
      </c>
      <c r="D23" s="323">
        <v>47.424999999999997</v>
      </c>
      <c r="E23" s="323">
        <v>48.363181818181822</v>
      </c>
      <c r="F23" s="323">
        <v>43.6752380952381</v>
      </c>
      <c r="G23" s="323">
        <v>38.076190476190483</v>
      </c>
      <c r="H23" s="323">
        <v>30.758500000000005</v>
      </c>
      <c r="I23" s="323">
        <v>31.929523809523808</v>
      </c>
      <c r="J23" s="323">
        <v>38.083809523809521</v>
      </c>
      <c r="K23" s="323">
        <v>41.252380952380953</v>
      </c>
      <c r="L23" s="323">
        <v>46.773500000000006</v>
      </c>
      <c r="M23" s="323">
        <v>47.795000000000009</v>
      </c>
    </row>
    <row r="24" spans="1:13" s="259" customFormat="1" ht="15" x14ac:dyDescent="0.25">
      <c r="A24" s="674" t="s">
        <v>353</v>
      </c>
      <c r="B24" s="675">
        <v>54.141739130434779</v>
      </c>
      <c r="C24" s="675">
        <v>45.460952380952385</v>
      </c>
      <c r="D24" s="675">
        <v>44.82</v>
      </c>
      <c r="E24" s="675">
        <v>45.022272727272728</v>
      </c>
      <c r="F24" s="675">
        <v>40.493333333333325</v>
      </c>
      <c r="G24" s="675">
        <v>33.637727272727268</v>
      </c>
      <c r="H24" s="675">
        <v>26.503499999999995</v>
      </c>
      <c r="I24" s="675">
        <v>28.719047619047625</v>
      </c>
      <c r="J24" s="675">
        <v>34.653043478260869</v>
      </c>
      <c r="K24" s="675">
        <v>37.86</v>
      </c>
      <c r="L24" s="675">
        <v>43.23</v>
      </c>
      <c r="M24" s="675">
        <v>45.837272727272733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37">
        <v>2015</v>
      </c>
      <c r="D3" s="737" t="s">
        <v>602</v>
      </c>
      <c r="E3" s="737" t="s">
        <v>602</v>
      </c>
      <c r="F3" s="737" t="s">
        <v>602</v>
      </c>
      <c r="G3" s="737" t="s">
        <v>602</v>
      </c>
      <c r="H3" s="737" t="s">
        <v>602</v>
      </c>
      <c r="I3" s="737">
        <v>2016</v>
      </c>
      <c r="J3" s="737" t="s">
        <v>602</v>
      </c>
      <c r="K3" s="737" t="s">
        <v>602</v>
      </c>
      <c r="L3" s="737" t="s">
        <v>602</v>
      </c>
      <c r="M3" s="737" t="s">
        <v>602</v>
      </c>
      <c r="N3" s="737" t="s">
        <v>602</v>
      </c>
    </row>
    <row r="4" spans="1:15" ht="13.7" customHeight="1" x14ac:dyDescent="0.2">
      <c r="B4" s="236"/>
      <c r="C4" s="673">
        <v>42186</v>
      </c>
      <c r="D4" s="673">
        <v>42217</v>
      </c>
      <c r="E4" s="673">
        <v>42248</v>
      </c>
      <c r="F4" s="673">
        <v>42278</v>
      </c>
      <c r="G4" s="673">
        <v>42309</v>
      </c>
      <c r="H4" s="673">
        <v>42339</v>
      </c>
      <c r="I4" s="673">
        <v>42370</v>
      </c>
      <c r="J4" s="673">
        <v>42401</v>
      </c>
      <c r="K4" s="673">
        <v>42430</v>
      </c>
      <c r="L4" s="673">
        <v>42461</v>
      </c>
      <c r="M4" s="673">
        <v>42491</v>
      </c>
      <c r="N4" s="673">
        <v>42522</v>
      </c>
    </row>
    <row r="5" spans="1:15" ht="13.7" customHeight="1" x14ac:dyDescent="0.2">
      <c r="A5" s="894" t="s">
        <v>565</v>
      </c>
      <c r="B5" s="327" t="s">
        <v>355</v>
      </c>
      <c r="C5" s="742">
        <v>661.72826086956525</v>
      </c>
      <c r="D5" s="743">
        <v>523.70238095238096</v>
      </c>
      <c r="E5" s="743">
        <v>503.76136363636363</v>
      </c>
      <c r="F5" s="743">
        <v>473.29545454545456</v>
      </c>
      <c r="G5" s="743">
        <v>469.8095238095238</v>
      </c>
      <c r="H5" s="743">
        <v>427.48809523809524</v>
      </c>
      <c r="I5" s="743">
        <v>391.45</v>
      </c>
      <c r="J5" s="743">
        <v>351.54761904761904</v>
      </c>
      <c r="K5" s="743">
        <v>420.59523809523807</v>
      </c>
      <c r="L5" s="743">
        <v>476.88095238095241</v>
      </c>
      <c r="M5" s="743">
        <v>512.09523809523807</v>
      </c>
      <c r="N5" s="743">
        <v>509.67045454545456</v>
      </c>
    </row>
    <row r="6" spans="1:15" ht="13.7" customHeight="1" x14ac:dyDescent="0.2">
      <c r="A6" s="895"/>
      <c r="B6" s="328" t="s">
        <v>356</v>
      </c>
      <c r="C6" s="744">
        <v>676.53260869565213</v>
      </c>
      <c r="D6" s="745">
        <v>572.79999999999995</v>
      </c>
      <c r="E6" s="745">
        <v>514.5</v>
      </c>
      <c r="F6" s="745">
        <v>465.45454545454544</v>
      </c>
      <c r="G6" s="745">
        <v>467.86904761904759</v>
      </c>
      <c r="H6" s="745">
        <v>417.67857142857144</v>
      </c>
      <c r="I6" s="745">
        <v>378.13749999999999</v>
      </c>
      <c r="J6" s="745">
        <v>341.60714285714283</v>
      </c>
      <c r="K6" s="745">
        <v>390.11904761904759</v>
      </c>
      <c r="L6" s="745">
        <v>470.07142857142856</v>
      </c>
      <c r="M6" s="745">
        <v>498.28571428571428</v>
      </c>
      <c r="N6" s="745">
        <v>502.875</v>
      </c>
    </row>
    <row r="7" spans="1:15" ht="13.7" customHeight="1" x14ac:dyDescent="0.2">
      <c r="A7" s="896" t="s">
        <v>616</v>
      </c>
      <c r="B7" s="327" t="s">
        <v>355</v>
      </c>
      <c r="C7" s="746">
        <v>507.98913043478262</v>
      </c>
      <c r="D7" s="747">
        <v>456.57499999999999</v>
      </c>
      <c r="E7" s="747">
        <v>463.44318181818181</v>
      </c>
      <c r="F7" s="747">
        <v>454.11363636363637</v>
      </c>
      <c r="G7" s="747">
        <v>432.71428571428572</v>
      </c>
      <c r="H7" s="747">
        <v>360.39285714285717</v>
      </c>
      <c r="I7" s="747">
        <v>290.22500000000002</v>
      </c>
      <c r="J7" s="747">
        <v>312.28571428571428</v>
      </c>
      <c r="K7" s="747">
        <v>361.86904761904759</v>
      </c>
      <c r="L7" s="747">
        <v>378.26190476190476</v>
      </c>
      <c r="M7" s="747">
        <v>428.82499999999999</v>
      </c>
      <c r="N7" s="747">
        <v>451.27272727272725</v>
      </c>
    </row>
    <row r="8" spans="1:15" ht="13.7" customHeight="1" x14ac:dyDescent="0.2">
      <c r="A8" s="897"/>
      <c r="B8" s="328" t="s">
        <v>356</v>
      </c>
      <c r="C8" s="744">
        <v>524.21739130434787</v>
      </c>
      <c r="D8" s="745">
        <v>465.78750000000002</v>
      </c>
      <c r="E8" s="745">
        <v>474.70454545454544</v>
      </c>
      <c r="F8" s="745">
        <v>462.28409090909093</v>
      </c>
      <c r="G8" s="745">
        <v>441.76190476190476</v>
      </c>
      <c r="H8" s="745">
        <v>368.08333333333331</v>
      </c>
      <c r="I8" s="745">
        <v>302.45</v>
      </c>
      <c r="J8" s="745">
        <v>322.41666666666669</v>
      </c>
      <c r="K8" s="745">
        <v>370.78571428571428</v>
      </c>
      <c r="L8" s="745">
        <v>392.51190476190476</v>
      </c>
      <c r="M8" s="745">
        <v>436.59523809523807</v>
      </c>
      <c r="N8" s="745">
        <v>459.28409090909093</v>
      </c>
    </row>
    <row r="9" spans="1:15" ht="13.7" customHeight="1" x14ac:dyDescent="0.2">
      <c r="A9" s="896" t="s">
        <v>566</v>
      </c>
      <c r="B9" s="327" t="s">
        <v>355</v>
      </c>
      <c r="C9" s="742">
        <v>512.195652173913</v>
      </c>
      <c r="D9" s="743">
        <v>463.65476190476193</v>
      </c>
      <c r="E9" s="743">
        <v>466.89772727272725</v>
      </c>
      <c r="F9" s="743">
        <v>448.40909090909093</v>
      </c>
      <c r="G9" s="743">
        <v>427.9404761904762</v>
      </c>
      <c r="H9" s="743">
        <v>341.47619047619048</v>
      </c>
      <c r="I9" s="743">
        <v>280.07499999999999</v>
      </c>
      <c r="J9" s="743">
        <v>298.63095238095241</v>
      </c>
      <c r="K9" s="743">
        <v>350.5595238095238</v>
      </c>
      <c r="L9" s="743">
        <v>363.3095238095238</v>
      </c>
      <c r="M9" s="743">
        <v>421.39285714285717</v>
      </c>
      <c r="N9" s="743">
        <v>439.86363636363637</v>
      </c>
    </row>
    <row r="10" spans="1:15" ht="13.7" customHeight="1" x14ac:dyDescent="0.2">
      <c r="A10" s="897"/>
      <c r="B10" s="328" t="s">
        <v>356</v>
      </c>
      <c r="C10" s="744">
        <v>526.88043478260875</v>
      </c>
      <c r="D10" s="745">
        <v>467.35</v>
      </c>
      <c r="E10" s="745">
        <v>475.34090909090907</v>
      </c>
      <c r="F10" s="745">
        <v>462.45454545454544</v>
      </c>
      <c r="G10" s="745">
        <v>440.64333333333332</v>
      </c>
      <c r="H10" s="745">
        <v>352.90476190476193</v>
      </c>
      <c r="I10" s="745">
        <v>292.75650000000002</v>
      </c>
      <c r="J10" s="745">
        <v>307.19095238095241</v>
      </c>
      <c r="K10" s="745">
        <v>357.64285714285717</v>
      </c>
      <c r="L10" s="745">
        <v>375.25</v>
      </c>
      <c r="M10" s="745">
        <v>427.65650000000005</v>
      </c>
      <c r="N10" s="745">
        <v>449.12590909090909</v>
      </c>
    </row>
    <row r="11" spans="1:15" ht="13.7" customHeight="1" x14ac:dyDescent="0.2">
      <c r="A11" s="894" t="s">
        <v>357</v>
      </c>
      <c r="B11" s="327" t="s">
        <v>355</v>
      </c>
      <c r="C11" s="742">
        <v>291.39695652173913</v>
      </c>
      <c r="D11" s="743">
        <v>234.0952380952381</v>
      </c>
      <c r="E11" s="743">
        <v>219.47772727272729</v>
      </c>
      <c r="F11" s="743">
        <v>233.22727272727272</v>
      </c>
      <c r="G11" s="743">
        <v>212.45238095238096</v>
      </c>
      <c r="H11" s="743">
        <v>169.26190476190476</v>
      </c>
      <c r="I11" s="743">
        <v>132.78749999999999</v>
      </c>
      <c r="J11" s="743">
        <v>144.3452380952381</v>
      </c>
      <c r="K11" s="743">
        <v>158.98285714285717</v>
      </c>
      <c r="L11" s="743">
        <v>178.16095238095238</v>
      </c>
      <c r="M11" s="743">
        <v>217.45904761904762</v>
      </c>
      <c r="N11" s="743">
        <v>233.51818181818183</v>
      </c>
    </row>
    <row r="12" spans="1:15" ht="13.7" customHeight="1" x14ac:dyDescent="0.2">
      <c r="A12" s="895"/>
      <c r="B12" s="328" t="s">
        <v>356</v>
      </c>
      <c r="C12" s="744">
        <v>283.3478260869565</v>
      </c>
      <c r="D12" s="745">
        <v>225.1875</v>
      </c>
      <c r="E12" s="745">
        <v>211.95454545454547</v>
      </c>
      <c r="F12" s="745">
        <v>225.35227272727272</v>
      </c>
      <c r="G12" s="745">
        <v>206.22619047619048</v>
      </c>
      <c r="H12" s="745">
        <v>158.35714285714286</v>
      </c>
      <c r="I12" s="745">
        <v>125.1</v>
      </c>
      <c r="J12" s="745">
        <v>138.27380952380952</v>
      </c>
      <c r="K12" s="745">
        <v>155.11904761904762</v>
      </c>
      <c r="L12" s="745">
        <v>174.07142857142858</v>
      </c>
      <c r="M12" s="745">
        <v>211.36250000000001</v>
      </c>
      <c r="N12" s="745">
        <v>222.97727272727272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2">
        <f>INDICE!A3</f>
        <v>42522</v>
      </c>
      <c r="C3" s="890">
        <v>41671</v>
      </c>
      <c r="D3" s="890" t="s">
        <v>120</v>
      </c>
      <c r="E3" s="890"/>
      <c r="F3" s="890" t="s">
        <v>121</v>
      </c>
      <c r="G3" s="890"/>
      <c r="H3" s="89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359</v>
      </c>
      <c r="B5" s="265">
        <v>16913.882000000001</v>
      </c>
      <c r="C5" s="264">
        <v>-0.2754736800646958</v>
      </c>
      <c r="D5" s="265">
        <v>132000.693</v>
      </c>
      <c r="E5" s="264">
        <v>1.5706588776333372</v>
      </c>
      <c r="F5" s="265">
        <v>245723.997</v>
      </c>
      <c r="G5" s="264">
        <v>1.7426490786084325</v>
      </c>
      <c r="H5" s="264">
        <v>78.639688209141227</v>
      </c>
    </row>
    <row r="6" spans="1:8" x14ac:dyDescent="0.2">
      <c r="A6" s="65" t="s">
        <v>360</v>
      </c>
      <c r="B6" s="66">
        <v>4397.567</v>
      </c>
      <c r="C6" s="267">
        <v>-1.4156474914895931</v>
      </c>
      <c r="D6" s="66">
        <v>22510.880000000001</v>
      </c>
      <c r="E6" s="67">
        <v>-14.974420992210097</v>
      </c>
      <c r="F6" s="66">
        <v>57119.370999999999</v>
      </c>
      <c r="G6" s="67">
        <v>0.39052908272012327</v>
      </c>
      <c r="H6" s="67">
        <v>18.280060478351501</v>
      </c>
    </row>
    <row r="7" spans="1:8" x14ac:dyDescent="0.2">
      <c r="A7" s="65" t="s">
        <v>361</v>
      </c>
      <c r="B7" s="266">
        <v>791.64300000000003</v>
      </c>
      <c r="C7" s="267">
        <v>-5.1775787578650059</v>
      </c>
      <c r="D7" s="266">
        <v>4759.3860000000004</v>
      </c>
      <c r="E7" s="267">
        <v>3.9743648280127344</v>
      </c>
      <c r="F7" s="266">
        <v>9624.8050000000003</v>
      </c>
      <c r="G7" s="267">
        <v>-5.1321725350054592</v>
      </c>
      <c r="H7" s="267">
        <v>3.0802513125072739</v>
      </c>
    </row>
    <row r="8" spans="1:8" x14ac:dyDescent="0.2">
      <c r="A8" s="332" t="s">
        <v>196</v>
      </c>
      <c r="B8" s="333">
        <v>22103.092000000001</v>
      </c>
      <c r="C8" s="334">
        <v>-0.68788060201504408</v>
      </c>
      <c r="D8" s="333">
        <v>159270.959</v>
      </c>
      <c r="E8" s="334">
        <v>-1.0815294267325015</v>
      </c>
      <c r="F8" s="333">
        <v>312468.17300000001</v>
      </c>
      <c r="G8" s="334">
        <v>1.2672756315869851</v>
      </c>
      <c r="H8" s="335">
        <v>100</v>
      </c>
    </row>
    <row r="9" spans="1:8" x14ac:dyDescent="0.2">
      <c r="A9" s="336" t="s">
        <v>593</v>
      </c>
      <c r="B9" s="619">
        <v>7344.4390000000003</v>
      </c>
      <c r="C9" s="273">
        <v>-9.2246201634625482</v>
      </c>
      <c r="D9" s="619">
        <v>44092.2</v>
      </c>
      <c r="E9" s="273">
        <v>-6.4646840233868632</v>
      </c>
      <c r="F9" s="619">
        <v>90220.39</v>
      </c>
      <c r="G9" s="274">
        <v>-7.004514034150759</v>
      </c>
      <c r="H9" s="274">
        <v>28.87346545851247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557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2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4" sqref="A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72">
        <f>INDICE!A3</f>
        <v>42522</v>
      </c>
      <c r="C3" s="872">
        <v>41671</v>
      </c>
      <c r="D3" s="890" t="s">
        <v>120</v>
      </c>
      <c r="E3" s="890"/>
      <c r="F3" s="890" t="s">
        <v>121</v>
      </c>
      <c r="G3" s="890"/>
      <c r="H3" s="26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570</v>
      </c>
      <c r="B5" s="265">
        <v>9482.5959999999995</v>
      </c>
      <c r="C5" s="264">
        <v>-1.8769586252462105</v>
      </c>
      <c r="D5" s="265">
        <v>53560.002999999997</v>
      </c>
      <c r="E5" s="264">
        <v>-4.3863901424587368</v>
      </c>
      <c r="F5" s="265">
        <v>119727.599</v>
      </c>
      <c r="G5" s="264">
        <v>4.3819675466964574</v>
      </c>
      <c r="H5" s="264">
        <v>38.316734101427983</v>
      </c>
    </row>
    <row r="6" spans="1:8" x14ac:dyDescent="0.2">
      <c r="A6" s="65" t="s">
        <v>569</v>
      </c>
      <c r="B6" s="66">
        <v>9465.7039999999997</v>
      </c>
      <c r="C6" s="267">
        <v>-1.0084154890176142</v>
      </c>
      <c r="D6" s="66">
        <v>59571.923999999999</v>
      </c>
      <c r="E6" s="67">
        <v>-8.6367069959540563E-2</v>
      </c>
      <c r="F6" s="66">
        <v>117312.431</v>
      </c>
      <c r="G6" s="67">
        <v>-1.0852312964868067</v>
      </c>
      <c r="H6" s="67">
        <v>37.543801621037417</v>
      </c>
    </row>
    <row r="7" spans="1:8" x14ac:dyDescent="0.2">
      <c r="A7" s="65" t="s">
        <v>568</v>
      </c>
      <c r="B7" s="266">
        <v>2363.1489999999999</v>
      </c>
      <c r="C7" s="267">
        <v>7.6505418175258422</v>
      </c>
      <c r="D7" s="266">
        <v>41379.646000000001</v>
      </c>
      <c r="E7" s="267">
        <v>1.4347675959573021</v>
      </c>
      <c r="F7" s="266">
        <v>65803.338000000003</v>
      </c>
      <c r="G7" s="267">
        <v>1.062582286762817</v>
      </c>
      <c r="H7" s="267">
        <v>21.059212965027321</v>
      </c>
    </row>
    <row r="8" spans="1:8" x14ac:dyDescent="0.2">
      <c r="A8" s="676" t="s">
        <v>363</v>
      </c>
      <c r="B8" s="266">
        <v>791.64300000000003</v>
      </c>
      <c r="C8" s="267">
        <v>-5.1775787578650059</v>
      </c>
      <c r="D8" s="266">
        <v>4759.3860000000004</v>
      </c>
      <c r="E8" s="267">
        <v>3.9743648280127344</v>
      </c>
      <c r="F8" s="266">
        <v>9624.8050000000003</v>
      </c>
      <c r="G8" s="267">
        <v>-5.1321725350054592</v>
      </c>
      <c r="H8" s="267">
        <v>3.0802513125072739</v>
      </c>
    </row>
    <row r="9" spans="1:8" x14ac:dyDescent="0.2">
      <c r="A9" s="332" t="s">
        <v>196</v>
      </c>
      <c r="B9" s="333">
        <v>22103.092000000001</v>
      </c>
      <c r="C9" s="334">
        <v>-0.68788060201504408</v>
      </c>
      <c r="D9" s="333">
        <v>159270.959</v>
      </c>
      <c r="E9" s="334">
        <v>-1.0815294267325015</v>
      </c>
      <c r="F9" s="333">
        <v>312468.17300000001</v>
      </c>
      <c r="G9" s="334">
        <v>1.2672756315869851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557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567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2" t="s">
        <v>643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sheetData>
    <row r="1" spans="1:4" x14ac:dyDescent="0.2">
      <c r="A1" s="225" t="s">
        <v>571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98">
        <v>2014</v>
      </c>
      <c r="C3" s="898">
        <v>2015</v>
      </c>
      <c r="D3" s="898">
        <v>2016</v>
      </c>
    </row>
    <row r="4" spans="1:4" x14ac:dyDescent="0.2">
      <c r="A4" s="236"/>
      <c r="B4" s="899"/>
      <c r="C4" s="899"/>
      <c r="D4" s="899"/>
    </row>
    <row r="5" spans="1:4" x14ac:dyDescent="0.2">
      <c r="A5" s="276" t="s">
        <v>364</v>
      </c>
      <c r="B5" s="324">
        <v>-8.2394935801996159</v>
      </c>
      <c r="C5" s="324">
        <v>-8.7749233620711884</v>
      </c>
      <c r="D5" s="324">
        <v>3.1215936240530007</v>
      </c>
    </row>
    <row r="6" spans="1:4" x14ac:dyDescent="0.2">
      <c r="A6" s="236" t="s">
        <v>135</v>
      </c>
      <c r="B6" s="238">
        <v>-7.4927863660560519</v>
      </c>
      <c r="C6" s="238">
        <v>-6.9036725031181412</v>
      </c>
      <c r="D6" s="238">
        <v>1.7862220347087712</v>
      </c>
    </row>
    <row r="7" spans="1:4" x14ac:dyDescent="0.2">
      <c r="A7" s="236" t="s">
        <v>136</v>
      </c>
      <c r="B7" s="238">
        <v>-8.24853792661645</v>
      </c>
      <c r="C7" s="238">
        <v>-5.1919070436708692</v>
      </c>
      <c r="D7" s="238">
        <v>1.5770774884488299</v>
      </c>
    </row>
    <row r="8" spans="1:4" x14ac:dyDescent="0.2">
      <c r="A8" s="236" t="s">
        <v>137</v>
      </c>
      <c r="B8" s="238">
        <v>-9.0292249120431372</v>
      </c>
      <c r="C8" s="238">
        <v>-3.4451886478367597</v>
      </c>
      <c r="D8" s="238">
        <v>1.1800383899845965</v>
      </c>
    </row>
    <row r="9" spans="1:4" x14ac:dyDescent="0.2">
      <c r="A9" s="236" t="s">
        <v>138</v>
      </c>
      <c r="B9" s="238">
        <v>-9.8559461176102161</v>
      </c>
      <c r="C9" s="238">
        <v>-2.1158763735219899</v>
      </c>
      <c r="D9" s="238">
        <v>1.2856236805436014</v>
      </c>
    </row>
    <row r="10" spans="1:4" x14ac:dyDescent="0.2">
      <c r="A10" s="236" t="s">
        <v>139</v>
      </c>
      <c r="B10" s="238">
        <v>-9.1749187319212133</v>
      </c>
      <c r="C10" s="238">
        <v>-1.9958748100049415</v>
      </c>
      <c r="D10" s="238">
        <v>1.2672756315869851</v>
      </c>
    </row>
    <row r="11" spans="1:4" x14ac:dyDescent="0.2">
      <c r="A11" s="236" t="s">
        <v>140</v>
      </c>
      <c r="B11" s="238">
        <v>-9.1752100761743929</v>
      </c>
      <c r="C11" s="238">
        <v>-0.43457635494783109</v>
      </c>
      <c r="D11" s="238" t="s">
        <v>602</v>
      </c>
    </row>
    <row r="12" spans="1:4" x14ac:dyDescent="0.2">
      <c r="A12" s="236" t="s">
        <v>141</v>
      </c>
      <c r="B12" s="238">
        <v>-8.3587022441385734</v>
      </c>
      <c r="C12" s="238">
        <v>-0.30823947165517296</v>
      </c>
      <c r="D12" s="238" t="s">
        <v>602</v>
      </c>
    </row>
    <row r="13" spans="1:4" x14ac:dyDescent="0.2">
      <c r="A13" s="236" t="s">
        <v>142</v>
      </c>
      <c r="B13" s="238">
        <v>-7.9748021885911946</v>
      </c>
      <c r="C13" s="238">
        <v>-0.79225428334257653</v>
      </c>
      <c r="D13" s="238" t="s">
        <v>602</v>
      </c>
    </row>
    <row r="14" spans="1:4" x14ac:dyDescent="0.2">
      <c r="A14" s="236" t="s">
        <v>143</v>
      </c>
      <c r="B14" s="238">
        <v>-7.9771540040418216</v>
      </c>
      <c r="C14" s="238">
        <v>0.39714744491077153</v>
      </c>
      <c r="D14" s="238" t="s">
        <v>602</v>
      </c>
    </row>
    <row r="15" spans="1:4" x14ac:dyDescent="0.2">
      <c r="A15" s="236" t="s">
        <v>144</v>
      </c>
      <c r="B15" s="238">
        <v>-8.3703327665545437</v>
      </c>
      <c r="C15" s="238">
        <v>2.2524081681731065</v>
      </c>
      <c r="D15" s="238" t="s">
        <v>602</v>
      </c>
    </row>
    <row r="16" spans="1:4" x14ac:dyDescent="0.2">
      <c r="A16" s="321" t="s">
        <v>145</v>
      </c>
      <c r="B16" s="323">
        <v>-10.089183274099991</v>
      </c>
      <c r="C16" s="323">
        <v>4.1396079582006022</v>
      </c>
      <c r="D16" s="323" t="s">
        <v>602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65" t="s">
        <v>664</v>
      </c>
      <c r="C3" s="862" t="s">
        <v>487</v>
      </c>
      <c r="D3" s="865" t="s">
        <v>639</v>
      </c>
      <c r="E3" s="862" t="s">
        <v>487</v>
      </c>
      <c r="F3" s="867" t="s">
        <v>669</v>
      </c>
    </row>
    <row r="4" spans="1:6" x14ac:dyDescent="0.2">
      <c r="A4" s="75"/>
      <c r="B4" s="866"/>
      <c r="C4" s="863"/>
      <c r="D4" s="866"/>
      <c r="E4" s="863"/>
      <c r="F4" s="868"/>
    </row>
    <row r="5" spans="1:6" x14ac:dyDescent="0.2">
      <c r="A5" s="65" t="s">
        <v>112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124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125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126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127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119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605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A3" sqref="A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00" t="s">
        <v>573</v>
      </c>
      <c r="B1" s="900"/>
      <c r="C1" s="900"/>
      <c r="D1" s="900"/>
      <c r="E1" s="900"/>
      <c r="F1" s="900"/>
      <c r="G1" s="227"/>
      <c r="H1" s="227"/>
      <c r="I1" s="227"/>
      <c r="J1" s="227"/>
      <c r="K1" s="227"/>
      <c r="L1" s="1"/>
    </row>
    <row r="2" spans="1:12" x14ac:dyDescent="0.2">
      <c r="A2" s="901"/>
      <c r="B2" s="901"/>
      <c r="C2" s="901"/>
      <c r="D2" s="901"/>
      <c r="E2" s="901"/>
      <c r="F2" s="901"/>
      <c r="G2" s="227"/>
      <c r="H2" s="227"/>
      <c r="I2" s="227"/>
      <c r="J2" s="227"/>
      <c r="K2" s="62"/>
      <c r="L2" s="62" t="s">
        <v>544</v>
      </c>
    </row>
    <row r="3" spans="1:12" x14ac:dyDescent="0.2">
      <c r="A3" s="337"/>
      <c r="B3" s="902">
        <f>INDICE!A3</f>
        <v>42522</v>
      </c>
      <c r="C3" s="903">
        <v>41671</v>
      </c>
      <c r="D3" s="903">
        <v>41671</v>
      </c>
      <c r="E3" s="903">
        <v>41671</v>
      </c>
      <c r="F3" s="904">
        <v>41671</v>
      </c>
      <c r="G3" s="905" t="s">
        <v>121</v>
      </c>
      <c r="H3" s="903"/>
      <c r="I3" s="903"/>
      <c r="J3" s="903"/>
      <c r="K3" s="903"/>
      <c r="L3" s="906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907"/>
    </row>
    <row r="5" spans="1:12" x14ac:dyDescent="0.2">
      <c r="A5" s="344" t="s">
        <v>161</v>
      </c>
      <c r="B5" s="445">
        <v>2959.75</v>
      </c>
      <c r="C5" s="445">
        <v>556.29899999999998</v>
      </c>
      <c r="D5" s="445">
        <v>105.871</v>
      </c>
      <c r="E5" s="445">
        <v>225.423</v>
      </c>
      <c r="F5" s="345">
        <v>3847.3429999999998</v>
      </c>
      <c r="G5" s="445">
        <v>34016.171999999999</v>
      </c>
      <c r="H5" s="445">
        <v>6215.91</v>
      </c>
      <c r="I5" s="445">
        <v>2314.4059999999999</v>
      </c>
      <c r="J5" s="445">
        <v>3039.1529999999998</v>
      </c>
      <c r="K5" s="346">
        <v>45585.640999999996</v>
      </c>
      <c r="L5" s="677">
        <v>14.58889132910779</v>
      </c>
    </row>
    <row r="6" spans="1:12" x14ac:dyDescent="0.2">
      <c r="A6" s="347" t="s">
        <v>162</v>
      </c>
      <c r="B6" s="445">
        <v>285.75200000000001</v>
      </c>
      <c r="C6" s="445">
        <v>611.23699999999997</v>
      </c>
      <c r="D6" s="445">
        <v>77.963999999999999</v>
      </c>
      <c r="E6" s="445">
        <v>37.412999999999997</v>
      </c>
      <c r="F6" s="348">
        <v>1012.366</v>
      </c>
      <c r="G6" s="445">
        <v>4406.9070000000002</v>
      </c>
      <c r="H6" s="445">
        <v>6961.9549999999999</v>
      </c>
      <c r="I6" s="445">
        <v>2971.1120000000001</v>
      </c>
      <c r="J6" s="445">
        <v>485.07</v>
      </c>
      <c r="K6" s="277">
        <v>14825.044000000002</v>
      </c>
      <c r="L6" s="678">
        <v>4.7444974145530061</v>
      </c>
    </row>
    <row r="7" spans="1:12" x14ac:dyDescent="0.2">
      <c r="A7" s="347" t="s">
        <v>163</v>
      </c>
      <c r="B7" s="445">
        <v>14.02</v>
      </c>
      <c r="C7" s="445">
        <v>315.27100000000002</v>
      </c>
      <c r="D7" s="445">
        <v>83.266000000000005</v>
      </c>
      <c r="E7" s="445">
        <v>101.166</v>
      </c>
      <c r="F7" s="348">
        <v>513.72299999999996</v>
      </c>
      <c r="G7" s="445">
        <v>809.89300000000003</v>
      </c>
      <c r="H7" s="445">
        <v>3658.7739999999999</v>
      </c>
      <c r="I7" s="445">
        <v>1982.2429999999999</v>
      </c>
      <c r="J7" s="445">
        <v>1129.7270000000001</v>
      </c>
      <c r="K7" s="277">
        <v>7580.6369999999997</v>
      </c>
      <c r="L7" s="678">
        <v>2.426050988257765</v>
      </c>
    </row>
    <row r="8" spans="1:12" x14ac:dyDescent="0.2">
      <c r="A8" s="347" t="s">
        <v>164</v>
      </c>
      <c r="B8" s="445">
        <v>194.685</v>
      </c>
      <c r="C8" s="119">
        <v>0.65300000000000002</v>
      </c>
      <c r="D8" s="445">
        <v>42.279000000000003</v>
      </c>
      <c r="E8" s="445">
        <v>0.91500000000000004</v>
      </c>
      <c r="F8" s="348">
        <v>238.53199999999998</v>
      </c>
      <c r="G8" s="445">
        <v>4022.9960000000001</v>
      </c>
      <c r="H8" s="445">
        <v>6.8109999999999999</v>
      </c>
      <c r="I8" s="445">
        <v>779.33399999999995</v>
      </c>
      <c r="J8" s="445">
        <v>41.945999999999998</v>
      </c>
      <c r="K8" s="277">
        <v>4851.0870000000004</v>
      </c>
      <c r="L8" s="678">
        <v>1.5525059979094633</v>
      </c>
    </row>
    <row r="9" spans="1:12" x14ac:dyDescent="0.2">
      <c r="A9" s="347" t="s">
        <v>166</v>
      </c>
      <c r="B9" s="445">
        <v>172.71700000000001</v>
      </c>
      <c r="C9" s="445">
        <v>132.05799999999999</v>
      </c>
      <c r="D9" s="445">
        <v>43.841000000000001</v>
      </c>
      <c r="E9" s="445">
        <v>2.1890000000000001</v>
      </c>
      <c r="F9" s="348">
        <v>350.80500000000001</v>
      </c>
      <c r="G9" s="445">
        <v>1853.7170000000001</v>
      </c>
      <c r="H9" s="445">
        <v>1659.1489999999999</v>
      </c>
      <c r="I9" s="445">
        <v>966.14800000000002</v>
      </c>
      <c r="J9" s="445">
        <v>22.283000000000001</v>
      </c>
      <c r="K9" s="277">
        <v>4501.2970000000005</v>
      </c>
      <c r="L9" s="678">
        <v>1.4405617938560724</v>
      </c>
    </row>
    <row r="10" spans="1:12" x14ac:dyDescent="0.2">
      <c r="A10" s="347" t="s">
        <v>167</v>
      </c>
      <c r="B10" s="445">
        <v>220.95400000000001</v>
      </c>
      <c r="C10" s="445">
        <v>632.68399999999997</v>
      </c>
      <c r="D10" s="445">
        <v>224.15899999999999</v>
      </c>
      <c r="E10" s="445">
        <v>50.343000000000004</v>
      </c>
      <c r="F10" s="348">
        <v>1128.1400000000001</v>
      </c>
      <c r="G10" s="445">
        <v>2648.2339999999999</v>
      </c>
      <c r="H10" s="445">
        <v>8948.5079999999998</v>
      </c>
      <c r="I10" s="445">
        <v>6312.8270000000002</v>
      </c>
      <c r="J10" s="445">
        <v>557.81200000000001</v>
      </c>
      <c r="K10" s="277">
        <v>18467.381000000001</v>
      </c>
      <c r="L10" s="678">
        <v>5.9101640041044945</v>
      </c>
    </row>
    <row r="11" spans="1:12" x14ac:dyDescent="0.2">
      <c r="A11" s="347" t="s">
        <v>608</v>
      </c>
      <c r="B11" s="445">
        <v>608.00400000000002</v>
      </c>
      <c r="C11" s="445">
        <v>316.875</v>
      </c>
      <c r="D11" s="445">
        <v>80.944000000000003</v>
      </c>
      <c r="E11" s="445">
        <v>38.828000000000003</v>
      </c>
      <c r="F11" s="348">
        <v>1044.6510000000001</v>
      </c>
      <c r="G11" s="445">
        <v>10358.851000000001</v>
      </c>
      <c r="H11" s="445">
        <v>3767.7829999999999</v>
      </c>
      <c r="I11" s="445">
        <v>2484.9940000000001</v>
      </c>
      <c r="J11" s="445">
        <v>392.83199999999999</v>
      </c>
      <c r="K11" s="277">
        <v>17004.46</v>
      </c>
      <c r="L11" s="678">
        <v>5.4419815891183871</v>
      </c>
    </row>
    <row r="12" spans="1:12" x14ac:dyDescent="0.2">
      <c r="A12" s="347" t="s">
        <v>168</v>
      </c>
      <c r="B12" s="445">
        <v>1228.652</v>
      </c>
      <c r="C12" s="445">
        <v>2450.2620000000002</v>
      </c>
      <c r="D12" s="445">
        <v>584.74199999999996</v>
      </c>
      <c r="E12" s="445">
        <v>127.72799999999999</v>
      </c>
      <c r="F12" s="348">
        <v>4391.384</v>
      </c>
      <c r="G12" s="445">
        <v>15432.035</v>
      </c>
      <c r="H12" s="445">
        <v>33175.959000000003</v>
      </c>
      <c r="I12" s="445">
        <v>15828.555</v>
      </c>
      <c r="J12" s="445">
        <v>1246.9839999999999</v>
      </c>
      <c r="K12" s="277">
        <v>65683.53300000001</v>
      </c>
      <c r="L12" s="678">
        <v>21.020872012063307</v>
      </c>
    </row>
    <row r="13" spans="1:12" x14ac:dyDescent="0.2">
      <c r="A13" s="347" t="s">
        <v>369</v>
      </c>
      <c r="B13" s="445">
        <v>1140.0930000000001</v>
      </c>
      <c r="C13" s="445">
        <v>1753.1079999999999</v>
      </c>
      <c r="D13" s="445">
        <v>107.2</v>
      </c>
      <c r="E13" s="445">
        <v>62.265000000000001</v>
      </c>
      <c r="F13" s="348">
        <v>3062.6659999999997</v>
      </c>
      <c r="G13" s="445">
        <v>13999.21</v>
      </c>
      <c r="H13" s="445">
        <v>19870.802</v>
      </c>
      <c r="I13" s="445">
        <v>3172.5680000000002</v>
      </c>
      <c r="J13" s="445">
        <v>669.947</v>
      </c>
      <c r="K13" s="277">
        <v>37712.527000000002</v>
      </c>
      <c r="L13" s="678">
        <v>12.069238165347802</v>
      </c>
    </row>
    <row r="14" spans="1:12" x14ac:dyDescent="0.2">
      <c r="A14" s="347" t="s">
        <v>171</v>
      </c>
      <c r="B14" s="445" t="s">
        <v>150</v>
      </c>
      <c r="C14" s="445">
        <v>100.169</v>
      </c>
      <c r="D14" s="445">
        <v>24.646000000000001</v>
      </c>
      <c r="E14" s="445">
        <v>21.126999999999999</v>
      </c>
      <c r="F14" s="348">
        <v>145.94200000000001</v>
      </c>
      <c r="G14" s="445" t="s">
        <v>150</v>
      </c>
      <c r="H14" s="445">
        <v>1603.4110000000001</v>
      </c>
      <c r="I14" s="445">
        <v>586.101</v>
      </c>
      <c r="J14" s="445">
        <v>439.57900000000001</v>
      </c>
      <c r="K14" s="277">
        <v>2629.0910000000003</v>
      </c>
      <c r="L14" s="678">
        <v>0.84139483512659918</v>
      </c>
    </row>
    <row r="15" spans="1:12" x14ac:dyDescent="0.2">
      <c r="A15" s="347" t="s">
        <v>172</v>
      </c>
      <c r="B15" s="445">
        <v>289.23200000000003</v>
      </c>
      <c r="C15" s="445">
        <v>607.62400000000002</v>
      </c>
      <c r="D15" s="445">
        <v>81.14</v>
      </c>
      <c r="E15" s="445">
        <v>48.893999999999998</v>
      </c>
      <c r="F15" s="348">
        <v>1026.8899999999999</v>
      </c>
      <c r="G15" s="445">
        <v>4083.9167950000001</v>
      </c>
      <c r="H15" s="445">
        <v>7260.509</v>
      </c>
      <c r="I15" s="445">
        <v>1916.508</v>
      </c>
      <c r="J15" s="445">
        <v>591.21600000000001</v>
      </c>
      <c r="K15" s="277">
        <v>13852.149794999999</v>
      </c>
      <c r="L15" s="678">
        <v>4.4331395501003872</v>
      </c>
    </row>
    <row r="16" spans="1:12" x14ac:dyDescent="0.2">
      <c r="A16" s="347" t="s">
        <v>173</v>
      </c>
      <c r="B16" s="119">
        <v>236.27699999999999</v>
      </c>
      <c r="C16" s="445">
        <v>50.375999999999998</v>
      </c>
      <c r="D16" s="445">
        <v>29.748000000000001</v>
      </c>
      <c r="E16" s="445">
        <v>2.58</v>
      </c>
      <c r="F16" s="348">
        <v>318.98099999999994</v>
      </c>
      <c r="G16" s="445">
        <v>1473.8050000000001</v>
      </c>
      <c r="H16" s="445">
        <v>595.346</v>
      </c>
      <c r="I16" s="445">
        <v>1050.5630000000001</v>
      </c>
      <c r="J16" s="445">
        <v>44.552999999999997</v>
      </c>
      <c r="K16" s="277">
        <v>3164.2669999999998</v>
      </c>
      <c r="L16" s="678">
        <v>1.0126686032402599</v>
      </c>
    </row>
    <row r="17" spans="1:12" x14ac:dyDescent="0.2">
      <c r="A17" s="347" t="s">
        <v>174</v>
      </c>
      <c r="B17" s="445">
        <v>139.37</v>
      </c>
      <c r="C17" s="445">
        <v>216.69200000000001</v>
      </c>
      <c r="D17" s="445">
        <v>591.81899999999996</v>
      </c>
      <c r="E17" s="445">
        <v>13.766999999999999</v>
      </c>
      <c r="F17" s="348">
        <v>961.64800000000002</v>
      </c>
      <c r="G17" s="445">
        <v>1618.039</v>
      </c>
      <c r="H17" s="445">
        <v>2943.3519999999999</v>
      </c>
      <c r="I17" s="445">
        <v>17684.877</v>
      </c>
      <c r="J17" s="445">
        <v>151.24799999999999</v>
      </c>
      <c r="K17" s="277">
        <v>22397.516</v>
      </c>
      <c r="L17" s="678">
        <v>7.1679353366107774</v>
      </c>
    </row>
    <row r="18" spans="1:12" x14ac:dyDescent="0.2">
      <c r="A18" s="347" t="s">
        <v>176</v>
      </c>
      <c r="B18" s="445">
        <v>1210.2049999999999</v>
      </c>
      <c r="C18" s="445">
        <v>117.634</v>
      </c>
      <c r="D18" s="445">
        <v>23.27</v>
      </c>
      <c r="E18" s="445">
        <v>43.881</v>
      </c>
      <c r="F18" s="348">
        <v>1394.99</v>
      </c>
      <c r="G18" s="445">
        <v>16509.11</v>
      </c>
      <c r="H18" s="445">
        <v>1151.846</v>
      </c>
      <c r="I18" s="445">
        <v>594.12699999999995</v>
      </c>
      <c r="J18" s="445">
        <v>634.14200000000005</v>
      </c>
      <c r="K18" s="277">
        <v>18889.225000000002</v>
      </c>
      <c r="L18" s="678">
        <v>6.0451678373035529</v>
      </c>
    </row>
    <row r="19" spans="1:12" x14ac:dyDescent="0.2">
      <c r="A19" s="347" t="s">
        <v>177</v>
      </c>
      <c r="B19" s="445">
        <v>156.56800000000001</v>
      </c>
      <c r="C19" s="445">
        <v>419.267</v>
      </c>
      <c r="D19" s="445">
        <v>80.344999999999999</v>
      </c>
      <c r="E19" s="445">
        <v>10.073</v>
      </c>
      <c r="F19" s="348">
        <v>666.25300000000004</v>
      </c>
      <c r="G19" s="445">
        <v>1745.8620000000001</v>
      </c>
      <c r="H19" s="445">
        <v>4690.63</v>
      </c>
      <c r="I19" s="445">
        <v>2218.4209999999998</v>
      </c>
      <c r="J19" s="445">
        <v>124.985</v>
      </c>
      <c r="K19" s="277">
        <v>8779.898000000001</v>
      </c>
      <c r="L19" s="678">
        <v>2.8098536072499418</v>
      </c>
    </row>
    <row r="20" spans="1:12" x14ac:dyDescent="0.2">
      <c r="A20" s="347" t="s">
        <v>178</v>
      </c>
      <c r="B20" s="445">
        <v>626.31600000000003</v>
      </c>
      <c r="C20" s="445">
        <v>1185.4880000000001</v>
      </c>
      <c r="D20" s="445">
        <v>181.86600000000001</v>
      </c>
      <c r="E20" s="445">
        <v>5.056</v>
      </c>
      <c r="F20" s="348">
        <v>1998.7260000000001</v>
      </c>
      <c r="G20" s="445">
        <v>6748.8490000000002</v>
      </c>
      <c r="H20" s="445">
        <v>14800.6</v>
      </c>
      <c r="I20" s="445">
        <v>4941.6189999999997</v>
      </c>
      <c r="J20" s="445">
        <v>53.343000000000004</v>
      </c>
      <c r="K20" s="277">
        <v>26544.411</v>
      </c>
      <c r="L20" s="678">
        <v>8.4950769360504008</v>
      </c>
    </row>
    <row r="21" spans="1:12" ht="15" x14ac:dyDescent="0.25">
      <c r="A21" s="349" t="s">
        <v>119</v>
      </c>
      <c r="B21" s="680">
        <v>9482.5949999999993</v>
      </c>
      <c r="C21" s="680">
        <v>9465.6970000000001</v>
      </c>
      <c r="D21" s="680">
        <v>2363.0999999999995</v>
      </c>
      <c r="E21" s="680">
        <v>791.64800000000002</v>
      </c>
      <c r="F21" s="681">
        <v>22103.040000000001</v>
      </c>
      <c r="G21" s="682">
        <v>119727.59679499998</v>
      </c>
      <c r="H21" s="680">
        <v>117311.34500000003</v>
      </c>
      <c r="I21" s="680">
        <v>65804.403000000006</v>
      </c>
      <c r="J21" s="680">
        <v>9624.8200000000015</v>
      </c>
      <c r="K21" s="680">
        <v>312468.16479499999</v>
      </c>
      <c r="L21" s="679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572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211" priority="3" operator="between">
      <formula>0</formula>
      <formula>0.5</formula>
    </cfRule>
    <cfRule type="cellIs" dxfId="210" priority="4" operator="between">
      <formula>0</formula>
      <formula>0.49</formula>
    </cfRule>
  </conditionalFormatting>
  <conditionalFormatting sqref="B16">
    <cfRule type="cellIs" dxfId="209" priority="1" operator="between">
      <formula>0</formula>
      <formula>0.5</formula>
    </cfRule>
    <cfRule type="cellIs" dxfId="208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6"/>
  <sheetViews>
    <sheetView workbookViewId="0">
      <selection activeCell="G13" sqref="G13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574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544</v>
      </c>
      <c r="J2" s="62"/>
    </row>
    <row r="3" spans="1:11" x14ac:dyDescent="0.2">
      <c r="A3" s="886" t="s">
        <v>525</v>
      </c>
      <c r="B3" s="886" t="s">
        <v>526</v>
      </c>
      <c r="C3" s="872">
        <f>INDICE!A3</f>
        <v>42522</v>
      </c>
      <c r="D3" s="872">
        <v>41671</v>
      </c>
      <c r="E3" s="890" t="s">
        <v>120</v>
      </c>
      <c r="F3" s="890"/>
      <c r="G3" s="890" t="s">
        <v>121</v>
      </c>
      <c r="H3" s="890"/>
      <c r="I3" s="890"/>
      <c r="J3" s="248"/>
    </row>
    <row r="4" spans="1:11" x14ac:dyDescent="0.2">
      <c r="A4" s="887"/>
      <c r="B4" s="887"/>
      <c r="C4" s="261" t="s">
        <v>55</v>
      </c>
      <c r="D4" s="262" t="s">
        <v>488</v>
      </c>
      <c r="E4" s="261" t="s">
        <v>55</v>
      </c>
      <c r="F4" s="262" t="s">
        <v>488</v>
      </c>
      <c r="G4" s="261" t="s">
        <v>55</v>
      </c>
      <c r="H4" s="263" t="s">
        <v>488</v>
      </c>
      <c r="I4" s="262" t="s">
        <v>548</v>
      </c>
      <c r="J4" s="11"/>
    </row>
    <row r="5" spans="1:11" x14ac:dyDescent="0.2">
      <c r="A5" s="1"/>
      <c r="B5" s="200" t="s">
        <v>370</v>
      </c>
      <c r="C5" s="731">
        <v>1723.57656</v>
      </c>
      <c r="D5" s="187" t="s">
        <v>150</v>
      </c>
      <c r="E5" s="734">
        <v>6155.6997100000008</v>
      </c>
      <c r="F5" s="187">
        <v>-12.914688869988526</v>
      </c>
      <c r="G5" s="734">
        <v>9881.2256400000006</v>
      </c>
      <c r="H5" s="187">
        <v>-20.482957701316376</v>
      </c>
      <c r="I5" s="628">
        <v>2.6822897597726634</v>
      </c>
      <c r="J5" s="1"/>
    </row>
    <row r="6" spans="1:11" x14ac:dyDescent="0.2">
      <c r="A6" s="1"/>
      <c r="B6" s="200" t="s">
        <v>547</v>
      </c>
      <c r="C6" s="731">
        <v>0</v>
      </c>
      <c r="D6" s="187">
        <v>-100</v>
      </c>
      <c r="E6" s="734">
        <v>4991.4175800000003</v>
      </c>
      <c r="F6" s="187">
        <v>-26.266017722062855</v>
      </c>
      <c r="G6" s="734">
        <v>10976.915690000002</v>
      </c>
      <c r="H6" s="187">
        <v>-44.332747466626223</v>
      </c>
      <c r="I6" s="625">
        <v>2.9797182679430123</v>
      </c>
      <c r="J6" s="1"/>
    </row>
    <row r="7" spans="1:11" x14ac:dyDescent="0.2">
      <c r="A7" s="737" t="s">
        <v>532</v>
      </c>
      <c r="B7" s="737"/>
      <c r="C7" s="732">
        <v>1723.57656</v>
      </c>
      <c r="D7" s="196">
        <v>-31.938236165748958</v>
      </c>
      <c r="E7" s="732">
        <v>11147.11729</v>
      </c>
      <c r="F7" s="196">
        <v>-19.446067807136842</v>
      </c>
      <c r="G7" s="732">
        <v>20858.141330000002</v>
      </c>
      <c r="H7" s="356">
        <v>-35.113044099931621</v>
      </c>
      <c r="I7" s="196">
        <v>5.6620080277156761</v>
      </c>
      <c r="J7" s="1"/>
    </row>
    <row r="8" spans="1:11" x14ac:dyDescent="0.2">
      <c r="A8" s="1"/>
      <c r="B8" s="200" t="s">
        <v>253</v>
      </c>
      <c r="C8" s="731">
        <v>204.36813000000001</v>
      </c>
      <c r="D8" s="187">
        <v>-78.998587116172473</v>
      </c>
      <c r="E8" s="734">
        <v>3919.8764500000002</v>
      </c>
      <c r="F8" s="187">
        <v>-39.950532293573445</v>
      </c>
      <c r="G8" s="734">
        <v>10143.732930000004</v>
      </c>
      <c r="H8" s="187">
        <v>-33.047887945134406</v>
      </c>
      <c r="I8" s="842">
        <v>2.7535481887859978</v>
      </c>
      <c r="J8" s="1"/>
    </row>
    <row r="9" spans="1:11" x14ac:dyDescent="0.2">
      <c r="A9" s="1"/>
      <c r="B9" s="686" t="s">
        <v>371</v>
      </c>
      <c r="C9" s="733">
        <v>204.36813000000001</v>
      </c>
      <c r="D9" s="647">
        <v>-78.998587116172473</v>
      </c>
      <c r="E9" s="735">
        <v>3919.3043599999992</v>
      </c>
      <c r="F9" s="647">
        <v>-39.959296268769712</v>
      </c>
      <c r="G9" s="735">
        <v>10143.160840000004</v>
      </c>
      <c r="H9" s="647">
        <v>-33.04590753008727</v>
      </c>
      <c r="I9" s="688">
        <v>2.7533928931572396</v>
      </c>
      <c r="J9" s="1"/>
    </row>
    <row r="10" spans="1:11" s="689" customFormat="1" x14ac:dyDescent="0.2">
      <c r="A10" s="685"/>
      <c r="B10" s="686" t="s">
        <v>368</v>
      </c>
      <c r="C10" s="733">
        <v>0</v>
      </c>
      <c r="D10" s="647" t="s">
        <v>150</v>
      </c>
      <c r="E10" s="735">
        <v>0.57208999999999999</v>
      </c>
      <c r="F10" s="647" t="s">
        <v>150</v>
      </c>
      <c r="G10" s="735">
        <v>0.57208999999999999</v>
      </c>
      <c r="H10" s="647">
        <v>-56.080577925517616</v>
      </c>
      <c r="I10" s="844">
        <v>1.5529562875849306E-4</v>
      </c>
      <c r="J10" s="685"/>
    </row>
    <row r="11" spans="1:11" s="689" customFormat="1" x14ac:dyDescent="0.2">
      <c r="A11" s="685"/>
      <c r="B11" s="636" t="s">
        <v>255</v>
      </c>
      <c r="C11" s="841">
        <v>0</v>
      </c>
      <c r="D11" s="187" t="s">
        <v>150</v>
      </c>
      <c r="E11" s="734">
        <v>0</v>
      </c>
      <c r="F11" s="201" t="s">
        <v>150</v>
      </c>
      <c r="G11" s="734">
        <v>0</v>
      </c>
      <c r="H11" s="201">
        <v>-100</v>
      </c>
      <c r="I11" s="806">
        <v>0</v>
      </c>
      <c r="J11" s="685"/>
    </row>
    <row r="12" spans="1:11" x14ac:dyDescent="0.2">
      <c r="A12" s="1"/>
      <c r="B12" s="636" t="s">
        <v>220</v>
      </c>
      <c r="C12" s="731">
        <v>2642.7719299999999</v>
      </c>
      <c r="D12" s="187">
        <v>113.45602791428402</v>
      </c>
      <c r="E12" s="734">
        <v>18332.688690000003</v>
      </c>
      <c r="F12" s="201">
        <v>6.2327091747698091</v>
      </c>
      <c r="G12" s="734">
        <v>33205.9807</v>
      </c>
      <c r="H12" s="201">
        <v>-24.033778203638693</v>
      </c>
      <c r="I12" s="842">
        <v>9.0138678378382515</v>
      </c>
      <c r="J12" s="1"/>
    </row>
    <row r="13" spans="1:11" x14ac:dyDescent="0.2">
      <c r="A13" s="1"/>
      <c r="B13" s="686" t="s">
        <v>371</v>
      </c>
      <c r="C13" s="733">
        <v>1698.11438</v>
      </c>
      <c r="D13" s="647">
        <v>37.156273829095461</v>
      </c>
      <c r="E13" s="735">
        <v>14615.558370000001</v>
      </c>
      <c r="F13" s="647">
        <v>19.592542915177539</v>
      </c>
      <c r="G13" s="735">
        <v>26540.913810000002</v>
      </c>
      <c r="H13" s="647">
        <v>-12.468920586210102</v>
      </c>
      <c r="I13" s="688">
        <v>7.2046144801498402</v>
      </c>
      <c r="J13" s="1"/>
      <c r="K13" s="823"/>
    </row>
    <row r="14" spans="1:11" s="689" customFormat="1" x14ac:dyDescent="0.2">
      <c r="A14" s="685"/>
      <c r="B14" s="686" t="s">
        <v>368</v>
      </c>
      <c r="C14" s="733">
        <v>944.65755000000001</v>
      </c>
      <c r="D14" s="647" t="s">
        <v>150</v>
      </c>
      <c r="E14" s="735">
        <v>3717.1303200000002</v>
      </c>
      <c r="F14" s="647">
        <v>-26.188468894908684</v>
      </c>
      <c r="G14" s="735">
        <v>6665.0668900000001</v>
      </c>
      <c r="H14" s="647">
        <v>-50.222821810426446</v>
      </c>
      <c r="I14" s="688">
        <v>1.8092533576884124</v>
      </c>
      <c r="J14" s="685"/>
    </row>
    <row r="15" spans="1:11" s="689" customFormat="1" x14ac:dyDescent="0.2">
      <c r="A15" s="685"/>
      <c r="B15" s="636" t="s">
        <v>614</v>
      </c>
      <c r="C15" s="731">
        <v>0</v>
      </c>
      <c r="D15" s="187" t="s">
        <v>150</v>
      </c>
      <c r="E15" s="734">
        <v>0</v>
      </c>
      <c r="F15" s="187" t="s">
        <v>150</v>
      </c>
      <c r="G15" s="734">
        <v>4.8509700000000002</v>
      </c>
      <c r="H15" s="187" t="s">
        <v>150</v>
      </c>
      <c r="I15" s="843">
        <v>1.3168110546218027E-3</v>
      </c>
      <c r="J15" s="685"/>
    </row>
    <row r="16" spans="1:11" x14ac:dyDescent="0.2">
      <c r="A16" s="737" t="s">
        <v>516</v>
      </c>
      <c r="B16" s="737"/>
      <c r="C16" s="732">
        <v>2847.1400599999997</v>
      </c>
      <c r="D16" s="196">
        <v>28.759755242414641</v>
      </c>
      <c r="E16" s="732">
        <v>22252.565139999999</v>
      </c>
      <c r="F16" s="196">
        <v>-6.4422691955563565</v>
      </c>
      <c r="G16" s="732">
        <v>43354.564599999998</v>
      </c>
      <c r="H16" s="356">
        <v>-27.384802216867122</v>
      </c>
      <c r="I16" s="196">
        <v>11.76873283767887</v>
      </c>
      <c r="J16" s="1"/>
    </row>
    <row r="17" spans="1:11" x14ac:dyDescent="0.2">
      <c r="A17" s="1"/>
      <c r="B17" s="200" t="s">
        <v>225</v>
      </c>
      <c r="C17" s="731">
        <v>0</v>
      </c>
      <c r="D17" s="201" t="s">
        <v>150</v>
      </c>
      <c r="E17" s="734">
        <v>0</v>
      </c>
      <c r="F17" s="201">
        <v>-100</v>
      </c>
      <c r="G17" s="734">
        <v>0</v>
      </c>
      <c r="H17" s="201">
        <v>-100</v>
      </c>
      <c r="I17" s="788">
        <v>0</v>
      </c>
      <c r="J17" s="1"/>
    </row>
    <row r="18" spans="1:11" x14ac:dyDescent="0.2">
      <c r="A18" s="1"/>
      <c r="B18" s="200" t="s">
        <v>372</v>
      </c>
      <c r="C18" s="731">
        <v>2677.8106899999998</v>
      </c>
      <c r="D18" s="187">
        <v>-0.17113286664401101</v>
      </c>
      <c r="E18" s="734">
        <v>17186.225979999999</v>
      </c>
      <c r="F18" s="187">
        <v>-3.9569434166128703</v>
      </c>
      <c r="G18" s="734">
        <v>33313.84809</v>
      </c>
      <c r="H18" s="187">
        <v>-5.7881540787304555</v>
      </c>
      <c r="I18" s="629">
        <v>9.0431487799148265</v>
      </c>
      <c r="J18" s="1"/>
    </row>
    <row r="19" spans="1:11" x14ac:dyDescent="0.2">
      <c r="A19" s="737" t="s">
        <v>393</v>
      </c>
      <c r="B19" s="737"/>
      <c r="C19" s="732">
        <v>2677.8106899999998</v>
      </c>
      <c r="D19" s="196">
        <v>-0.17113286664401101</v>
      </c>
      <c r="E19" s="732">
        <v>17186.225979999999</v>
      </c>
      <c r="F19" s="196">
        <v>-8.8641352690016184</v>
      </c>
      <c r="G19" s="732">
        <v>33313.84809</v>
      </c>
      <c r="H19" s="356">
        <v>-12.69232045673083</v>
      </c>
      <c r="I19" s="196">
        <v>9.0431487799148265</v>
      </c>
      <c r="J19" s="1"/>
      <c r="K19" s="823"/>
    </row>
    <row r="20" spans="1:11" x14ac:dyDescent="0.2">
      <c r="A20" s="1"/>
      <c r="B20" s="200" t="s">
        <v>227</v>
      </c>
      <c r="C20" s="731">
        <v>18431.046759999997</v>
      </c>
      <c r="D20" s="187">
        <v>15.41704673957093</v>
      </c>
      <c r="E20" s="734">
        <v>101326.23515000001</v>
      </c>
      <c r="F20" s="187">
        <v>1.9966032041128963</v>
      </c>
      <c r="G20" s="734">
        <v>219410.30307999995</v>
      </c>
      <c r="H20" s="187">
        <v>10.761473025298161</v>
      </c>
      <c r="I20" s="630">
        <v>59.559616446538342</v>
      </c>
      <c r="J20" s="1"/>
    </row>
    <row r="21" spans="1:11" x14ac:dyDescent="0.2">
      <c r="A21" s="685"/>
      <c r="B21" s="686" t="s">
        <v>371</v>
      </c>
      <c r="C21" s="733">
        <v>15454.300700000002</v>
      </c>
      <c r="D21" s="647">
        <v>23.229260128056808</v>
      </c>
      <c r="E21" s="735">
        <v>81387.551789999998</v>
      </c>
      <c r="F21" s="647">
        <v>3.9619899040382807</v>
      </c>
      <c r="G21" s="735">
        <v>178447.67997</v>
      </c>
      <c r="H21" s="647">
        <v>17.327759680632465</v>
      </c>
      <c r="I21" s="690">
        <v>48.440183644943097</v>
      </c>
      <c r="J21" s="1"/>
    </row>
    <row r="22" spans="1:11" s="689" customFormat="1" x14ac:dyDescent="0.2">
      <c r="A22" s="685"/>
      <c r="B22" s="686" t="s">
        <v>368</v>
      </c>
      <c r="C22" s="733">
        <v>2976.7460599999999</v>
      </c>
      <c r="D22" s="647">
        <v>-13.163480458167665</v>
      </c>
      <c r="E22" s="735">
        <v>19938.683359999999</v>
      </c>
      <c r="F22" s="647">
        <v>-5.3103675352749855</v>
      </c>
      <c r="G22" s="735">
        <v>40962.62311</v>
      </c>
      <c r="H22" s="647">
        <v>-10.949471101079434</v>
      </c>
      <c r="I22" s="690">
        <v>11.119432801595252</v>
      </c>
      <c r="J22" s="685"/>
      <c r="K22" s="823"/>
    </row>
    <row r="23" spans="1:11" s="689" customFormat="1" x14ac:dyDescent="0.2">
      <c r="A23" s="1"/>
      <c r="B23" s="405" t="s">
        <v>234</v>
      </c>
      <c r="C23" s="731">
        <v>4838.3561</v>
      </c>
      <c r="D23" s="201">
        <v>31.871242905236723</v>
      </c>
      <c r="E23" s="734">
        <v>25385.107030000003</v>
      </c>
      <c r="F23" s="201">
        <v>47.090228150015903</v>
      </c>
      <c r="G23" s="734">
        <v>51450.846130000005</v>
      </c>
      <c r="H23" s="187">
        <v>44.123079443156328</v>
      </c>
      <c r="I23" s="630">
        <v>13.966493908152266</v>
      </c>
      <c r="J23" s="685"/>
    </row>
    <row r="24" spans="1:11" x14ac:dyDescent="0.2">
      <c r="A24" s="737" t="s">
        <v>517</v>
      </c>
      <c r="B24" s="737"/>
      <c r="C24" s="252">
        <v>23269.402859999998</v>
      </c>
      <c r="D24" s="196">
        <v>18.491198140238261</v>
      </c>
      <c r="E24" s="732">
        <v>126711.34218000001</v>
      </c>
      <c r="F24" s="196">
        <v>8.6709422959394953</v>
      </c>
      <c r="G24" s="732">
        <v>270861.14921</v>
      </c>
      <c r="H24" s="196">
        <v>15.855679637897721</v>
      </c>
      <c r="I24" s="196">
        <v>73.526110354690616</v>
      </c>
      <c r="J24" s="1"/>
      <c r="K24" s="823"/>
    </row>
    <row r="25" spans="1:11" x14ac:dyDescent="0.2">
      <c r="A25" s="204" t="s">
        <v>119</v>
      </c>
      <c r="B25" s="204"/>
      <c r="C25" s="255">
        <v>30517.93017</v>
      </c>
      <c r="D25" s="206">
        <v>12.761827401960227</v>
      </c>
      <c r="E25" s="255">
        <v>177297.25058999998</v>
      </c>
      <c r="F25" s="206">
        <v>2.4355971673617134</v>
      </c>
      <c r="G25" s="255">
        <v>368387.70323000004</v>
      </c>
      <c r="H25" s="631">
        <v>1.2614453172555153</v>
      </c>
      <c r="I25" s="631">
        <v>100</v>
      </c>
      <c r="J25" s="1"/>
    </row>
    <row r="26" spans="1:11" x14ac:dyDescent="0.2">
      <c r="A26" s="358"/>
      <c r="B26" s="820" t="s">
        <v>373</v>
      </c>
      <c r="C26" s="256">
        <v>17356.783210000001</v>
      </c>
      <c r="D26" s="217">
        <v>17.654759544920058</v>
      </c>
      <c r="E26" s="256">
        <v>99922.414520000006</v>
      </c>
      <c r="F26" s="217">
        <v>2.9759103268527212</v>
      </c>
      <c r="G26" s="256">
        <v>215136.60559000002</v>
      </c>
      <c r="H26" s="217">
        <v>8.8943943313784928</v>
      </c>
      <c r="I26" s="217">
        <v>58.39950782930481</v>
      </c>
      <c r="J26" s="1"/>
    </row>
    <row r="27" spans="1:11" x14ac:dyDescent="0.2">
      <c r="A27" s="358"/>
      <c r="B27" s="820" t="s">
        <v>374</v>
      </c>
      <c r="C27" s="256">
        <v>13161.14696</v>
      </c>
      <c r="D27" s="217">
        <v>6.8989779071634105</v>
      </c>
      <c r="E27" s="256">
        <v>77374.836070000005</v>
      </c>
      <c r="F27" s="217">
        <v>1.7461656479117134</v>
      </c>
      <c r="G27" s="256">
        <v>153251.09764000002</v>
      </c>
      <c r="H27" s="217">
        <v>-7.8100928775753395</v>
      </c>
      <c r="I27" s="217">
        <v>41.600492170695198</v>
      </c>
      <c r="J27" s="1"/>
    </row>
    <row r="28" spans="1:11" x14ac:dyDescent="0.2">
      <c r="A28" s="359" t="s">
        <v>520</v>
      </c>
      <c r="B28" s="359"/>
      <c r="C28" s="632">
        <v>2847.1400599999997</v>
      </c>
      <c r="D28" s="633">
        <v>28.759755242414641</v>
      </c>
      <c r="E28" s="634">
        <v>22252.565139999999</v>
      </c>
      <c r="F28" s="635">
        <v>-6.4422691955563565</v>
      </c>
      <c r="G28" s="634">
        <v>43354.564599999998</v>
      </c>
      <c r="H28" s="635">
        <v>-27.384802216867122</v>
      </c>
      <c r="I28" s="635">
        <v>11.76873283767887</v>
      </c>
      <c r="J28" s="1"/>
    </row>
    <row r="29" spans="1:11" x14ac:dyDescent="0.2">
      <c r="A29" s="213" t="s">
        <v>521</v>
      </c>
      <c r="B29" s="213"/>
      <c r="C29" s="632">
        <v>27670.790109999998</v>
      </c>
      <c r="D29" s="633">
        <v>11.338463049737939</v>
      </c>
      <c r="E29" s="634">
        <v>155044.68544999999</v>
      </c>
      <c r="F29" s="635">
        <v>3.8499521382232262</v>
      </c>
      <c r="G29" s="634">
        <v>325033.13863</v>
      </c>
      <c r="H29" s="635">
        <v>6.8857277561135852</v>
      </c>
      <c r="I29" s="635">
        <v>88.231267162321117</v>
      </c>
      <c r="J29" s="1"/>
    </row>
    <row r="30" spans="1:11" x14ac:dyDescent="0.2">
      <c r="A30" s="795" t="s">
        <v>522</v>
      </c>
      <c r="B30" s="795"/>
      <c r="C30" s="768">
        <v>204.36813000000001</v>
      </c>
      <c r="D30" s="769">
        <v>-78.998587116172473</v>
      </c>
      <c r="E30" s="768">
        <v>3919.8764500000002</v>
      </c>
      <c r="F30" s="769">
        <v>-39.950532293573445</v>
      </c>
      <c r="G30" s="768">
        <v>10143.732930000004</v>
      </c>
      <c r="H30" s="769">
        <v>-36.574020931116635</v>
      </c>
      <c r="I30" s="769">
        <v>2.7535481887859978</v>
      </c>
      <c r="J30" s="1"/>
    </row>
    <row r="31" spans="1:11" x14ac:dyDescent="0.2">
      <c r="A31" s="691" t="s">
        <v>549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">
      <c r="A32" s="692" t="s">
        <v>643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692" t="s">
        <v>550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4.25" customHeight="1" x14ac:dyDescent="0.2">
      <c r="A34" s="908" t="s">
        <v>660</v>
      </c>
      <c r="B34" s="908"/>
      <c r="C34" s="908"/>
      <c r="D34" s="908"/>
      <c r="E34" s="908"/>
      <c r="F34" s="908"/>
      <c r="G34" s="908"/>
      <c r="H34" s="908"/>
      <c r="I34" s="908"/>
    </row>
    <row r="35" spans="1:10" ht="19.5" customHeight="1" x14ac:dyDescent="0.2">
      <c r="A35" s="908"/>
      <c r="B35" s="908"/>
      <c r="C35" s="908"/>
      <c r="D35" s="908"/>
      <c r="E35" s="908"/>
      <c r="F35" s="908"/>
      <c r="G35" s="908"/>
      <c r="H35" s="908"/>
      <c r="I35" s="908"/>
    </row>
    <row r="62" spans="3:3" x14ac:dyDescent="0.2">
      <c r="C62" t="s">
        <v>573</v>
      </c>
    </row>
    <row r="66" spans="3:3" x14ac:dyDescent="0.2">
      <c r="C66" t="s">
        <v>574</v>
      </c>
    </row>
  </sheetData>
  <mergeCells count="6">
    <mergeCell ref="A34:I35"/>
    <mergeCell ref="A3:A4"/>
    <mergeCell ref="B3:B4"/>
    <mergeCell ref="C3:D3"/>
    <mergeCell ref="E3:F3"/>
    <mergeCell ref="G3:I3"/>
  </mergeCells>
  <conditionalFormatting sqref="I11">
    <cfRule type="cellIs" dxfId="207" priority="4" operator="equal">
      <formula>0</formula>
    </cfRule>
  </conditionalFormatting>
  <conditionalFormatting sqref="C11">
    <cfRule type="cellIs" dxfId="206" priority="3" operator="equal">
      <formula>0</formula>
    </cfRule>
  </conditionalFormatting>
  <conditionalFormatting sqref="I15">
    <cfRule type="cellIs" dxfId="205" priority="2" operator="between">
      <formula>0.00001</formula>
      <formula>0.499</formula>
    </cfRule>
  </conditionalFormatting>
  <conditionalFormatting sqref="I10">
    <cfRule type="cellIs" dxfId="204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B18" sqref="B1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00" t="s">
        <v>18</v>
      </c>
      <c r="B1" s="900"/>
      <c r="C1" s="900"/>
      <c r="D1" s="900"/>
      <c r="E1" s="900"/>
      <c r="F1" s="900"/>
      <c r="G1" s="1"/>
      <c r="H1" s="1"/>
    </row>
    <row r="2" spans="1:9" x14ac:dyDescent="0.2">
      <c r="A2" s="901"/>
      <c r="B2" s="901"/>
      <c r="C2" s="901"/>
      <c r="D2" s="901"/>
      <c r="E2" s="901"/>
      <c r="F2" s="901"/>
      <c r="G2" s="11"/>
      <c r="H2" s="62" t="s">
        <v>544</v>
      </c>
    </row>
    <row r="3" spans="1:9" x14ac:dyDescent="0.2">
      <c r="A3" s="12"/>
      <c r="B3" s="872">
        <f>INDICE!A3</f>
        <v>42522</v>
      </c>
      <c r="C3" s="872">
        <v>41671</v>
      </c>
      <c r="D3" s="890" t="s">
        <v>120</v>
      </c>
      <c r="E3" s="890"/>
      <c r="F3" s="890" t="s">
        <v>121</v>
      </c>
      <c r="G3" s="890"/>
      <c r="H3" s="890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  <c r="I4" s="62"/>
    </row>
    <row r="5" spans="1:9" ht="14.1" customHeight="1" x14ac:dyDescent="0.2">
      <c r="A5" s="637" t="s">
        <v>376</v>
      </c>
      <c r="B5" s="360">
        <v>17356.783210000001</v>
      </c>
      <c r="C5" s="361">
        <v>17.654759544920058</v>
      </c>
      <c r="D5" s="360">
        <v>99922.414520000006</v>
      </c>
      <c r="E5" s="361">
        <v>2.9759103268527372</v>
      </c>
      <c r="F5" s="360">
        <v>215136.60558999999</v>
      </c>
      <c r="G5" s="361">
        <v>8.8943943313784946</v>
      </c>
      <c r="H5" s="361">
        <v>58.399507829304795</v>
      </c>
    </row>
    <row r="6" spans="1:9" x14ac:dyDescent="0.2">
      <c r="A6" s="624" t="s">
        <v>377</v>
      </c>
      <c r="B6" s="693">
        <v>6510.26037</v>
      </c>
      <c r="C6" s="694">
        <v>9.2279605389355925</v>
      </c>
      <c r="D6" s="693">
        <v>35863.705990000002</v>
      </c>
      <c r="E6" s="694">
        <v>6.184244486717418</v>
      </c>
      <c r="F6" s="693">
        <v>78156.870880000017</v>
      </c>
      <c r="G6" s="694">
        <v>14.747512064005939</v>
      </c>
      <c r="H6" s="694">
        <v>21.215928271960635</v>
      </c>
    </row>
    <row r="7" spans="1:9" x14ac:dyDescent="0.2">
      <c r="A7" s="624" t="s">
        <v>378</v>
      </c>
      <c r="B7" s="695">
        <v>8944.0403299999998</v>
      </c>
      <c r="C7" s="694">
        <v>35.910191661468993</v>
      </c>
      <c r="D7" s="693">
        <v>45523.845799999996</v>
      </c>
      <c r="E7" s="119">
        <v>2.2757375418703858</v>
      </c>
      <c r="F7" s="693">
        <v>100290.80909000002</v>
      </c>
      <c r="G7" s="694">
        <v>19.420439573503902</v>
      </c>
      <c r="H7" s="694">
        <v>27.224255372982476</v>
      </c>
    </row>
    <row r="8" spans="1:9" x14ac:dyDescent="0.2">
      <c r="A8" s="624" t="s">
        <v>619</v>
      </c>
      <c r="B8" s="695">
        <v>0</v>
      </c>
      <c r="C8" s="696" t="s">
        <v>150</v>
      </c>
      <c r="D8" s="693">
        <v>0</v>
      </c>
      <c r="E8" s="696" t="s">
        <v>150</v>
      </c>
      <c r="F8" s="693">
        <v>4.8509700000000002</v>
      </c>
      <c r="G8" s="696" t="s">
        <v>150</v>
      </c>
      <c r="H8" s="119">
        <v>1.3168110546218027E-3</v>
      </c>
    </row>
    <row r="9" spans="1:9" x14ac:dyDescent="0.2">
      <c r="A9" s="624" t="s">
        <v>620</v>
      </c>
      <c r="B9" s="693">
        <v>1902.48251</v>
      </c>
      <c r="C9" s="694">
        <v>-13.961667786524453</v>
      </c>
      <c r="D9" s="693">
        <v>18534.862730000001</v>
      </c>
      <c r="E9" s="694">
        <v>-1.1414623049635986</v>
      </c>
      <c r="F9" s="693">
        <v>36684.074649999995</v>
      </c>
      <c r="G9" s="694">
        <v>-19.324469411217898</v>
      </c>
      <c r="H9" s="694">
        <v>9.9580073733070762</v>
      </c>
    </row>
    <row r="10" spans="1:9" x14ac:dyDescent="0.2">
      <c r="A10" s="637" t="s">
        <v>379</v>
      </c>
      <c r="B10" s="639">
        <v>13161.146959999998</v>
      </c>
      <c r="C10" s="361">
        <v>6.8989779071633963</v>
      </c>
      <c r="D10" s="639">
        <v>77374.263980000003</v>
      </c>
      <c r="E10" s="361">
        <v>1.7454133624548083</v>
      </c>
      <c r="F10" s="639">
        <v>153250.52555000005</v>
      </c>
      <c r="G10" s="361">
        <v>-7.8097146331035008</v>
      </c>
      <c r="H10" s="361">
        <v>41.600336875066446</v>
      </c>
    </row>
    <row r="11" spans="1:9" x14ac:dyDescent="0.2">
      <c r="A11" s="624" t="s">
        <v>380</v>
      </c>
      <c r="B11" s="693">
        <v>2815.18833</v>
      </c>
      <c r="C11" s="694">
        <v>8.8009689695544395</v>
      </c>
      <c r="D11" s="693">
        <v>18689.023980000002</v>
      </c>
      <c r="E11" s="694">
        <v>0.48561226869586993</v>
      </c>
      <c r="F11" s="693">
        <v>37950.045480000001</v>
      </c>
      <c r="G11" s="694">
        <v>4.6030565343633745</v>
      </c>
      <c r="H11" s="694">
        <v>10.301659134454383</v>
      </c>
    </row>
    <row r="12" spans="1:9" x14ac:dyDescent="0.2">
      <c r="A12" s="624" t="s">
        <v>381</v>
      </c>
      <c r="B12" s="693">
        <v>944.65755000000001</v>
      </c>
      <c r="C12" s="694">
        <v>-48.686301041770847</v>
      </c>
      <c r="D12" s="693">
        <v>8721.2287300000007</v>
      </c>
      <c r="E12" s="694">
        <v>-19.93519606670452</v>
      </c>
      <c r="F12" s="693">
        <v>20742.60713</v>
      </c>
      <c r="G12" s="694">
        <v>3.8569770582096377</v>
      </c>
      <c r="H12" s="694">
        <v>5.6306459059654097</v>
      </c>
    </row>
    <row r="13" spans="1:9" x14ac:dyDescent="0.2">
      <c r="A13" s="624" t="s">
        <v>382</v>
      </c>
      <c r="B13" s="693">
        <v>1991.1416399999998</v>
      </c>
      <c r="C13" s="694">
        <v>134.45134886538975</v>
      </c>
      <c r="D13" s="693">
        <v>6780.8503299999993</v>
      </c>
      <c r="E13" s="694">
        <v>-3.6334090594010564</v>
      </c>
      <c r="F13" s="693">
        <v>13853.9964</v>
      </c>
      <c r="G13" s="694">
        <v>-36.732167341703573</v>
      </c>
      <c r="H13" s="694">
        <v>3.7607108702405205</v>
      </c>
    </row>
    <row r="14" spans="1:9" x14ac:dyDescent="0.2">
      <c r="A14" s="624" t="s">
        <v>383</v>
      </c>
      <c r="B14" s="693">
        <v>2806.6077</v>
      </c>
      <c r="C14" s="694">
        <v>2.4906301450358033</v>
      </c>
      <c r="D14" s="693">
        <v>19142.190669999996</v>
      </c>
      <c r="E14" s="694">
        <v>14.788629940257827</v>
      </c>
      <c r="F14" s="693">
        <v>35608.786390000001</v>
      </c>
      <c r="G14" s="694">
        <v>2.1275560716521054</v>
      </c>
      <c r="H14" s="694">
        <v>9.6661169951614614</v>
      </c>
    </row>
    <row r="15" spans="1:9" x14ac:dyDescent="0.2">
      <c r="A15" s="624" t="s">
        <v>384</v>
      </c>
      <c r="B15" s="693">
        <v>1763.3729900000001</v>
      </c>
      <c r="C15" s="694">
        <v>2.6124348286276491</v>
      </c>
      <c r="D15" s="693">
        <v>7357.9045099999994</v>
      </c>
      <c r="E15" s="694">
        <v>-21.325658705354417</v>
      </c>
      <c r="F15" s="693">
        <v>14525.124450000001</v>
      </c>
      <c r="G15" s="694">
        <v>-28.565926350647324</v>
      </c>
      <c r="H15" s="694">
        <v>3.9428906889792001</v>
      </c>
    </row>
    <row r="16" spans="1:9" x14ac:dyDescent="0.2">
      <c r="A16" s="624" t="s">
        <v>385</v>
      </c>
      <c r="B16" s="693">
        <v>2840.17875</v>
      </c>
      <c r="C16" s="694">
        <v>10.204528750121295</v>
      </c>
      <c r="D16" s="693">
        <v>16683.065760000001</v>
      </c>
      <c r="E16" s="694">
        <v>23.664312257818569</v>
      </c>
      <c r="F16" s="693">
        <v>30569.965700000004</v>
      </c>
      <c r="G16" s="694">
        <v>-7.032841761446365</v>
      </c>
      <c r="H16" s="694">
        <v>8.2983132802654591</v>
      </c>
    </row>
    <row r="17" spans="1:8" x14ac:dyDescent="0.2">
      <c r="A17" s="697" t="s">
        <v>386</v>
      </c>
      <c r="B17" s="829" t="s">
        <v>150</v>
      </c>
      <c r="C17" s="830" t="s">
        <v>150</v>
      </c>
      <c r="D17" s="830">
        <v>0.57208999999999999</v>
      </c>
      <c r="E17" s="830" t="s">
        <v>150</v>
      </c>
      <c r="F17" s="830">
        <v>0.57208999999999999</v>
      </c>
      <c r="G17" s="831">
        <v>-56.080577925517616</v>
      </c>
      <c r="H17" s="832">
        <v>1.5529562875849306E-4</v>
      </c>
    </row>
    <row r="18" spans="1:8" x14ac:dyDescent="0.2">
      <c r="A18" s="638" t="s">
        <v>119</v>
      </c>
      <c r="B18" s="69">
        <v>30517.930170000003</v>
      </c>
      <c r="C18" s="70">
        <v>12.761827401960273</v>
      </c>
      <c r="D18" s="69">
        <v>177297.25058999998</v>
      </c>
      <c r="E18" s="70">
        <v>2.4355971673617134</v>
      </c>
      <c r="F18" s="69">
        <v>368387.70323000004</v>
      </c>
      <c r="G18" s="70">
        <v>1.2614453172555153</v>
      </c>
      <c r="H18" s="70">
        <v>100</v>
      </c>
    </row>
    <row r="19" spans="1:8" x14ac:dyDescent="0.2">
      <c r="A19" s="684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1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2" t="s">
        <v>643</v>
      </c>
      <c r="B21" s="1"/>
      <c r="C21" s="1"/>
      <c r="D21" s="1"/>
      <c r="E21" s="1"/>
      <c r="F21" s="1"/>
      <c r="G21" s="1"/>
      <c r="H21" s="1"/>
    </row>
    <row r="22" spans="1:8" x14ac:dyDescent="0.2">
      <c r="A22" s="908" t="s">
        <v>660</v>
      </c>
      <c r="B22" s="908"/>
      <c r="C22" s="908"/>
      <c r="D22" s="908"/>
      <c r="E22" s="908"/>
      <c r="F22" s="908"/>
      <c r="G22" s="908"/>
      <c r="H22" s="908"/>
    </row>
    <row r="23" spans="1:8" x14ac:dyDescent="0.2">
      <c r="A23" s="908"/>
      <c r="B23" s="908"/>
      <c r="C23" s="908"/>
      <c r="D23" s="908"/>
      <c r="E23" s="908"/>
      <c r="F23" s="908"/>
      <c r="G23" s="908"/>
      <c r="H23" s="908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03" priority="7" operator="between">
      <formula>0.0001</formula>
      <formula>0.44999</formula>
    </cfRule>
  </conditionalFormatting>
  <conditionalFormatting sqref="H8">
    <cfRule type="cellIs" dxfId="202" priority="5" operator="between">
      <formula>0</formula>
      <formula>0.5</formula>
    </cfRule>
    <cfRule type="cellIs" dxfId="201" priority="6" operator="between">
      <formula>0</formula>
      <formula>0.49</formula>
    </cfRule>
  </conditionalFormatting>
  <conditionalFormatting sqref="B17">
    <cfRule type="cellIs" dxfId="200" priority="3" operator="between">
      <formula>0</formula>
      <formula>0.5</formula>
    </cfRule>
    <cfRule type="cellIs" dxfId="199" priority="4" operator="between">
      <formula>0</formula>
      <formula>0.49</formula>
    </cfRule>
  </conditionalFormatting>
  <conditionalFormatting sqref="E7">
    <cfRule type="cellIs" dxfId="198" priority="1" operator="between">
      <formula>0</formula>
      <formula>0.5</formula>
    </cfRule>
    <cfRule type="cellIs" dxfId="197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72">
        <f>INDICE!A3</f>
        <v>42522</v>
      </c>
      <c r="C3" s="890">
        <v>41671</v>
      </c>
      <c r="D3" s="890" t="s">
        <v>120</v>
      </c>
      <c r="E3" s="890"/>
      <c r="F3" s="890" t="s">
        <v>121</v>
      </c>
      <c r="G3" s="890"/>
      <c r="H3" s="1"/>
    </row>
    <row r="4" spans="1:8" x14ac:dyDescent="0.2">
      <c r="A4" s="75"/>
      <c r="B4" s="261" t="s">
        <v>395</v>
      </c>
      <c r="C4" s="262" t="s">
        <v>488</v>
      </c>
      <c r="D4" s="261" t="s">
        <v>395</v>
      </c>
      <c r="E4" s="262" t="s">
        <v>488</v>
      </c>
      <c r="F4" s="261" t="s">
        <v>395</v>
      </c>
      <c r="G4" s="263" t="s">
        <v>488</v>
      </c>
      <c r="H4" s="1"/>
    </row>
    <row r="5" spans="1:8" x14ac:dyDescent="0.2">
      <c r="A5" s="697" t="s">
        <v>545</v>
      </c>
      <c r="B5" s="698">
        <v>14.333459320652937</v>
      </c>
      <c r="C5" s="659">
        <v>-33.967701056770174</v>
      </c>
      <c r="D5" s="699">
        <v>16.068746831090035</v>
      </c>
      <c r="E5" s="659">
        <v>-31.882643683125604</v>
      </c>
      <c r="F5" s="699">
        <v>17.965289970205564</v>
      </c>
      <c r="G5" s="659">
        <v>-26.601262160932571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557</v>
      </c>
      <c r="B7" s="94"/>
      <c r="C7" s="289"/>
      <c r="D7" s="289"/>
      <c r="E7" s="289"/>
      <c r="F7" s="94"/>
      <c r="G7" s="94"/>
      <c r="H7" s="1"/>
    </row>
    <row r="8" spans="1:8" x14ac:dyDescent="0.2">
      <c r="A8" s="691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12" workbookViewId="0">
      <selection activeCell="A38" sqref="A38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3"/>
    <col min="10" max="12" width="11" style="1"/>
  </cols>
  <sheetData>
    <row r="1" spans="1:14" x14ac:dyDescent="0.2">
      <c r="A1" s="900" t="s">
        <v>387</v>
      </c>
      <c r="B1" s="900"/>
      <c r="C1" s="900"/>
      <c r="D1" s="900"/>
      <c r="E1" s="900"/>
      <c r="F1" s="900"/>
      <c r="G1" s="900"/>
      <c r="H1" s="1"/>
      <c r="I1" s="1"/>
    </row>
    <row r="2" spans="1:14" x14ac:dyDescent="0.2">
      <c r="A2" s="901"/>
      <c r="B2" s="901"/>
      <c r="C2" s="901"/>
      <c r="D2" s="901"/>
      <c r="E2" s="901"/>
      <c r="F2" s="901"/>
      <c r="G2" s="901"/>
      <c r="H2" s="11"/>
      <c r="I2" s="62" t="s">
        <v>544</v>
      </c>
    </row>
    <row r="3" spans="1:14" x14ac:dyDescent="0.2">
      <c r="A3" s="886" t="s">
        <v>525</v>
      </c>
      <c r="B3" s="886" t="s">
        <v>526</v>
      </c>
      <c r="C3" s="869">
        <f>INDICE!A3</f>
        <v>42522</v>
      </c>
      <c r="D3" s="870">
        <v>41671</v>
      </c>
      <c r="E3" s="870" t="s">
        <v>120</v>
      </c>
      <c r="F3" s="870"/>
      <c r="G3" s="870" t="s">
        <v>121</v>
      </c>
      <c r="H3" s="870"/>
      <c r="I3" s="870"/>
    </row>
    <row r="4" spans="1:14" x14ac:dyDescent="0.2">
      <c r="A4" s="887"/>
      <c r="B4" s="887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7" t="s">
        <v>488</v>
      </c>
      <c r="I4" s="447" t="s">
        <v>110</v>
      </c>
    </row>
    <row r="5" spans="1:14" x14ac:dyDescent="0.2">
      <c r="A5" s="620"/>
      <c r="B5" s="643" t="s">
        <v>211</v>
      </c>
      <c r="C5" s="202">
        <v>0</v>
      </c>
      <c r="D5" s="187" t="s">
        <v>150</v>
      </c>
      <c r="E5" s="362">
        <v>0</v>
      </c>
      <c r="F5" s="187">
        <v>-100</v>
      </c>
      <c r="G5" s="362">
        <v>0</v>
      </c>
      <c r="H5" s="187">
        <v>-100</v>
      </c>
      <c r="I5" s="640">
        <v>0</v>
      </c>
    </row>
    <row r="6" spans="1:14" x14ac:dyDescent="0.2">
      <c r="A6" s="813" t="s">
        <v>346</v>
      </c>
      <c r="B6" s="644"/>
      <c r="C6" s="365">
        <v>0</v>
      </c>
      <c r="D6" s="196" t="s">
        <v>150</v>
      </c>
      <c r="E6" s="192">
        <v>0</v>
      </c>
      <c r="F6" s="363">
        <v>-100</v>
      </c>
      <c r="G6" s="192">
        <v>0</v>
      </c>
      <c r="H6" s="363">
        <v>-100</v>
      </c>
      <c r="I6" s="364">
        <v>0</v>
      </c>
    </row>
    <row r="7" spans="1:14" x14ac:dyDescent="0.2">
      <c r="A7" s="620"/>
      <c r="B7" s="643" t="s">
        <v>250</v>
      </c>
      <c r="C7" s="202">
        <v>0</v>
      </c>
      <c r="D7" s="187" t="s">
        <v>150</v>
      </c>
      <c r="E7" s="362">
        <v>0</v>
      </c>
      <c r="F7" s="187">
        <v>-100</v>
      </c>
      <c r="G7" s="626">
        <v>986.37938000000008</v>
      </c>
      <c r="H7" s="187">
        <v>-67.392126467983744</v>
      </c>
      <c r="I7" s="642">
        <v>1.9408596899190431</v>
      </c>
    </row>
    <row r="8" spans="1:14" x14ac:dyDescent="0.2">
      <c r="A8" s="620"/>
      <c r="B8" s="643" t="s">
        <v>213</v>
      </c>
      <c r="C8" s="202">
        <v>0</v>
      </c>
      <c r="D8" s="187" t="s">
        <v>150</v>
      </c>
      <c r="E8" s="362">
        <v>0</v>
      </c>
      <c r="F8" s="187" t="s">
        <v>150</v>
      </c>
      <c r="G8" s="626">
        <v>1867.2845300000001</v>
      </c>
      <c r="H8" s="187">
        <v>-38.805613919142026</v>
      </c>
      <c r="I8" s="642">
        <v>3.6741819094864145</v>
      </c>
    </row>
    <row r="9" spans="1:14" x14ac:dyDescent="0.2">
      <c r="A9" s="620"/>
      <c r="B9" s="643" t="s">
        <v>613</v>
      </c>
      <c r="C9" s="772">
        <v>0</v>
      </c>
      <c r="D9" s="773" t="s">
        <v>150</v>
      </c>
      <c r="E9" s="774">
        <v>0</v>
      </c>
      <c r="F9" s="773" t="s">
        <v>150</v>
      </c>
      <c r="G9" s="774">
        <v>0</v>
      </c>
      <c r="H9" s="773">
        <v>-100</v>
      </c>
      <c r="I9" s="775">
        <v>0</v>
      </c>
    </row>
    <row r="10" spans="1:14" x14ac:dyDescent="0.2">
      <c r="A10" s="813" t="s">
        <v>532</v>
      </c>
      <c r="B10" s="644"/>
      <c r="C10" s="365">
        <v>0</v>
      </c>
      <c r="D10" s="196" t="s">
        <v>150</v>
      </c>
      <c r="E10" s="192">
        <v>0</v>
      </c>
      <c r="F10" s="363">
        <v>-100</v>
      </c>
      <c r="G10" s="252">
        <v>2853.6639100000002</v>
      </c>
      <c r="H10" s="363">
        <v>-59.270090553095343</v>
      </c>
      <c r="I10" s="364">
        <v>5.6150415994054574</v>
      </c>
    </row>
    <row r="11" spans="1:14" x14ac:dyDescent="0.2">
      <c r="A11" s="621"/>
      <c r="B11" s="643" t="s">
        <v>312</v>
      </c>
      <c r="C11" s="202">
        <v>0</v>
      </c>
      <c r="D11" s="187" t="s">
        <v>150</v>
      </c>
      <c r="E11" s="189">
        <v>0</v>
      </c>
      <c r="F11" s="187">
        <v>-100</v>
      </c>
      <c r="G11" s="189">
        <v>0</v>
      </c>
      <c r="H11" s="187">
        <v>-100</v>
      </c>
      <c r="I11" s="640">
        <v>0</v>
      </c>
      <c r="J11" s="456"/>
    </row>
    <row r="12" spans="1:14" x14ac:dyDescent="0.2">
      <c r="A12" s="621"/>
      <c r="B12" s="643" t="s">
        <v>316</v>
      </c>
      <c r="C12" s="202">
        <v>0</v>
      </c>
      <c r="D12" s="187" t="s">
        <v>150</v>
      </c>
      <c r="E12" s="189">
        <v>0.29273000000000005</v>
      </c>
      <c r="F12" s="187" t="s">
        <v>150</v>
      </c>
      <c r="G12" s="189">
        <v>0.29273000000000005</v>
      </c>
      <c r="H12" s="187">
        <v>-75.112860579988606</v>
      </c>
      <c r="I12" s="629">
        <v>5.7599324210325792E-4</v>
      </c>
      <c r="J12" s="456"/>
    </row>
    <row r="13" spans="1:14" x14ac:dyDescent="0.2">
      <c r="A13" s="621"/>
      <c r="B13" s="643" t="s">
        <v>253</v>
      </c>
      <c r="C13" s="202">
        <v>1373.8633200000002</v>
      </c>
      <c r="D13" s="187">
        <v>147.50199345398391</v>
      </c>
      <c r="E13" s="189">
        <v>3165.2361100000003</v>
      </c>
      <c r="F13" s="187">
        <v>60.63570892086009</v>
      </c>
      <c r="G13" s="189">
        <v>7038.7813299999989</v>
      </c>
      <c r="H13" s="187">
        <v>242.79921666557573</v>
      </c>
      <c r="I13" s="649">
        <v>13.849931604969019</v>
      </c>
      <c r="J13" s="456"/>
      <c r="M13" s="776"/>
      <c r="N13" s="776"/>
    </row>
    <row r="14" spans="1:14" x14ac:dyDescent="0.2">
      <c r="A14" s="620"/>
      <c r="B14" s="650" t="s">
        <v>371</v>
      </c>
      <c r="C14" s="646">
        <v>1347.2136700000001</v>
      </c>
      <c r="D14" s="647">
        <v>151.63173173191686</v>
      </c>
      <c r="E14" s="648">
        <v>2980.0722099999998</v>
      </c>
      <c r="F14" s="647">
        <v>62.889155172801303</v>
      </c>
      <c r="G14" s="687">
        <v>6736.2552999999989</v>
      </c>
      <c r="H14" s="647">
        <v>261.2884206703099</v>
      </c>
      <c r="I14" s="777">
        <v>13.254663102115444</v>
      </c>
      <c r="J14" s="456"/>
      <c r="M14" s="776"/>
      <c r="N14" s="776"/>
    </row>
    <row r="15" spans="1:14" x14ac:dyDescent="0.2">
      <c r="A15" s="620"/>
      <c r="B15" s="650" t="s">
        <v>368</v>
      </c>
      <c r="C15" s="646">
        <v>26.649650000000001</v>
      </c>
      <c r="D15" s="647">
        <v>35.271849228534258</v>
      </c>
      <c r="E15" s="782">
        <v>185.16389999999998</v>
      </c>
      <c r="F15" s="647">
        <v>31.383077909460837</v>
      </c>
      <c r="G15" s="687">
        <v>302.52602999999999</v>
      </c>
      <c r="H15" s="647">
        <v>60.222878652866598</v>
      </c>
      <c r="I15" s="777">
        <v>0.59526850285357646</v>
      </c>
      <c r="J15" s="456"/>
      <c r="M15" s="776"/>
      <c r="N15" s="776"/>
    </row>
    <row r="16" spans="1:14" x14ac:dyDescent="0.2">
      <c r="A16" s="621"/>
      <c r="B16" s="643" t="s">
        <v>254</v>
      </c>
      <c r="C16" s="202">
        <v>0</v>
      </c>
      <c r="D16" s="187" t="s">
        <v>150</v>
      </c>
      <c r="E16" s="362">
        <v>0</v>
      </c>
      <c r="F16" s="187" t="s">
        <v>150</v>
      </c>
      <c r="G16" s="362">
        <v>0</v>
      </c>
      <c r="H16" s="187">
        <v>-100</v>
      </c>
      <c r="I16" s="641">
        <v>0</v>
      </c>
      <c r="J16" s="456"/>
      <c r="K16" s="839"/>
      <c r="M16" s="776"/>
      <c r="N16" s="776"/>
    </row>
    <row r="17" spans="1:14" x14ac:dyDescent="0.2">
      <c r="A17" s="621"/>
      <c r="B17" s="643" t="s">
        <v>218</v>
      </c>
      <c r="C17" s="202">
        <v>7.5143699999999995</v>
      </c>
      <c r="D17" s="187">
        <v>-8.5402456657952115</v>
      </c>
      <c r="E17" s="362">
        <v>45.985720000000001</v>
      </c>
      <c r="F17" s="187">
        <v>-4.9403180899142738</v>
      </c>
      <c r="G17" s="362">
        <v>741.25596999999971</v>
      </c>
      <c r="H17" s="187">
        <v>712.69458739348443</v>
      </c>
      <c r="I17" s="641">
        <v>1.4585400518863634</v>
      </c>
      <c r="J17" s="456"/>
      <c r="K17" s="839"/>
      <c r="M17" s="776"/>
      <c r="N17" s="776"/>
    </row>
    <row r="18" spans="1:14" x14ac:dyDescent="0.2">
      <c r="A18" s="621"/>
      <c r="B18" s="643" t="s">
        <v>634</v>
      </c>
      <c r="C18" s="202">
        <v>0</v>
      </c>
      <c r="D18" s="187" t="s">
        <v>150</v>
      </c>
      <c r="E18" s="362">
        <v>0</v>
      </c>
      <c r="F18" s="187">
        <v>-100</v>
      </c>
      <c r="G18" s="189">
        <v>0</v>
      </c>
      <c r="H18" s="187">
        <v>-100</v>
      </c>
      <c r="I18" s="649">
        <v>0</v>
      </c>
      <c r="M18" s="776"/>
      <c r="N18" s="776"/>
    </row>
    <row r="19" spans="1:14" x14ac:dyDescent="0.2">
      <c r="A19" s="620"/>
      <c r="B19" s="643" t="s">
        <v>220</v>
      </c>
      <c r="C19" s="202">
        <v>0</v>
      </c>
      <c r="D19" s="187" t="s">
        <v>150</v>
      </c>
      <c r="E19" s="362">
        <v>0</v>
      </c>
      <c r="F19" s="187" t="s">
        <v>150</v>
      </c>
      <c r="G19" s="189">
        <v>0</v>
      </c>
      <c r="H19" s="187">
        <v>-100</v>
      </c>
      <c r="I19" s="649">
        <v>0</v>
      </c>
      <c r="M19" s="776"/>
      <c r="N19" s="776"/>
    </row>
    <row r="20" spans="1:14" x14ac:dyDescent="0.2">
      <c r="A20" s="620"/>
      <c r="B20" s="643" t="s">
        <v>256</v>
      </c>
      <c r="C20" s="202">
        <v>2962.9607799999999</v>
      </c>
      <c r="D20" s="187">
        <v>-20.4051982954377</v>
      </c>
      <c r="E20" s="362">
        <v>15607.523289999997</v>
      </c>
      <c r="F20" s="187">
        <v>-2.2309860922111229</v>
      </c>
      <c r="G20" s="362">
        <v>35066.48784999999</v>
      </c>
      <c r="H20" s="187">
        <v>83.947671970356026</v>
      </c>
      <c r="I20" s="640">
        <v>68.998941092118997</v>
      </c>
    </row>
    <row r="21" spans="1:14" x14ac:dyDescent="0.2">
      <c r="A21" s="620"/>
      <c r="B21" s="650" t="s">
        <v>371</v>
      </c>
      <c r="C21" s="646">
        <v>2954.8646400000002</v>
      </c>
      <c r="D21" s="647">
        <v>-20.558672064067217</v>
      </c>
      <c r="E21" s="648">
        <v>15563.946360000002</v>
      </c>
      <c r="F21" s="647">
        <v>-2.3881002902281905</v>
      </c>
      <c r="G21" s="687">
        <v>34918.755950000006</v>
      </c>
      <c r="H21" s="647">
        <v>84.18579506052815</v>
      </c>
      <c r="I21" s="777">
        <v>68.708254876004958</v>
      </c>
    </row>
    <row r="22" spans="1:14" x14ac:dyDescent="0.2">
      <c r="A22" s="620"/>
      <c r="B22" s="650" t="s">
        <v>368</v>
      </c>
      <c r="C22" s="646">
        <v>8.0961400000000001</v>
      </c>
      <c r="D22" s="647">
        <v>169.89922291970166</v>
      </c>
      <c r="E22" s="782">
        <v>43.576929999999997</v>
      </c>
      <c r="F22" s="647">
        <v>129.97877375418508</v>
      </c>
      <c r="G22" s="687">
        <v>147.73190000000002</v>
      </c>
      <c r="H22" s="647">
        <v>40.893076853309523</v>
      </c>
      <c r="I22" s="777">
        <v>0.29068621611407885</v>
      </c>
    </row>
    <row r="23" spans="1:14" x14ac:dyDescent="0.2">
      <c r="A23" s="620"/>
      <c r="B23" s="643" t="s">
        <v>388</v>
      </c>
      <c r="C23" s="202">
        <v>0.82399999999999995</v>
      </c>
      <c r="D23" s="187">
        <v>-28.532398934924586</v>
      </c>
      <c r="E23" s="362">
        <v>6.2340299999999997</v>
      </c>
      <c r="F23" s="187">
        <v>11.132443778912739</v>
      </c>
      <c r="G23" s="626">
        <v>10.97936</v>
      </c>
      <c r="H23" s="187">
        <v>37.451269557901902</v>
      </c>
      <c r="I23" s="834">
        <v>2.1603652384855756E-2</v>
      </c>
    </row>
    <row r="24" spans="1:14" x14ac:dyDescent="0.2">
      <c r="A24" s="620"/>
      <c r="B24" s="643" t="s">
        <v>258</v>
      </c>
      <c r="C24" s="202">
        <v>0</v>
      </c>
      <c r="D24" s="187" t="s">
        <v>150</v>
      </c>
      <c r="E24" s="362">
        <v>0</v>
      </c>
      <c r="F24" s="187" t="s">
        <v>150</v>
      </c>
      <c r="G24" s="189">
        <v>0</v>
      </c>
      <c r="H24" s="187">
        <v>-100</v>
      </c>
      <c r="I24" s="640">
        <v>0</v>
      </c>
    </row>
    <row r="25" spans="1:14" x14ac:dyDescent="0.2">
      <c r="A25" s="813" t="s">
        <v>516</v>
      </c>
      <c r="B25" s="644"/>
      <c r="C25" s="365">
        <v>4345.1624699999993</v>
      </c>
      <c r="D25" s="196">
        <v>1.356327889265142</v>
      </c>
      <c r="E25" s="192">
        <v>18825.27188</v>
      </c>
      <c r="F25" s="363">
        <v>3.4874593665657634</v>
      </c>
      <c r="G25" s="252">
        <v>42857.797239999993</v>
      </c>
      <c r="H25" s="363">
        <v>71.101906899092342</v>
      </c>
      <c r="I25" s="364">
        <v>84.329592394601349</v>
      </c>
    </row>
    <row r="26" spans="1:14" x14ac:dyDescent="0.2">
      <c r="A26" s="621"/>
      <c r="B26" s="643" t="s">
        <v>389</v>
      </c>
      <c r="C26" s="202">
        <v>0</v>
      </c>
      <c r="D26" s="187">
        <v>-100</v>
      </c>
      <c r="E26" s="189">
        <v>0</v>
      </c>
      <c r="F26" s="187">
        <v>-100</v>
      </c>
      <c r="G26" s="189">
        <v>0</v>
      </c>
      <c r="H26" s="187">
        <v>-100</v>
      </c>
      <c r="I26" s="629">
        <v>0</v>
      </c>
    </row>
    <row r="27" spans="1:14" x14ac:dyDescent="0.2">
      <c r="A27" s="620"/>
      <c r="B27" s="643" t="s">
        <v>261</v>
      </c>
      <c r="C27" s="202">
        <v>0</v>
      </c>
      <c r="D27" s="187" t="s">
        <v>150</v>
      </c>
      <c r="E27" s="362">
        <v>0</v>
      </c>
      <c r="F27" s="187" t="s">
        <v>150</v>
      </c>
      <c r="G27" s="189">
        <v>0</v>
      </c>
      <c r="H27" s="187">
        <v>-100</v>
      </c>
      <c r="I27" s="640">
        <v>0</v>
      </c>
    </row>
    <row r="28" spans="1:14" x14ac:dyDescent="0.2">
      <c r="A28" s="813" t="s">
        <v>393</v>
      </c>
      <c r="B28" s="644"/>
      <c r="C28" s="365">
        <v>0</v>
      </c>
      <c r="D28" s="196">
        <v>-100</v>
      </c>
      <c r="E28" s="192">
        <v>0</v>
      </c>
      <c r="F28" s="363">
        <v>-100</v>
      </c>
      <c r="G28" s="252" t="s">
        <v>150</v>
      </c>
      <c r="H28" s="363">
        <v>-100</v>
      </c>
      <c r="I28" s="364">
        <v>0</v>
      </c>
    </row>
    <row r="29" spans="1:14" x14ac:dyDescent="0.2">
      <c r="A29" s="621"/>
      <c r="B29" s="643" t="s">
        <v>390</v>
      </c>
      <c r="C29" s="202">
        <v>0</v>
      </c>
      <c r="D29" s="187" t="s">
        <v>150</v>
      </c>
      <c r="E29" s="189">
        <v>0</v>
      </c>
      <c r="F29" s="187">
        <v>-100</v>
      </c>
      <c r="G29" s="189">
        <v>0</v>
      </c>
      <c r="H29" s="187">
        <v>-100</v>
      </c>
      <c r="I29" s="640">
        <v>0</v>
      </c>
    </row>
    <row r="30" spans="1:14" x14ac:dyDescent="0.2">
      <c r="A30" s="620"/>
      <c r="B30" s="645" t="s">
        <v>612</v>
      </c>
      <c r="C30" s="202">
        <v>0</v>
      </c>
      <c r="D30" s="198" t="s">
        <v>150</v>
      </c>
      <c r="E30" s="362">
        <v>0</v>
      </c>
      <c r="F30" s="198" t="s">
        <v>150</v>
      </c>
      <c r="G30" s="362">
        <v>0</v>
      </c>
      <c r="H30" s="198">
        <v>-100</v>
      </c>
      <c r="I30" s="640">
        <v>0</v>
      </c>
    </row>
    <row r="31" spans="1:14" x14ac:dyDescent="0.2">
      <c r="A31" s="620"/>
      <c r="B31" s="645" t="s">
        <v>264</v>
      </c>
      <c r="C31" s="202">
        <v>0</v>
      </c>
      <c r="D31" s="198">
        <v>-100</v>
      </c>
      <c r="E31" s="362">
        <v>0</v>
      </c>
      <c r="F31" s="198">
        <v>-100</v>
      </c>
      <c r="G31" s="362">
        <v>0</v>
      </c>
      <c r="H31" s="198">
        <v>-100</v>
      </c>
      <c r="I31" s="640">
        <v>0</v>
      </c>
    </row>
    <row r="32" spans="1:14" x14ac:dyDescent="0.2">
      <c r="A32" s="620"/>
      <c r="B32" s="643" t="s">
        <v>391</v>
      </c>
      <c r="C32" s="202">
        <v>0</v>
      </c>
      <c r="D32" s="187" t="s">
        <v>150</v>
      </c>
      <c r="E32" s="362">
        <v>0</v>
      </c>
      <c r="F32" s="187">
        <v>-100</v>
      </c>
      <c r="G32" s="626">
        <v>2138.3233999999998</v>
      </c>
      <c r="H32" s="187">
        <v>-76.315271528035623</v>
      </c>
      <c r="I32" s="640">
        <v>4.2074943730784735</v>
      </c>
    </row>
    <row r="33" spans="1:14" x14ac:dyDescent="0.2">
      <c r="A33" s="620"/>
      <c r="B33" s="643" t="s">
        <v>392</v>
      </c>
      <c r="C33" s="202">
        <v>0</v>
      </c>
      <c r="D33" s="187" t="s">
        <v>150</v>
      </c>
      <c r="E33" s="362">
        <v>0</v>
      </c>
      <c r="F33" s="187">
        <v>-100</v>
      </c>
      <c r="G33" s="189">
        <v>0</v>
      </c>
      <c r="H33" s="187">
        <v>-100</v>
      </c>
      <c r="I33" s="640">
        <v>0</v>
      </c>
    </row>
    <row r="34" spans="1:14" x14ac:dyDescent="0.2">
      <c r="A34" s="620"/>
      <c r="B34" s="643" t="s">
        <v>645</v>
      </c>
      <c r="C34" s="202">
        <v>0</v>
      </c>
      <c r="D34" s="187" t="s">
        <v>150</v>
      </c>
      <c r="E34" s="362">
        <v>985.44656000000009</v>
      </c>
      <c r="F34" s="187" t="s">
        <v>150</v>
      </c>
      <c r="G34" s="189">
        <v>1981.0832400000002</v>
      </c>
      <c r="H34" s="187" t="s">
        <v>150</v>
      </c>
      <c r="I34" s="640">
        <v>3.8980991298603715</v>
      </c>
    </row>
    <row r="35" spans="1:14" x14ac:dyDescent="0.2">
      <c r="A35" s="813" t="s">
        <v>533</v>
      </c>
      <c r="B35" s="644"/>
      <c r="C35" s="365">
        <v>0</v>
      </c>
      <c r="D35" s="196">
        <v>-100</v>
      </c>
      <c r="E35" s="192">
        <v>985.44656000000009</v>
      </c>
      <c r="F35" s="363">
        <v>-73.112881602684013</v>
      </c>
      <c r="G35" s="252">
        <v>4119.4066400000002</v>
      </c>
      <c r="H35" s="363">
        <v>-80.362526324261793</v>
      </c>
      <c r="I35" s="364">
        <v>8.1055935029388451</v>
      </c>
    </row>
    <row r="36" spans="1:14" x14ac:dyDescent="0.2">
      <c r="A36" s="621"/>
      <c r="B36" s="643" t="s">
        <v>230</v>
      </c>
      <c r="C36" s="202">
        <v>0</v>
      </c>
      <c r="D36" s="187" t="s">
        <v>150</v>
      </c>
      <c r="E36" s="189">
        <v>0</v>
      </c>
      <c r="F36" s="187" t="s">
        <v>150</v>
      </c>
      <c r="G36" s="189">
        <v>930.87868000000003</v>
      </c>
      <c r="H36" s="187" t="s">
        <v>150</v>
      </c>
      <c r="I36" s="629">
        <v>1.8316531578519493</v>
      </c>
    </row>
    <row r="37" spans="1:14" x14ac:dyDescent="0.2">
      <c r="A37" s="814" t="s">
        <v>517</v>
      </c>
      <c r="B37" s="644"/>
      <c r="C37" s="365">
        <v>0</v>
      </c>
      <c r="D37" s="196" t="s">
        <v>150</v>
      </c>
      <c r="E37" s="192">
        <v>0</v>
      </c>
      <c r="F37" s="363" t="s">
        <v>150</v>
      </c>
      <c r="G37" s="252">
        <v>930.87868000000003</v>
      </c>
      <c r="H37" s="363" t="s">
        <v>150</v>
      </c>
      <c r="I37" s="364">
        <v>1.8316531578519493</v>
      </c>
    </row>
    <row r="38" spans="1:14" x14ac:dyDescent="0.2">
      <c r="A38" s="852" t="s">
        <v>678</v>
      </c>
      <c r="B38" s="838"/>
      <c r="C38" s="202">
        <v>0</v>
      </c>
      <c r="D38" s="187" t="s">
        <v>150</v>
      </c>
      <c r="E38" s="362">
        <v>19.3017</v>
      </c>
      <c r="F38" s="187">
        <v>-87.777205812648916</v>
      </c>
      <c r="G38" s="189">
        <v>60.030350000000006</v>
      </c>
      <c r="H38" s="187">
        <v>-68.72586108226227</v>
      </c>
      <c r="I38" s="640">
        <v>0.1181193452023821</v>
      </c>
    </row>
    <row r="39" spans="1:14" x14ac:dyDescent="0.2">
      <c r="A39" s="627" t="s">
        <v>119</v>
      </c>
      <c r="B39" s="367"/>
      <c r="C39" s="367">
        <v>4345.1624699999993</v>
      </c>
      <c r="D39" s="357">
        <v>-22.028056952705001</v>
      </c>
      <c r="E39" s="205">
        <v>19830.020140000001</v>
      </c>
      <c r="F39" s="357">
        <v>-23.602562011794262</v>
      </c>
      <c r="G39" s="255">
        <v>50821.776819999999</v>
      </c>
      <c r="H39" s="208">
        <v>-12.52801954060817</v>
      </c>
      <c r="I39" s="368">
        <v>100</v>
      </c>
    </row>
    <row r="40" spans="1:14" x14ac:dyDescent="0.2">
      <c r="A40" s="369"/>
      <c r="B40" s="369" t="s">
        <v>371</v>
      </c>
      <c r="C40" s="651">
        <v>4302.0783100000008</v>
      </c>
      <c r="D40" s="217">
        <v>1.1076836078821664</v>
      </c>
      <c r="E40" s="256">
        <v>18544.01857</v>
      </c>
      <c r="F40" s="217">
        <v>4.330915604812974</v>
      </c>
      <c r="G40" s="256">
        <v>41655.011250000003</v>
      </c>
      <c r="H40" s="217">
        <v>100.0437518690705</v>
      </c>
      <c r="I40" s="652">
        <v>81.962917978120402</v>
      </c>
    </row>
    <row r="41" spans="1:14" x14ac:dyDescent="0.2">
      <c r="A41" s="369"/>
      <c r="B41" s="369" t="s">
        <v>368</v>
      </c>
      <c r="C41" s="651">
        <v>43.084160000000004</v>
      </c>
      <c r="D41" s="217">
        <v>-96.730546614014528</v>
      </c>
      <c r="E41" s="256">
        <v>1286.0015700000001</v>
      </c>
      <c r="F41" s="217">
        <v>-84.282864597250352</v>
      </c>
      <c r="G41" s="256">
        <v>9166.7655699999978</v>
      </c>
      <c r="H41" s="217">
        <v>-75.40950982680404</v>
      </c>
      <c r="I41" s="652">
        <v>18.037082021879609</v>
      </c>
    </row>
    <row r="42" spans="1:14" x14ac:dyDescent="0.2">
      <c r="A42" s="214"/>
      <c r="B42" s="214" t="s">
        <v>520</v>
      </c>
      <c r="C42" s="632">
        <v>4345.1624699999993</v>
      </c>
      <c r="D42" s="633">
        <v>1.356327889265142</v>
      </c>
      <c r="E42" s="632">
        <v>18825.27188</v>
      </c>
      <c r="F42" s="633">
        <v>-7.9938049528876896</v>
      </c>
      <c r="G42" s="632">
        <v>44996.120639999994</v>
      </c>
      <c r="H42" s="635">
        <v>8.4249331802296918</v>
      </c>
      <c r="I42" s="635">
        <v>88.537086767679824</v>
      </c>
    </row>
    <row r="43" spans="1:14" x14ac:dyDescent="0.2">
      <c r="A43" s="214"/>
      <c r="B43" s="214" t="s">
        <v>521</v>
      </c>
      <c r="C43" s="632">
        <v>0</v>
      </c>
      <c r="D43" s="633">
        <v>-100</v>
      </c>
      <c r="E43" s="632">
        <v>1004.7482600000017</v>
      </c>
      <c r="F43" s="633">
        <v>-81.71695714955564</v>
      </c>
      <c r="G43" s="632">
        <v>5825.6561800000072</v>
      </c>
      <c r="H43" s="635">
        <v>-64.907471682081223</v>
      </c>
      <c r="I43" s="635">
        <v>11.462913232320176</v>
      </c>
    </row>
    <row r="44" spans="1:14" x14ac:dyDescent="0.2">
      <c r="A44" s="214"/>
      <c r="B44" s="214" t="s">
        <v>522</v>
      </c>
      <c r="C44" s="632">
        <v>4344.3384699999997</v>
      </c>
      <c r="D44" s="633">
        <v>1.3643684639046423</v>
      </c>
      <c r="E44" s="632">
        <v>18819.037849999997</v>
      </c>
      <c r="F44" s="633">
        <v>3.4881262983952319</v>
      </c>
      <c r="G44" s="632">
        <v>42846.817879999995</v>
      </c>
      <c r="H44" s="635">
        <v>94.265200704258319</v>
      </c>
      <c r="I44" s="635">
        <v>84.307988742216494</v>
      </c>
    </row>
    <row r="45" spans="1:14" x14ac:dyDescent="0.2">
      <c r="A45" s="847"/>
      <c r="B45" s="846"/>
      <c r="C45" s="700"/>
      <c r="D45" s="700"/>
      <c r="E45" s="700"/>
      <c r="F45" s="700"/>
      <c r="G45" s="701"/>
      <c r="H45" s="700"/>
      <c r="I45" s="248" t="s">
        <v>238</v>
      </c>
      <c r="J45" s="840"/>
      <c r="K45" s="704"/>
      <c r="L45" s="840"/>
      <c r="M45" s="434"/>
      <c r="N45" s="791"/>
    </row>
    <row r="46" spans="1:14" x14ac:dyDescent="0.2">
      <c r="A46" s="848" t="s">
        <v>676</v>
      </c>
      <c r="B46" s="849"/>
      <c r="C46" s="598"/>
      <c r="D46" s="740"/>
      <c r="E46" s="740"/>
      <c r="F46" s="741"/>
      <c r="G46" s="701"/>
      <c r="H46" s="740"/>
      <c r="I46" s="740"/>
      <c r="J46" s="840"/>
      <c r="K46" s="704"/>
      <c r="L46" s="840"/>
      <c r="M46" s="434"/>
      <c r="N46" s="791"/>
    </row>
    <row r="47" spans="1:14" ht="14.25" customHeight="1" x14ac:dyDescent="0.2">
      <c r="A47" s="908" t="s">
        <v>677</v>
      </c>
      <c r="B47" s="908"/>
      <c r="C47" s="908"/>
      <c r="D47" s="908"/>
      <c r="E47" s="908"/>
      <c r="F47" s="908"/>
      <c r="G47" s="908"/>
      <c r="H47" s="908"/>
      <c r="I47" s="908"/>
    </row>
    <row r="48" spans="1:14" x14ac:dyDescent="0.2">
      <c r="A48" s="908"/>
      <c r="B48" s="908"/>
      <c r="C48" s="908"/>
      <c r="D48" s="908"/>
      <c r="E48" s="908"/>
      <c r="F48" s="908"/>
      <c r="G48" s="908"/>
      <c r="H48" s="908"/>
      <c r="I48" s="908"/>
    </row>
    <row r="49" spans="1:9" ht="6" customHeight="1" x14ac:dyDescent="0.2">
      <c r="A49" s="908"/>
      <c r="B49" s="908"/>
      <c r="C49" s="908"/>
      <c r="D49" s="908"/>
      <c r="E49" s="908"/>
      <c r="F49" s="908"/>
      <c r="G49" s="908"/>
      <c r="H49" s="908"/>
      <c r="I49" s="908"/>
    </row>
    <row r="50" spans="1:9" ht="28.5" customHeight="1" x14ac:dyDescent="0.2">
      <c r="A50" s="908" t="s">
        <v>660</v>
      </c>
      <c r="B50" s="908"/>
      <c r="C50" s="908"/>
      <c r="D50" s="908"/>
      <c r="E50" s="908"/>
      <c r="F50" s="908"/>
      <c r="G50" s="908"/>
      <c r="H50" s="908"/>
      <c r="I50" s="908"/>
    </row>
    <row r="51" spans="1:9" x14ac:dyDescent="0.2">
      <c r="A51" s="908"/>
      <c r="B51" s="908"/>
      <c r="C51" s="908"/>
      <c r="D51" s="908"/>
      <c r="E51" s="908"/>
      <c r="F51" s="908"/>
      <c r="G51" s="908"/>
      <c r="H51" s="908"/>
      <c r="I51" s="1"/>
    </row>
    <row r="52" spans="1:9" x14ac:dyDescent="0.2">
      <c r="A52" s="908"/>
      <c r="B52" s="908"/>
      <c r="C52" s="908"/>
      <c r="D52" s="908"/>
      <c r="E52" s="908"/>
      <c r="F52" s="908"/>
      <c r="G52" s="908"/>
      <c r="H52" s="908"/>
      <c r="I52" s="1"/>
    </row>
    <row r="53" spans="1:9" x14ac:dyDescent="0.2">
      <c r="A53" s="1"/>
      <c r="B53" s="1"/>
      <c r="C53" s="1"/>
      <c r="D53" s="1"/>
      <c r="E53" s="1"/>
      <c r="F53" s="1"/>
      <c r="G53" s="702"/>
      <c r="H53" s="1"/>
      <c r="I53" s="1"/>
    </row>
  </sheetData>
  <mergeCells count="9">
    <mergeCell ref="A51:H52"/>
    <mergeCell ref="A1:G2"/>
    <mergeCell ref="C3:D3"/>
    <mergeCell ref="E3:F3"/>
    <mergeCell ref="A3:A4"/>
    <mergeCell ref="B3:B4"/>
    <mergeCell ref="G3:I3"/>
    <mergeCell ref="A47:I49"/>
    <mergeCell ref="A50:I50"/>
  </mergeCells>
  <conditionalFormatting sqref="C5:C6 C31:C33 C8:C9">
    <cfRule type="cellIs" dxfId="196" priority="347" operator="between">
      <formula>0.00000001</formula>
      <formula>1</formula>
    </cfRule>
  </conditionalFormatting>
  <conditionalFormatting sqref="I5:I6 I31:I33 I8:I9">
    <cfRule type="cellIs" dxfId="195" priority="346" operator="between">
      <formula>0.000001</formula>
      <formula>1</formula>
    </cfRule>
  </conditionalFormatting>
  <conditionalFormatting sqref="C35">
    <cfRule type="cellIs" dxfId="194" priority="340" operator="between">
      <formula>0.00000001</formula>
      <formula>1</formula>
    </cfRule>
  </conditionalFormatting>
  <conditionalFormatting sqref="I35">
    <cfRule type="cellIs" dxfId="193" priority="338" operator="between">
      <formula>0.000001</formula>
      <formula>1</formula>
    </cfRule>
  </conditionalFormatting>
  <conditionalFormatting sqref="C34">
    <cfRule type="cellIs" dxfId="192" priority="333" operator="between">
      <formula>0.00000001</formula>
      <formula>1</formula>
    </cfRule>
  </conditionalFormatting>
  <conditionalFormatting sqref="I34">
    <cfRule type="cellIs" dxfId="191" priority="332" operator="between">
      <formula>0.000001</formula>
      <formula>1</formula>
    </cfRule>
  </conditionalFormatting>
  <conditionalFormatting sqref="C10">
    <cfRule type="cellIs" dxfId="190" priority="329" operator="between">
      <formula>0.00000001</formula>
      <formula>1</formula>
    </cfRule>
  </conditionalFormatting>
  <conditionalFormatting sqref="I10">
    <cfRule type="cellIs" dxfId="189" priority="328" operator="between">
      <formula>0.000001</formula>
      <formula>1</formula>
    </cfRule>
  </conditionalFormatting>
  <conditionalFormatting sqref="C18">
    <cfRule type="cellIs" dxfId="188" priority="307" operator="between">
      <formula>0.00000001</formula>
      <formula>1</formula>
    </cfRule>
  </conditionalFormatting>
  <conditionalFormatting sqref="C19">
    <cfRule type="cellIs" dxfId="187" priority="276" operator="between">
      <formula>0.00000001</formula>
      <formula>1</formula>
    </cfRule>
  </conditionalFormatting>
  <conditionalFormatting sqref="K17">
    <cfRule type="cellIs" dxfId="186" priority="295" operator="between">
      <formula>0.000001</formula>
      <formula>1</formula>
    </cfRule>
  </conditionalFormatting>
  <conditionalFormatting sqref="C13">
    <cfRule type="cellIs" dxfId="185" priority="280" operator="between">
      <formula>0.00000001</formula>
      <formula>1</formula>
    </cfRule>
  </conditionalFormatting>
  <conditionalFormatting sqref="C35">
    <cfRule type="cellIs" dxfId="184" priority="268" operator="between">
      <formula>0.00000001</formula>
      <formula>1</formula>
    </cfRule>
  </conditionalFormatting>
  <conditionalFormatting sqref="I35">
    <cfRule type="cellIs" dxfId="183" priority="267" operator="between">
      <formula>0.000001</formula>
      <formula>1</formula>
    </cfRule>
  </conditionalFormatting>
  <conditionalFormatting sqref="I18">
    <cfRule type="cellIs" dxfId="182" priority="248" operator="between">
      <formula>0.000001</formula>
      <formula>1</formula>
    </cfRule>
  </conditionalFormatting>
  <conditionalFormatting sqref="C20">
    <cfRule type="cellIs" dxfId="181" priority="247" operator="between">
      <formula>0.00000001</formula>
      <formula>1</formula>
    </cfRule>
  </conditionalFormatting>
  <conditionalFormatting sqref="I28">
    <cfRule type="cellIs" dxfId="180" priority="229" operator="between">
      <formula>0.000001</formula>
      <formula>1</formula>
    </cfRule>
  </conditionalFormatting>
  <conditionalFormatting sqref="C28">
    <cfRule type="cellIs" dxfId="179" priority="230" operator="between">
      <formula>0.00000001</formula>
      <formula>1</formula>
    </cfRule>
  </conditionalFormatting>
  <conditionalFormatting sqref="I25">
    <cfRule type="cellIs" dxfId="178" priority="225" operator="between">
      <formula>0.000001</formula>
      <formula>1</formula>
    </cfRule>
  </conditionalFormatting>
  <conditionalFormatting sqref="C24">
    <cfRule type="cellIs" dxfId="177" priority="223" operator="between">
      <formula>0.00000001</formula>
      <formula>1</formula>
    </cfRule>
  </conditionalFormatting>
  <conditionalFormatting sqref="E23">
    <cfRule type="cellIs" dxfId="176" priority="221" operator="between">
      <formula>0.00000001</formula>
      <formula>1</formula>
    </cfRule>
  </conditionalFormatting>
  <conditionalFormatting sqref="C22">
    <cfRule type="cellIs" dxfId="175" priority="220" operator="between">
      <formula>0.00000001</formula>
      <formula>1</formula>
    </cfRule>
  </conditionalFormatting>
  <conditionalFormatting sqref="C12">
    <cfRule type="cellIs" dxfId="174" priority="213" operator="between">
      <formula>0.00000001</formula>
      <formula>1</formula>
    </cfRule>
  </conditionalFormatting>
  <conditionalFormatting sqref="C17">
    <cfRule type="cellIs" dxfId="173" priority="217" operator="between">
      <formula>0.00000001</formula>
      <formula>1</formula>
    </cfRule>
  </conditionalFormatting>
  <conditionalFormatting sqref="C13 C15">
    <cfRule type="cellIs" dxfId="172" priority="214" operator="between">
      <formula>0.00000001</formula>
      <formula>1</formula>
    </cfRule>
  </conditionalFormatting>
  <conditionalFormatting sqref="C11">
    <cfRule type="cellIs" dxfId="171" priority="211" operator="between">
      <formula>0.00000001</formula>
      <formula>1</formula>
    </cfRule>
  </conditionalFormatting>
  <conditionalFormatting sqref="I11">
    <cfRule type="cellIs" dxfId="170" priority="210" operator="between">
      <formula>0.000001</formula>
      <formula>1</formula>
    </cfRule>
  </conditionalFormatting>
  <conditionalFormatting sqref="C8">
    <cfRule type="cellIs" dxfId="169" priority="209" operator="between">
      <formula>0.00000001</formula>
      <formula>1</formula>
    </cfRule>
  </conditionalFormatting>
  <conditionalFormatting sqref="I8">
    <cfRule type="cellIs" dxfId="168" priority="208" operator="between">
      <formula>0.000001</formula>
      <formula>1</formula>
    </cfRule>
  </conditionalFormatting>
  <conditionalFormatting sqref="C7">
    <cfRule type="cellIs" dxfId="167" priority="207" operator="between">
      <formula>0.00000001</formula>
      <formula>1</formula>
    </cfRule>
  </conditionalFormatting>
  <conditionalFormatting sqref="I7">
    <cfRule type="cellIs" dxfId="166" priority="206" operator="between">
      <formula>0.000001</formula>
      <formula>1</formula>
    </cfRule>
  </conditionalFormatting>
  <conditionalFormatting sqref="I20">
    <cfRule type="cellIs" dxfId="165" priority="205" operator="between">
      <formula>0.000001</formula>
      <formula>1</formula>
    </cfRule>
  </conditionalFormatting>
  <conditionalFormatting sqref="C31">
    <cfRule type="cellIs" dxfId="164" priority="201" operator="between">
      <formula>0.00000001</formula>
      <formula>1</formula>
    </cfRule>
  </conditionalFormatting>
  <conditionalFormatting sqref="C41">
    <cfRule type="cellIs" dxfId="163" priority="183" operator="between">
      <formula>0.00000001</formula>
      <formula>1</formula>
    </cfRule>
  </conditionalFormatting>
  <conditionalFormatting sqref="C41">
    <cfRule type="cellIs" dxfId="162" priority="189" operator="between">
      <formula>0.00000001</formula>
      <formula>1</formula>
    </cfRule>
  </conditionalFormatting>
  <conditionalFormatting sqref="C38">
    <cfRule type="cellIs" dxfId="161" priority="173" operator="between">
      <formula>0.00000001</formula>
      <formula>1</formula>
    </cfRule>
  </conditionalFormatting>
  <conditionalFormatting sqref="I38">
    <cfRule type="cellIs" dxfId="160" priority="172" operator="between">
      <formula>0.000001</formula>
      <formula>1</formula>
    </cfRule>
  </conditionalFormatting>
  <conditionalFormatting sqref="I38">
    <cfRule type="cellIs" dxfId="159" priority="170" operator="between">
      <formula>0.000001</formula>
      <formula>1</formula>
    </cfRule>
  </conditionalFormatting>
  <conditionalFormatting sqref="C38">
    <cfRule type="cellIs" dxfId="158" priority="171" operator="between">
      <formula>0.00000001</formula>
      <formula>1</formula>
    </cfRule>
  </conditionalFormatting>
  <conditionalFormatting sqref="C42">
    <cfRule type="cellIs" dxfId="157" priority="177" operator="between">
      <formula>0.00000001</formula>
      <formula>1</formula>
    </cfRule>
  </conditionalFormatting>
  <conditionalFormatting sqref="I42">
    <cfRule type="cellIs" dxfId="156" priority="176" operator="between">
      <formula>0.000001</formula>
      <formula>1</formula>
    </cfRule>
  </conditionalFormatting>
  <conditionalFormatting sqref="I40">
    <cfRule type="cellIs" dxfId="155" priority="164" operator="between">
      <formula>0.000001</formula>
      <formula>1</formula>
    </cfRule>
  </conditionalFormatting>
  <conditionalFormatting sqref="C39">
    <cfRule type="cellIs" dxfId="154" priority="169" operator="between">
      <formula>0.00000001</formula>
      <formula>1</formula>
    </cfRule>
  </conditionalFormatting>
  <conditionalFormatting sqref="I39">
    <cfRule type="cellIs" dxfId="153" priority="168" operator="between">
      <formula>0.000001</formula>
      <formula>1</formula>
    </cfRule>
  </conditionalFormatting>
  <conditionalFormatting sqref="C39">
    <cfRule type="cellIs" dxfId="152" priority="167" operator="between">
      <formula>0.00000001</formula>
      <formula>1</formula>
    </cfRule>
  </conditionalFormatting>
  <conditionalFormatting sqref="I39">
    <cfRule type="cellIs" dxfId="151" priority="166" operator="between">
      <formula>0.000001</formula>
      <formula>1</formula>
    </cfRule>
  </conditionalFormatting>
  <conditionalFormatting sqref="C40">
    <cfRule type="cellIs" dxfId="150" priority="165" operator="between">
      <formula>0.00000001</formula>
      <formula>1</formula>
    </cfRule>
  </conditionalFormatting>
  <conditionalFormatting sqref="I40">
    <cfRule type="cellIs" dxfId="149" priority="162" operator="between">
      <formula>0.000001</formula>
      <formula>1</formula>
    </cfRule>
  </conditionalFormatting>
  <conditionalFormatting sqref="C40">
    <cfRule type="cellIs" dxfId="148" priority="163" operator="between">
      <formula>0.00000001</formula>
      <formula>1</formula>
    </cfRule>
  </conditionalFormatting>
  <conditionalFormatting sqref="C7">
    <cfRule type="cellIs" dxfId="147" priority="147" operator="between">
      <formula>0.00000001</formula>
      <formula>1</formula>
    </cfRule>
  </conditionalFormatting>
  <conditionalFormatting sqref="G20">
    <cfRule type="cellIs" dxfId="146" priority="154" operator="between">
      <formula>0.00000001</formula>
      <formula>1</formula>
    </cfRule>
  </conditionalFormatting>
  <conditionalFormatting sqref="E13">
    <cfRule type="cellIs" dxfId="145" priority="153" operator="between">
      <formula>0.00000001</formula>
      <formula>1</formula>
    </cfRule>
  </conditionalFormatting>
  <conditionalFormatting sqref="G13">
    <cfRule type="cellIs" dxfId="144" priority="152" operator="between">
      <formula>0.00000001</formula>
      <formula>1</formula>
    </cfRule>
  </conditionalFormatting>
  <conditionalFormatting sqref="G19">
    <cfRule type="cellIs" dxfId="143" priority="151" operator="between">
      <formula>0.00000001</formula>
      <formula>1</formula>
    </cfRule>
  </conditionalFormatting>
  <conditionalFormatting sqref="I24">
    <cfRule type="cellIs" dxfId="142" priority="150" operator="between">
      <formula>0.00000001</formula>
      <formula>1</formula>
    </cfRule>
  </conditionalFormatting>
  <conditionalFormatting sqref="C8">
    <cfRule type="cellIs" dxfId="141" priority="149" operator="between">
      <formula>0.00000001</formula>
      <formula>1</formula>
    </cfRule>
  </conditionalFormatting>
  <conditionalFormatting sqref="I8">
    <cfRule type="cellIs" dxfId="140" priority="148" operator="between">
      <formula>0.000001</formula>
      <formula>1</formula>
    </cfRule>
  </conditionalFormatting>
  <conditionalFormatting sqref="I7">
    <cfRule type="cellIs" dxfId="139" priority="146" operator="between">
      <formula>0.000001</formula>
      <formula>1</formula>
    </cfRule>
  </conditionalFormatting>
  <conditionalFormatting sqref="C12">
    <cfRule type="cellIs" dxfId="138" priority="145" operator="between">
      <formula>0.00000001</formula>
      <formula>1</formula>
    </cfRule>
  </conditionalFormatting>
  <conditionalFormatting sqref="I11">
    <cfRule type="cellIs" dxfId="137" priority="143" operator="between">
      <formula>0.000001</formula>
      <formula>1</formula>
    </cfRule>
  </conditionalFormatting>
  <conditionalFormatting sqref="C11">
    <cfRule type="cellIs" dxfId="136" priority="144" operator="between">
      <formula>0.00000001</formula>
      <formula>1</formula>
    </cfRule>
  </conditionalFormatting>
  <conditionalFormatting sqref="E12">
    <cfRule type="cellIs" dxfId="135" priority="142" operator="between">
      <formula>0.00000001</formula>
      <formula>1</formula>
    </cfRule>
  </conditionalFormatting>
  <conditionalFormatting sqref="G12">
    <cfRule type="cellIs" dxfId="134" priority="141" operator="between">
      <formula>0.00000001</formula>
      <formula>1</formula>
    </cfRule>
  </conditionalFormatting>
  <conditionalFormatting sqref="I27">
    <cfRule type="cellIs" dxfId="133" priority="139" operator="between">
      <formula>0.000001</formula>
      <formula>1</formula>
    </cfRule>
  </conditionalFormatting>
  <conditionalFormatting sqref="C27">
    <cfRule type="cellIs" dxfId="132" priority="140" operator="between">
      <formula>0.00000001</formula>
      <formula>1</formula>
    </cfRule>
  </conditionalFormatting>
  <conditionalFormatting sqref="C26">
    <cfRule type="cellIs" dxfId="131" priority="138" operator="between">
      <formula>0.00000001</formula>
      <formula>1</formula>
    </cfRule>
  </conditionalFormatting>
  <conditionalFormatting sqref="I26">
    <cfRule type="cellIs" dxfId="130" priority="137" operator="between">
      <formula>0.000001</formula>
      <formula>1</formula>
    </cfRule>
  </conditionalFormatting>
  <conditionalFormatting sqref="C27">
    <cfRule type="cellIs" dxfId="129" priority="136" operator="between">
      <formula>0.00000001</formula>
      <formula>1</formula>
    </cfRule>
  </conditionalFormatting>
  <conditionalFormatting sqref="I26">
    <cfRule type="cellIs" dxfId="128" priority="134" operator="between">
      <formula>0.000001</formula>
      <formula>1</formula>
    </cfRule>
  </conditionalFormatting>
  <conditionalFormatting sqref="C26">
    <cfRule type="cellIs" dxfId="127" priority="135" operator="between">
      <formula>0.00000001</formula>
      <formula>1</formula>
    </cfRule>
  </conditionalFormatting>
  <conditionalFormatting sqref="E27">
    <cfRule type="cellIs" dxfId="126" priority="133" operator="between">
      <formula>0.00000001</formula>
      <formula>1</formula>
    </cfRule>
  </conditionalFormatting>
  <conditionalFormatting sqref="G27">
    <cfRule type="cellIs" dxfId="125" priority="132" operator="between">
      <formula>0.00000001</formula>
      <formula>1</formula>
    </cfRule>
  </conditionalFormatting>
  <conditionalFormatting sqref="C30">
    <cfRule type="cellIs" dxfId="124" priority="131" operator="between">
      <formula>0.00000001</formula>
      <formula>1</formula>
    </cfRule>
  </conditionalFormatting>
  <conditionalFormatting sqref="C29">
    <cfRule type="cellIs" dxfId="123" priority="129" operator="between">
      <formula>0.00000001</formula>
      <formula>1</formula>
    </cfRule>
  </conditionalFormatting>
  <conditionalFormatting sqref="I29">
    <cfRule type="cellIs" dxfId="122" priority="128" operator="between">
      <formula>0.000001</formula>
      <formula>1</formula>
    </cfRule>
  </conditionalFormatting>
  <conditionalFormatting sqref="C30">
    <cfRule type="cellIs" dxfId="121" priority="127" operator="between">
      <formula>0.00000001</formula>
      <formula>1</formula>
    </cfRule>
  </conditionalFormatting>
  <conditionalFormatting sqref="I29">
    <cfRule type="cellIs" dxfId="120" priority="125" operator="between">
      <formula>0.000001</formula>
      <formula>1</formula>
    </cfRule>
  </conditionalFormatting>
  <conditionalFormatting sqref="C29">
    <cfRule type="cellIs" dxfId="119" priority="126" operator="between">
      <formula>0.00000001</formula>
      <formula>1</formula>
    </cfRule>
  </conditionalFormatting>
  <conditionalFormatting sqref="E30">
    <cfRule type="cellIs" dxfId="118" priority="124" operator="between">
      <formula>0.00000001</formula>
      <formula>1</formula>
    </cfRule>
  </conditionalFormatting>
  <conditionalFormatting sqref="G30">
    <cfRule type="cellIs" dxfId="117" priority="123" operator="between">
      <formula>0.00000001</formula>
      <formula>1</formula>
    </cfRule>
  </conditionalFormatting>
  <conditionalFormatting sqref="I37">
    <cfRule type="cellIs" dxfId="116" priority="121" operator="between">
      <formula>0.000001</formula>
      <formula>1</formula>
    </cfRule>
  </conditionalFormatting>
  <conditionalFormatting sqref="C37">
    <cfRule type="cellIs" dxfId="115" priority="122" operator="between">
      <formula>0.00000001</formula>
      <formula>1</formula>
    </cfRule>
  </conditionalFormatting>
  <conditionalFormatting sqref="C36">
    <cfRule type="cellIs" dxfId="114" priority="120" operator="between">
      <formula>0.00000001</formula>
      <formula>1</formula>
    </cfRule>
  </conditionalFormatting>
  <conditionalFormatting sqref="I36">
    <cfRule type="cellIs" dxfId="113" priority="119" operator="between">
      <formula>0.000001</formula>
      <formula>1</formula>
    </cfRule>
  </conditionalFormatting>
  <conditionalFormatting sqref="C37">
    <cfRule type="cellIs" dxfId="112" priority="118" operator="between">
      <formula>0.00000001</formula>
      <formula>1</formula>
    </cfRule>
  </conditionalFormatting>
  <conditionalFormatting sqref="I36">
    <cfRule type="cellIs" dxfId="111" priority="116" operator="between">
      <formula>0.000001</formula>
      <formula>1</formula>
    </cfRule>
  </conditionalFormatting>
  <conditionalFormatting sqref="C36">
    <cfRule type="cellIs" dxfId="110" priority="117" operator="between">
      <formula>0.00000001</formula>
      <formula>1</formula>
    </cfRule>
  </conditionalFormatting>
  <conditionalFormatting sqref="E37">
    <cfRule type="cellIs" dxfId="109" priority="115" operator="between">
      <formula>0.00000001</formula>
      <formula>1</formula>
    </cfRule>
  </conditionalFormatting>
  <conditionalFormatting sqref="G37">
    <cfRule type="cellIs" dxfId="108" priority="114" operator="between">
      <formula>0.00000001</formula>
      <formula>1</formula>
    </cfRule>
  </conditionalFormatting>
  <conditionalFormatting sqref="C40">
    <cfRule type="cellIs" dxfId="107" priority="113" operator="between">
      <formula>0.00000001</formula>
      <formula>1</formula>
    </cfRule>
  </conditionalFormatting>
  <conditionalFormatting sqref="I40">
    <cfRule type="cellIs" dxfId="106" priority="112" operator="between">
      <formula>0.000001</formula>
      <formula>1</formula>
    </cfRule>
  </conditionalFormatting>
  <conditionalFormatting sqref="I13">
    <cfRule type="cellIs" dxfId="105" priority="111" operator="between">
      <formula>0.000001</formula>
      <formula>1</formula>
    </cfRule>
  </conditionalFormatting>
  <conditionalFormatting sqref="C34">
    <cfRule type="cellIs" dxfId="104" priority="109" operator="between">
      <formula>0.00000001</formula>
      <formula>1</formula>
    </cfRule>
  </conditionalFormatting>
  <conditionalFormatting sqref="I34">
    <cfRule type="cellIs" dxfId="103" priority="108" operator="between">
      <formula>0.000001</formula>
      <formula>1</formula>
    </cfRule>
  </conditionalFormatting>
  <conditionalFormatting sqref="C33">
    <cfRule type="cellIs" dxfId="102" priority="107" operator="between">
      <formula>0.00000001</formula>
      <formula>1</formula>
    </cfRule>
  </conditionalFormatting>
  <conditionalFormatting sqref="I33">
    <cfRule type="cellIs" dxfId="101" priority="106" operator="between">
      <formula>0.000001</formula>
      <formula>1</formula>
    </cfRule>
  </conditionalFormatting>
  <conditionalFormatting sqref="C9">
    <cfRule type="cellIs" dxfId="100" priority="105" operator="between">
      <formula>0.00000001</formula>
      <formula>1</formula>
    </cfRule>
  </conditionalFormatting>
  <conditionalFormatting sqref="I9">
    <cfRule type="cellIs" dxfId="99" priority="104" operator="between">
      <formula>0.000001</formula>
      <formula>1</formula>
    </cfRule>
  </conditionalFormatting>
  <conditionalFormatting sqref="C17">
    <cfRule type="cellIs" dxfId="98" priority="103" operator="between">
      <formula>0.00000001</formula>
      <formula>1</formula>
    </cfRule>
  </conditionalFormatting>
  <conditionalFormatting sqref="C18">
    <cfRule type="cellIs" dxfId="97" priority="101" operator="between">
      <formula>0.00000001</formula>
      <formula>1</formula>
    </cfRule>
  </conditionalFormatting>
  <conditionalFormatting sqref="C12">
    <cfRule type="cellIs" dxfId="96" priority="102" operator="between">
      <formula>0.00000001</formula>
      <formula>1</formula>
    </cfRule>
  </conditionalFormatting>
  <conditionalFormatting sqref="C34">
    <cfRule type="cellIs" dxfId="95" priority="100" operator="between">
      <formula>0.00000001</formula>
      <formula>1</formula>
    </cfRule>
  </conditionalFormatting>
  <conditionalFormatting sqref="I34">
    <cfRule type="cellIs" dxfId="94" priority="99" operator="between">
      <formula>0.000001</formula>
      <formula>1</formula>
    </cfRule>
  </conditionalFormatting>
  <conditionalFormatting sqref="I17">
    <cfRule type="cellIs" dxfId="93" priority="98" operator="between">
      <formula>0.000001</formula>
      <formula>1</formula>
    </cfRule>
  </conditionalFormatting>
  <conditionalFormatting sqref="C19">
    <cfRule type="cellIs" dxfId="92" priority="97" operator="between">
      <formula>0.00000001</formula>
      <formula>1</formula>
    </cfRule>
  </conditionalFormatting>
  <conditionalFormatting sqref="I27">
    <cfRule type="cellIs" dxfId="91" priority="95" operator="between">
      <formula>0.000001</formula>
      <formula>1</formula>
    </cfRule>
  </conditionalFormatting>
  <conditionalFormatting sqref="C27">
    <cfRule type="cellIs" dxfId="90" priority="96" operator="between">
      <formula>0.00000001</formula>
      <formula>1</formula>
    </cfRule>
  </conditionalFormatting>
  <conditionalFormatting sqref="I24">
    <cfRule type="cellIs" dxfId="89" priority="94" operator="between">
      <formula>0.000001</formula>
      <formula>1</formula>
    </cfRule>
  </conditionalFormatting>
  <conditionalFormatting sqref="C22">
    <cfRule type="cellIs" dxfId="88" priority="93" operator="between">
      <formula>0.00000001</formula>
      <formula>1</formula>
    </cfRule>
  </conditionalFormatting>
  <conditionalFormatting sqref="E22">
    <cfRule type="cellIs" dxfId="87" priority="91" operator="between">
      <formula>0.00000001</formula>
      <formula>1</formula>
    </cfRule>
  </conditionalFormatting>
  <conditionalFormatting sqref="C20">
    <cfRule type="cellIs" dxfId="86" priority="89" operator="between">
      <formula>0.00000001</formula>
      <formula>1</formula>
    </cfRule>
  </conditionalFormatting>
  <conditionalFormatting sqref="C15">
    <cfRule type="cellIs" dxfId="85" priority="88" operator="between">
      <formula>0.00000001</formula>
      <formula>1</formula>
    </cfRule>
  </conditionalFormatting>
  <conditionalFormatting sqref="C7">
    <cfRule type="cellIs" dxfId="84" priority="82" operator="between">
      <formula>0.00000001</formula>
      <formula>1</formula>
    </cfRule>
  </conditionalFormatting>
  <conditionalFormatting sqref="E15">
    <cfRule type="cellIs" dxfId="83" priority="86" operator="between">
      <formula>0.00000001</formula>
      <formula>1</formula>
    </cfRule>
  </conditionalFormatting>
  <conditionalFormatting sqref="C11">
    <cfRule type="cellIs" dxfId="82" priority="85" operator="between">
      <formula>0.00000001</formula>
      <formula>1</formula>
    </cfRule>
  </conditionalFormatting>
  <conditionalFormatting sqref="C10">
    <cfRule type="cellIs" dxfId="81" priority="84" operator="between">
      <formula>0.00000001</formula>
      <formula>1</formula>
    </cfRule>
  </conditionalFormatting>
  <conditionalFormatting sqref="I10">
    <cfRule type="cellIs" dxfId="80" priority="83" operator="between">
      <formula>0.000001</formula>
      <formula>1</formula>
    </cfRule>
  </conditionalFormatting>
  <conditionalFormatting sqref="I7">
    <cfRule type="cellIs" dxfId="79" priority="81" operator="between">
      <formula>0.000001</formula>
      <formula>1</formula>
    </cfRule>
  </conditionalFormatting>
  <conditionalFormatting sqref="C6">
    <cfRule type="cellIs" dxfId="78" priority="80" operator="between">
      <formula>0.00000001</formula>
      <formula>1</formula>
    </cfRule>
  </conditionalFormatting>
  <conditionalFormatting sqref="I6">
    <cfRule type="cellIs" dxfId="77" priority="79" operator="between">
      <formula>0.000001</formula>
      <formula>1</formula>
    </cfRule>
  </conditionalFormatting>
  <conditionalFormatting sqref="I19">
    <cfRule type="cellIs" dxfId="76" priority="78" operator="between">
      <formula>0.000001</formula>
      <formula>1</formula>
    </cfRule>
  </conditionalFormatting>
  <conditionalFormatting sqref="I13">
    <cfRule type="cellIs" dxfId="75" priority="77" operator="between">
      <formula>0.000001</formula>
      <formula>1</formula>
    </cfRule>
  </conditionalFormatting>
  <conditionalFormatting sqref="C30">
    <cfRule type="cellIs" dxfId="74" priority="76" operator="between">
      <formula>0.00000001</formula>
      <formula>1</formula>
    </cfRule>
  </conditionalFormatting>
  <conditionalFormatting sqref="C40">
    <cfRule type="cellIs" dxfId="73" priority="74" operator="between">
      <formula>0.00000001</formula>
      <formula>1</formula>
    </cfRule>
  </conditionalFormatting>
  <conditionalFormatting sqref="C40">
    <cfRule type="cellIs" dxfId="72" priority="75" operator="between">
      <formula>0.00000001</formula>
      <formula>1</formula>
    </cfRule>
  </conditionalFormatting>
  <conditionalFormatting sqref="C37">
    <cfRule type="cellIs" dxfId="71" priority="70" operator="between">
      <formula>0.00000001</formula>
      <formula>1</formula>
    </cfRule>
  </conditionalFormatting>
  <conditionalFormatting sqref="I37">
    <cfRule type="cellIs" dxfId="70" priority="69" operator="between">
      <formula>0.000001</formula>
      <formula>1</formula>
    </cfRule>
  </conditionalFormatting>
  <conditionalFormatting sqref="I37">
    <cfRule type="cellIs" dxfId="69" priority="67" operator="between">
      <formula>0.000001</formula>
      <formula>1</formula>
    </cfRule>
  </conditionalFormatting>
  <conditionalFormatting sqref="C37">
    <cfRule type="cellIs" dxfId="68" priority="68" operator="between">
      <formula>0.00000001</formula>
      <formula>1</formula>
    </cfRule>
  </conditionalFormatting>
  <conditionalFormatting sqref="C41">
    <cfRule type="cellIs" dxfId="67" priority="73" operator="between">
      <formula>0.00000001</formula>
      <formula>1</formula>
    </cfRule>
  </conditionalFormatting>
  <conditionalFormatting sqref="I41">
    <cfRule type="cellIs" dxfId="66" priority="72" operator="between">
      <formula>0.000001</formula>
      <formula>1</formula>
    </cfRule>
  </conditionalFormatting>
  <conditionalFormatting sqref="I20">
    <cfRule type="cellIs" dxfId="65" priority="71" operator="between">
      <formula>0.000001</formula>
      <formula>1</formula>
    </cfRule>
  </conditionalFormatting>
  <conditionalFormatting sqref="C38">
    <cfRule type="cellIs" dxfId="64" priority="66" operator="between">
      <formula>0.00000001</formula>
      <formula>1</formula>
    </cfRule>
  </conditionalFormatting>
  <conditionalFormatting sqref="I38">
    <cfRule type="cellIs" dxfId="63" priority="65" operator="between">
      <formula>0.000001</formula>
      <formula>1</formula>
    </cfRule>
  </conditionalFormatting>
  <conditionalFormatting sqref="C38">
    <cfRule type="cellIs" dxfId="62" priority="64" operator="between">
      <formula>0.00000001</formula>
      <formula>1</formula>
    </cfRule>
  </conditionalFormatting>
  <conditionalFormatting sqref="I38">
    <cfRule type="cellIs" dxfId="61" priority="63" operator="between">
      <formula>0.000001</formula>
      <formula>1</formula>
    </cfRule>
  </conditionalFormatting>
  <conditionalFormatting sqref="I39">
    <cfRule type="cellIs" dxfId="60" priority="61" operator="between">
      <formula>0.000001</formula>
      <formula>1</formula>
    </cfRule>
  </conditionalFormatting>
  <conditionalFormatting sqref="C39">
    <cfRule type="cellIs" dxfId="59" priority="62" operator="between">
      <formula>0.00000001</formula>
      <formula>1</formula>
    </cfRule>
  </conditionalFormatting>
  <conditionalFormatting sqref="I39">
    <cfRule type="cellIs" dxfId="58" priority="59" operator="between">
      <formula>0.000001</formula>
      <formula>1</formula>
    </cfRule>
  </conditionalFormatting>
  <conditionalFormatting sqref="C39">
    <cfRule type="cellIs" dxfId="57" priority="60" operator="between">
      <formula>0.00000001</formula>
      <formula>1</formula>
    </cfRule>
  </conditionalFormatting>
  <conditionalFormatting sqref="E13">
    <cfRule type="cellIs" dxfId="56" priority="58" operator="between">
      <formula>0.00000001</formula>
      <formula>1</formula>
    </cfRule>
  </conditionalFormatting>
  <conditionalFormatting sqref="G13">
    <cfRule type="cellIs" dxfId="55" priority="57" operator="between">
      <formula>0.00000001</formula>
      <formula>1</formula>
    </cfRule>
  </conditionalFormatting>
  <conditionalFormatting sqref="G19">
    <cfRule type="cellIs" dxfId="54" priority="56" operator="between">
      <formula>0.00000001</formula>
      <formula>1</formula>
    </cfRule>
  </conditionalFormatting>
  <conditionalFormatting sqref="E12">
    <cfRule type="cellIs" dxfId="53" priority="55" operator="between">
      <formula>0.00000001</formula>
      <formula>1</formula>
    </cfRule>
  </conditionalFormatting>
  <conditionalFormatting sqref="G12">
    <cfRule type="cellIs" dxfId="52" priority="54" operator="between">
      <formula>0.00000001</formula>
      <formula>1</formula>
    </cfRule>
  </conditionalFormatting>
  <conditionalFormatting sqref="G18">
    <cfRule type="cellIs" dxfId="51" priority="53" operator="between">
      <formula>0.00000001</formula>
      <formula>1</formula>
    </cfRule>
  </conditionalFormatting>
  <conditionalFormatting sqref="I23">
    <cfRule type="cellIs" dxfId="50" priority="52" operator="between">
      <formula>0.00000001</formula>
      <formula>1</formula>
    </cfRule>
  </conditionalFormatting>
  <conditionalFormatting sqref="C7">
    <cfRule type="cellIs" dxfId="49" priority="51" operator="between">
      <formula>0.00000001</formula>
      <formula>1</formula>
    </cfRule>
  </conditionalFormatting>
  <conditionalFormatting sqref="I7">
    <cfRule type="cellIs" dxfId="48" priority="50" operator="between">
      <formula>0.000001</formula>
      <formula>1</formula>
    </cfRule>
  </conditionalFormatting>
  <conditionalFormatting sqref="C6">
    <cfRule type="cellIs" dxfId="47" priority="49" operator="between">
      <formula>0.00000001</formula>
      <formula>1</formula>
    </cfRule>
  </conditionalFormatting>
  <conditionalFormatting sqref="I6">
    <cfRule type="cellIs" dxfId="46" priority="48" operator="between">
      <formula>0.000001</formula>
      <formula>1</formula>
    </cfRule>
  </conditionalFormatting>
  <conditionalFormatting sqref="C11">
    <cfRule type="cellIs" dxfId="45" priority="47" operator="between">
      <formula>0.00000001</formula>
      <formula>1</formula>
    </cfRule>
  </conditionalFormatting>
  <conditionalFormatting sqref="I10">
    <cfRule type="cellIs" dxfId="44" priority="45" operator="between">
      <formula>0.000001</formula>
      <formula>1</formula>
    </cfRule>
  </conditionalFormatting>
  <conditionalFormatting sqref="C10">
    <cfRule type="cellIs" dxfId="43" priority="46" operator="between">
      <formula>0.00000001</formula>
      <formula>1</formula>
    </cfRule>
  </conditionalFormatting>
  <conditionalFormatting sqref="E11">
    <cfRule type="cellIs" dxfId="42" priority="44" operator="between">
      <formula>0.00000001</formula>
      <formula>1</formula>
    </cfRule>
  </conditionalFormatting>
  <conditionalFormatting sqref="G11">
    <cfRule type="cellIs" dxfId="41" priority="43" operator="between">
      <formula>0.00000001</formula>
      <formula>1</formula>
    </cfRule>
  </conditionalFormatting>
  <conditionalFormatting sqref="I26">
    <cfRule type="cellIs" dxfId="40" priority="41" operator="between">
      <formula>0.000001</formula>
      <formula>1</formula>
    </cfRule>
  </conditionalFormatting>
  <conditionalFormatting sqref="C26">
    <cfRule type="cellIs" dxfId="39" priority="42" operator="between">
      <formula>0.00000001</formula>
      <formula>1</formula>
    </cfRule>
  </conditionalFormatting>
  <conditionalFormatting sqref="C25">
    <cfRule type="cellIs" dxfId="38" priority="40" operator="between">
      <formula>0.00000001</formula>
      <formula>1</formula>
    </cfRule>
  </conditionalFormatting>
  <conditionalFormatting sqref="I25">
    <cfRule type="cellIs" dxfId="37" priority="39" operator="between">
      <formula>0.000001</formula>
      <formula>1</formula>
    </cfRule>
  </conditionalFormatting>
  <conditionalFormatting sqref="C26">
    <cfRule type="cellIs" dxfId="36" priority="38" operator="between">
      <formula>0.00000001</formula>
      <formula>1</formula>
    </cfRule>
  </conditionalFormatting>
  <conditionalFormatting sqref="I25">
    <cfRule type="cellIs" dxfId="35" priority="36" operator="between">
      <formula>0.000001</formula>
      <formula>1</formula>
    </cfRule>
  </conditionalFormatting>
  <conditionalFormatting sqref="C25">
    <cfRule type="cellIs" dxfId="34" priority="37" operator="between">
      <formula>0.00000001</formula>
      <formula>1</formula>
    </cfRule>
  </conditionalFormatting>
  <conditionalFormatting sqref="E26">
    <cfRule type="cellIs" dxfId="33" priority="35" operator="between">
      <formula>0.00000001</formula>
      <formula>1</formula>
    </cfRule>
  </conditionalFormatting>
  <conditionalFormatting sqref="G26">
    <cfRule type="cellIs" dxfId="32" priority="34" operator="between">
      <formula>0.00000001</formula>
      <formula>1</formula>
    </cfRule>
  </conditionalFormatting>
  <conditionalFormatting sqref="C29">
    <cfRule type="cellIs" dxfId="31" priority="33" operator="between">
      <formula>0.00000001</formula>
      <formula>1</formula>
    </cfRule>
  </conditionalFormatting>
  <conditionalFormatting sqref="C28">
    <cfRule type="cellIs" dxfId="30" priority="32" operator="between">
      <formula>0.00000001</formula>
      <formula>1</formula>
    </cfRule>
  </conditionalFormatting>
  <conditionalFormatting sqref="I28">
    <cfRule type="cellIs" dxfId="29" priority="31" operator="between">
      <formula>0.000001</formula>
      <formula>1</formula>
    </cfRule>
  </conditionalFormatting>
  <conditionalFormatting sqref="C29">
    <cfRule type="cellIs" dxfId="28" priority="30" operator="between">
      <formula>0.00000001</formula>
      <formula>1</formula>
    </cfRule>
  </conditionalFormatting>
  <conditionalFormatting sqref="I28">
    <cfRule type="cellIs" dxfId="27" priority="28" operator="between">
      <formula>0.000001</formula>
      <formula>1</formula>
    </cfRule>
  </conditionalFormatting>
  <conditionalFormatting sqref="C28">
    <cfRule type="cellIs" dxfId="26" priority="29" operator="between">
      <formula>0.00000001</formula>
      <formula>1</formula>
    </cfRule>
  </conditionalFormatting>
  <conditionalFormatting sqref="E29">
    <cfRule type="cellIs" dxfId="25" priority="27" operator="between">
      <formula>0.00000001</formula>
      <formula>1</formula>
    </cfRule>
  </conditionalFormatting>
  <conditionalFormatting sqref="G29">
    <cfRule type="cellIs" dxfId="24" priority="26" operator="between">
      <formula>0.00000001</formula>
      <formula>1</formula>
    </cfRule>
  </conditionalFormatting>
  <conditionalFormatting sqref="I36">
    <cfRule type="cellIs" dxfId="23" priority="24" operator="between">
      <formula>0.000001</formula>
      <formula>1</formula>
    </cfRule>
  </conditionalFormatting>
  <conditionalFormatting sqref="C36">
    <cfRule type="cellIs" dxfId="22" priority="25" operator="between">
      <formula>0.00000001</formula>
      <formula>1</formula>
    </cfRule>
  </conditionalFormatting>
  <conditionalFormatting sqref="C35">
    <cfRule type="cellIs" dxfId="21" priority="23" operator="between">
      <formula>0.00000001</formula>
      <formula>1</formula>
    </cfRule>
  </conditionalFormatting>
  <conditionalFormatting sqref="I35">
    <cfRule type="cellIs" dxfId="20" priority="22" operator="between">
      <formula>0.000001</formula>
      <formula>1</formula>
    </cfRule>
  </conditionalFormatting>
  <conditionalFormatting sqref="C36">
    <cfRule type="cellIs" dxfId="19" priority="21" operator="between">
      <formula>0.00000001</formula>
      <formula>1</formula>
    </cfRule>
  </conditionalFormatting>
  <conditionalFormatting sqref="I35">
    <cfRule type="cellIs" dxfId="18" priority="19" operator="between">
      <formula>0.000001</formula>
      <formula>1</formula>
    </cfRule>
  </conditionalFormatting>
  <conditionalFormatting sqref="C35">
    <cfRule type="cellIs" dxfId="17" priority="20" operator="between">
      <formula>0.00000001</formula>
      <formula>1</formula>
    </cfRule>
  </conditionalFormatting>
  <conditionalFormatting sqref="E36">
    <cfRule type="cellIs" dxfId="16" priority="18" operator="between">
      <formula>0.00000001</formula>
      <formula>1</formula>
    </cfRule>
  </conditionalFormatting>
  <conditionalFormatting sqref="G36">
    <cfRule type="cellIs" dxfId="15" priority="17" operator="between">
      <formula>0.00000001</formula>
      <formula>1</formula>
    </cfRule>
  </conditionalFormatting>
  <conditionalFormatting sqref="C39">
    <cfRule type="cellIs" dxfId="14" priority="16" operator="between">
      <formula>0.00000001</formula>
      <formula>1</formula>
    </cfRule>
  </conditionalFormatting>
  <conditionalFormatting sqref="I39">
    <cfRule type="cellIs" dxfId="13" priority="15" operator="between">
      <formula>0.000001</formula>
      <formula>1</formula>
    </cfRule>
  </conditionalFormatting>
  <conditionalFormatting sqref="I12">
    <cfRule type="cellIs" dxfId="12" priority="14" operator="between">
      <formula>0.000001</formula>
      <formula>1</formula>
    </cfRule>
  </conditionalFormatting>
  <conditionalFormatting sqref="C21">
    <cfRule type="cellIs" dxfId="11" priority="13" operator="between">
      <formula>0.00000001</formula>
      <formula>1</formula>
    </cfRule>
  </conditionalFormatting>
  <conditionalFormatting sqref="C21">
    <cfRule type="cellIs" dxfId="10" priority="12" operator="between">
      <formula>0.00000001</formula>
      <formula>1</formula>
    </cfRule>
  </conditionalFormatting>
  <conditionalFormatting sqref="C14">
    <cfRule type="cellIs" dxfId="9" priority="10" operator="between">
      <formula>0.00000001</formula>
      <formula>1</formula>
    </cfRule>
  </conditionalFormatting>
  <conditionalFormatting sqref="C14">
    <cfRule type="cellIs" dxfId="8" priority="9" operator="between">
      <formula>0.00000001</formula>
      <formula>1</formula>
    </cfRule>
  </conditionalFormatting>
  <conditionalFormatting sqref="K16">
    <cfRule type="cellIs" dxfId="7" priority="7" operator="between">
      <formula>0.000001</formula>
      <formula>1</formula>
    </cfRule>
  </conditionalFormatting>
  <conditionalFormatting sqref="C16">
    <cfRule type="cellIs" dxfId="6" priority="6" operator="between">
      <formula>0.00000001</formula>
      <formula>1</formula>
    </cfRule>
  </conditionalFormatting>
  <conditionalFormatting sqref="C16">
    <cfRule type="cellIs" dxfId="5" priority="5" operator="between">
      <formula>0.00000001</formula>
      <formula>1</formula>
    </cfRule>
  </conditionalFormatting>
  <conditionalFormatting sqref="I16">
    <cfRule type="cellIs" dxfId="4" priority="4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16" sqref="H16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00" t="s">
        <v>394</v>
      </c>
      <c r="B1" s="900"/>
      <c r="C1" s="900"/>
      <c r="D1" s="900"/>
      <c r="E1" s="900"/>
      <c r="F1" s="900"/>
      <c r="G1" s="1"/>
      <c r="H1" s="1"/>
      <c r="I1" s="1"/>
    </row>
    <row r="2" spans="1:12" x14ac:dyDescent="0.2">
      <c r="A2" s="901"/>
      <c r="B2" s="901"/>
      <c r="C2" s="901"/>
      <c r="D2" s="901"/>
      <c r="E2" s="901"/>
      <c r="F2" s="901"/>
      <c r="G2" s="11"/>
      <c r="H2" s="62" t="s">
        <v>544</v>
      </c>
      <c r="I2" s="1"/>
    </row>
    <row r="3" spans="1:12" x14ac:dyDescent="0.2">
      <c r="A3" s="12"/>
      <c r="B3" s="869">
        <f>INDICE!A3</f>
        <v>42522</v>
      </c>
      <c r="C3" s="870">
        <v>41671</v>
      </c>
      <c r="D3" s="870" t="s">
        <v>120</v>
      </c>
      <c r="E3" s="870"/>
      <c r="F3" s="870" t="s">
        <v>121</v>
      </c>
      <c r="G3" s="870"/>
      <c r="H3" s="870"/>
      <c r="I3" s="1"/>
    </row>
    <row r="4" spans="1:12" x14ac:dyDescent="0.2">
      <c r="A4" s="607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7" t="s">
        <v>488</v>
      </c>
      <c r="H4" s="447" t="s">
        <v>110</v>
      </c>
      <c r="I4" s="62"/>
    </row>
    <row r="5" spans="1:12" ht="14.1" customHeight="1" x14ac:dyDescent="0.2">
      <c r="A5" s="804" t="s">
        <v>376</v>
      </c>
      <c r="B5" s="360">
        <v>4302.0783100000008</v>
      </c>
      <c r="C5" s="361">
        <v>1.1076836078821664</v>
      </c>
      <c r="D5" s="360">
        <v>18544.01857</v>
      </c>
      <c r="E5" s="361">
        <v>4.330915604812974</v>
      </c>
      <c r="F5" s="360">
        <v>41655.011250000003</v>
      </c>
      <c r="G5" s="361">
        <v>100.0437518690705</v>
      </c>
      <c r="H5" s="361">
        <v>81.962917978120402</v>
      </c>
      <c r="I5" s="1"/>
    </row>
    <row r="6" spans="1:12" x14ac:dyDescent="0.2">
      <c r="A6" s="65" t="s">
        <v>619</v>
      </c>
      <c r="B6" s="693">
        <v>2954.8646400000002</v>
      </c>
      <c r="C6" s="705">
        <v>-20.558672064067206</v>
      </c>
      <c r="D6" s="693">
        <v>15563.946360000002</v>
      </c>
      <c r="E6" s="705">
        <v>-2.3881002902281905</v>
      </c>
      <c r="F6" s="693">
        <v>34918.755950000006</v>
      </c>
      <c r="G6" s="705">
        <v>84.18579506052815</v>
      </c>
      <c r="H6" s="705">
        <v>68.708254876004972</v>
      </c>
      <c r="I6" s="1"/>
    </row>
    <row r="7" spans="1:12" x14ac:dyDescent="0.2">
      <c r="A7" s="65" t="s">
        <v>620</v>
      </c>
      <c r="B7" s="695">
        <v>1347.2136700000001</v>
      </c>
      <c r="C7" s="705">
        <v>151.63173173191686</v>
      </c>
      <c r="D7" s="695">
        <v>2980.0722099999998</v>
      </c>
      <c r="E7" s="705">
        <v>62.889155172801303</v>
      </c>
      <c r="F7" s="695">
        <v>6736.2552999999998</v>
      </c>
      <c r="G7" s="705">
        <v>261.28842067030996</v>
      </c>
      <c r="H7" s="705">
        <v>13.254663102115446</v>
      </c>
      <c r="I7" s="704"/>
      <c r="J7" s="258"/>
    </row>
    <row r="8" spans="1:12" x14ac:dyDescent="0.2">
      <c r="A8" s="804" t="s">
        <v>621</v>
      </c>
      <c r="B8" s="639">
        <v>43.084159999999997</v>
      </c>
      <c r="C8" s="656">
        <v>-96.730546614014528</v>
      </c>
      <c r="D8" s="639">
        <v>1286.0015700000001</v>
      </c>
      <c r="E8" s="656">
        <v>-84.282864597250352</v>
      </c>
      <c r="F8" s="639">
        <v>9166.7655699999978</v>
      </c>
      <c r="G8" s="656">
        <v>-75.40950982680404</v>
      </c>
      <c r="H8" s="656">
        <v>18.037082021879609</v>
      </c>
      <c r="I8" s="704"/>
      <c r="J8" s="258"/>
    </row>
    <row r="9" spans="1:12" x14ac:dyDescent="0.2">
      <c r="A9" s="65" t="s">
        <v>380</v>
      </c>
      <c r="B9" s="693">
        <v>29.240680000000001</v>
      </c>
      <c r="C9" s="705">
        <v>9.6884455438042316</v>
      </c>
      <c r="D9" s="693">
        <v>1165.81125</v>
      </c>
      <c r="E9" s="705">
        <v>-47.001109833693697</v>
      </c>
      <c r="F9" s="693">
        <v>1685.7034099999996</v>
      </c>
      <c r="G9" s="705">
        <v>-63.422374475469802</v>
      </c>
      <c r="H9" s="705">
        <v>3.3168919220797912</v>
      </c>
      <c r="I9" s="704"/>
      <c r="J9" s="258"/>
    </row>
    <row r="10" spans="1:12" x14ac:dyDescent="0.2">
      <c r="A10" s="65" t="s">
        <v>381</v>
      </c>
      <c r="B10" s="695">
        <v>3.5797099999999999</v>
      </c>
      <c r="C10" s="706" t="s">
        <v>150</v>
      </c>
      <c r="D10" s="695">
        <v>45.250049999999995</v>
      </c>
      <c r="E10" s="706">
        <v>-96.246936912953672</v>
      </c>
      <c r="F10" s="695">
        <v>1900.6826300000002</v>
      </c>
      <c r="G10" s="706">
        <v>57.643622909657147</v>
      </c>
      <c r="H10" s="815">
        <v>3.7398980297989519</v>
      </c>
      <c r="I10" s="704"/>
      <c r="J10" s="258"/>
    </row>
    <row r="11" spans="1:12" x14ac:dyDescent="0.2">
      <c r="A11" s="65" t="s">
        <v>382</v>
      </c>
      <c r="B11" s="693">
        <v>0</v>
      </c>
      <c r="C11" s="705" t="s">
        <v>150</v>
      </c>
      <c r="D11" s="693">
        <v>0</v>
      </c>
      <c r="E11" s="705">
        <v>-100</v>
      </c>
      <c r="F11" s="693">
        <v>608.25701000000004</v>
      </c>
      <c r="G11" s="705">
        <v>-93.100204219123455</v>
      </c>
      <c r="H11" s="705">
        <v>1.1968432590507765</v>
      </c>
      <c r="I11" s="1"/>
      <c r="J11" s="705"/>
      <c r="L11" s="705"/>
    </row>
    <row r="12" spans="1:12" x14ac:dyDescent="0.2">
      <c r="A12" s="65" t="s">
        <v>383</v>
      </c>
      <c r="B12" s="693">
        <v>5.6120000000000001</v>
      </c>
      <c r="C12" s="705">
        <v>-99.459147211811839</v>
      </c>
      <c r="D12" s="693">
        <v>25.724360000000001</v>
      </c>
      <c r="E12" s="705">
        <v>-97.709358448756916</v>
      </c>
      <c r="F12" s="693">
        <v>1733.19409</v>
      </c>
      <c r="G12" s="705">
        <v>-79.014462905650717</v>
      </c>
      <c r="H12" s="705">
        <v>3.4103374546281753</v>
      </c>
      <c r="I12" s="704"/>
      <c r="J12" s="258"/>
    </row>
    <row r="13" spans="1:12" x14ac:dyDescent="0.2">
      <c r="A13" s="65" t="s">
        <v>384</v>
      </c>
      <c r="B13" s="693">
        <v>2.48414</v>
      </c>
      <c r="C13" s="705">
        <v>-17.186775966849911</v>
      </c>
      <c r="D13" s="693">
        <v>37.154269999999997</v>
      </c>
      <c r="E13" s="705">
        <v>-47.608781423010413</v>
      </c>
      <c r="F13" s="693">
        <v>80.497240000000005</v>
      </c>
      <c r="G13" s="705">
        <v>-96.166159870394807</v>
      </c>
      <c r="H13" s="705">
        <v>0.15839123509023353</v>
      </c>
      <c r="I13" s="704"/>
      <c r="J13" s="258"/>
    </row>
    <row r="14" spans="1:12" x14ac:dyDescent="0.2">
      <c r="A14" s="75" t="s">
        <v>385</v>
      </c>
      <c r="B14" s="693">
        <v>2.1676299999999995</v>
      </c>
      <c r="C14" s="705">
        <v>-99.134680197181282</v>
      </c>
      <c r="D14" s="693">
        <v>12.061639999999997</v>
      </c>
      <c r="E14" s="705">
        <v>-99.610321835277787</v>
      </c>
      <c r="F14" s="693">
        <v>3158.4311900000002</v>
      </c>
      <c r="G14" s="705">
        <v>-74.299161036278932</v>
      </c>
      <c r="H14" s="705">
        <v>6.2147201212316858</v>
      </c>
      <c r="I14" s="1"/>
      <c r="J14" s="258"/>
    </row>
    <row r="15" spans="1:12" x14ac:dyDescent="0.2">
      <c r="A15" s="653" t="s">
        <v>119</v>
      </c>
      <c r="B15" s="654">
        <v>4345.1624700000011</v>
      </c>
      <c r="C15" s="655">
        <v>-22.028056952704983</v>
      </c>
      <c r="D15" s="654">
        <v>19830.020140000001</v>
      </c>
      <c r="E15" s="655">
        <v>-23.602562011794252</v>
      </c>
      <c r="F15" s="654">
        <v>50821.776819999992</v>
      </c>
      <c r="G15" s="655">
        <v>-12.528019540608181</v>
      </c>
      <c r="H15" s="655">
        <v>100</v>
      </c>
      <c r="I15" s="704"/>
      <c r="J15" s="258"/>
    </row>
    <row r="16" spans="1:12" x14ac:dyDescent="0.2">
      <c r="A16" s="684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1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1" t="s">
        <v>601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2" t="s">
        <v>643</v>
      </c>
    </row>
    <row r="20" spans="1:9" ht="14.25" customHeight="1" x14ac:dyDescent="0.2">
      <c r="A20" s="908" t="s">
        <v>661</v>
      </c>
      <c r="B20" s="908"/>
      <c r="C20" s="908"/>
      <c r="D20" s="908"/>
      <c r="E20" s="908"/>
      <c r="F20" s="908"/>
      <c r="G20" s="908"/>
      <c r="H20" s="908"/>
    </row>
    <row r="21" spans="1:9" x14ac:dyDescent="0.2">
      <c r="A21" s="908"/>
      <c r="B21" s="908"/>
      <c r="C21" s="908"/>
      <c r="D21" s="908"/>
      <c r="E21" s="908"/>
      <c r="F21" s="908"/>
      <c r="G21" s="908"/>
      <c r="H21" s="908"/>
    </row>
    <row r="22" spans="1:9" x14ac:dyDescent="0.2">
      <c r="A22" s="908"/>
      <c r="B22" s="908"/>
      <c r="C22" s="908"/>
      <c r="D22" s="908"/>
      <c r="E22" s="908"/>
      <c r="F22" s="908"/>
      <c r="G22" s="908"/>
      <c r="H22" s="908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3" priority="3" operator="between">
      <formula>0.0001</formula>
      <formula>0.4999999</formula>
    </cfRule>
  </conditionalFormatting>
  <conditionalFormatting sqref="D7">
    <cfRule type="cellIs" dxfId="2" priority="2" operator="between">
      <formula>0.0001</formula>
      <formula>0.4999999</formula>
    </cfRule>
  </conditionalFormatting>
  <conditionalFormatting sqref="H10">
    <cfRule type="cellIs" dxfId="1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10" sqref="H10"/>
    </sheetView>
  </sheetViews>
  <sheetFormatPr baseColWidth="10" defaultRowHeight="14.25" x14ac:dyDescent="0.2"/>
  <sheetData>
    <row r="1" spans="1:9" x14ac:dyDescent="0.2">
      <c r="A1" s="900" t="s">
        <v>624</v>
      </c>
      <c r="B1" s="900"/>
      <c r="C1" s="900"/>
      <c r="D1" s="900"/>
      <c r="E1" s="900"/>
      <c r="F1" s="900"/>
      <c r="G1" s="1"/>
      <c r="H1" s="1"/>
    </row>
    <row r="2" spans="1:9" x14ac:dyDescent="0.2">
      <c r="A2" s="901"/>
      <c r="B2" s="901"/>
      <c r="C2" s="901"/>
      <c r="D2" s="901"/>
      <c r="E2" s="901"/>
      <c r="F2" s="901"/>
      <c r="G2" s="11"/>
      <c r="H2" s="62" t="s">
        <v>544</v>
      </c>
    </row>
    <row r="3" spans="1:9" x14ac:dyDescent="0.2">
      <c r="A3" s="12"/>
      <c r="B3" s="872">
        <f>INDICE!A3</f>
        <v>42522</v>
      </c>
      <c r="C3" s="872">
        <v>41671</v>
      </c>
      <c r="D3" s="890" t="s">
        <v>120</v>
      </c>
      <c r="E3" s="890"/>
      <c r="F3" s="890" t="s">
        <v>121</v>
      </c>
      <c r="G3" s="890"/>
      <c r="H3" s="890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</row>
    <row r="5" spans="1:9" x14ac:dyDescent="0.2">
      <c r="A5" s="638" t="s">
        <v>119</v>
      </c>
      <c r="B5" s="69">
        <v>26172.7677</v>
      </c>
      <c r="C5" s="70">
        <v>21.782880510509269</v>
      </c>
      <c r="D5" s="69">
        <v>157467.23044999997</v>
      </c>
      <c r="E5" s="70">
        <v>7.0293468266873758</v>
      </c>
      <c r="F5" s="69">
        <v>317565.92641000007</v>
      </c>
      <c r="G5" s="70">
        <v>3.882256753215068</v>
      </c>
      <c r="H5" s="70">
        <v>100</v>
      </c>
    </row>
    <row r="6" spans="1:9" x14ac:dyDescent="0.2">
      <c r="A6" s="358" t="s">
        <v>373</v>
      </c>
      <c r="B6" s="256">
        <v>13054.704900000001</v>
      </c>
      <c r="C6" s="217">
        <v>24.361872234775568</v>
      </c>
      <c r="D6" s="256">
        <v>81378.395950000006</v>
      </c>
      <c r="E6" s="217">
        <v>2.6720493517958785</v>
      </c>
      <c r="F6" s="256">
        <v>173481.59434000001</v>
      </c>
      <c r="G6" s="217">
        <v>-1.8444452283639932</v>
      </c>
      <c r="H6" s="217">
        <v>54.628529043138904</v>
      </c>
    </row>
    <row r="7" spans="1:9" x14ac:dyDescent="0.2">
      <c r="A7" s="358" t="s">
        <v>374</v>
      </c>
      <c r="B7" s="256">
        <v>13118.0628</v>
      </c>
      <c r="C7" s="217">
        <v>19.320389172383059</v>
      </c>
      <c r="D7" s="256">
        <v>76088.834500000012</v>
      </c>
      <c r="E7" s="217">
        <v>12.118315007660589</v>
      </c>
      <c r="F7" s="256">
        <v>144084.33207000003</v>
      </c>
      <c r="G7" s="217">
        <v>11.730998279154703</v>
      </c>
      <c r="H7" s="217">
        <v>45.371470956861089</v>
      </c>
    </row>
    <row r="8" spans="1:9" x14ac:dyDescent="0.2">
      <c r="A8" s="779" t="s">
        <v>520</v>
      </c>
      <c r="B8" s="632">
        <v>-1498.0224099999996</v>
      </c>
      <c r="C8" s="633">
        <v>-27.834427038900699</v>
      </c>
      <c r="D8" s="632">
        <v>3427.2932599999986</v>
      </c>
      <c r="E8" s="635">
        <v>3.1082776921940267</v>
      </c>
      <c r="F8" s="634">
        <v>-1641.5560399999958</v>
      </c>
      <c r="G8" s="635">
        <v>-109.01718933191023</v>
      </c>
      <c r="H8" s="635" t="s">
        <v>150</v>
      </c>
    </row>
    <row r="9" spans="1:9" x14ac:dyDescent="0.2">
      <c r="A9" s="779" t="s">
        <v>521</v>
      </c>
      <c r="B9" s="632">
        <v>27670.790109999998</v>
      </c>
      <c r="C9" s="633">
        <v>17.412548853846658</v>
      </c>
      <c r="D9" s="632">
        <v>154039.93719</v>
      </c>
      <c r="E9" s="635">
        <v>7.1199825477972558</v>
      </c>
      <c r="F9" s="634">
        <v>319207.48245000001</v>
      </c>
      <c r="G9" s="635">
        <v>11.031313609755493</v>
      </c>
      <c r="H9" s="635" t="s">
        <v>150</v>
      </c>
    </row>
    <row r="10" spans="1:9" x14ac:dyDescent="0.2">
      <c r="A10" s="366"/>
      <c r="B10" s="366"/>
      <c r="C10" s="683"/>
      <c r="D10" s="1"/>
      <c r="E10" s="1"/>
      <c r="F10" s="1"/>
      <c r="G10" s="1"/>
      <c r="H10" s="248" t="s">
        <v>238</v>
      </c>
    </row>
    <row r="11" spans="1:9" x14ac:dyDescent="0.2">
      <c r="A11" s="691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2" t="s">
        <v>643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8" t="s">
        <v>640</v>
      </c>
      <c r="B13" s="908"/>
      <c r="C13" s="908"/>
      <c r="D13" s="908"/>
      <c r="E13" s="908"/>
      <c r="F13" s="908"/>
      <c r="G13" s="908"/>
      <c r="H13" s="908"/>
    </row>
    <row r="14" spans="1:9" x14ac:dyDescent="0.2">
      <c r="A14" s="908"/>
      <c r="B14" s="908"/>
      <c r="C14" s="908"/>
      <c r="D14" s="908"/>
      <c r="E14" s="908"/>
      <c r="F14" s="908"/>
      <c r="G14" s="908"/>
      <c r="H14" s="908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2">
        <f>INDICE!A3</f>
        <v>42522</v>
      </c>
      <c r="C3" s="890">
        <v>41671</v>
      </c>
      <c r="D3" s="890" t="s">
        <v>120</v>
      </c>
      <c r="E3" s="890"/>
      <c r="F3" s="890" t="s">
        <v>121</v>
      </c>
      <c r="G3" s="890"/>
      <c r="H3" s="890"/>
    </row>
    <row r="4" spans="1:8" ht="25.5" x14ac:dyDescent="0.2">
      <c r="A4" s="75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110</v>
      </c>
    </row>
    <row r="5" spans="1:8" x14ac:dyDescent="0.2">
      <c r="A5" s="707" t="s">
        <v>399</v>
      </c>
      <c r="B5" s="66">
        <v>0.5333135012000001</v>
      </c>
      <c r="C5" s="264">
        <v>-83.397300070629939</v>
      </c>
      <c r="D5" s="265">
        <v>1.6936775698000002</v>
      </c>
      <c r="E5" s="264">
        <v>-89.025717907396668</v>
      </c>
      <c r="F5" s="265">
        <v>14.801830808800002</v>
      </c>
      <c r="G5" s="264">
        <v>-54.775449346538792</v>
      </c>
      <c r="H5" s="264">
        <v>1.9957154919099112</v>
      </c>
    </row>
    <row r="6" spans="1:8" x14ac:dyDescent="0.2">
      <c r="A6" s="707" t="s">
        <v>400</v>
      </c>
      <c r="B6" s="778">
        <v>0</v>
      </c>
      <c r="C6" s="267" t="s">
        <v>150</v>
      </c>
      <c r="D6" s="762">
        <v>0</v>
      </c>
      <c r="E6" s="267">
        <v>-100</v>
      </c>
      <c r="F6" s="66">
        <v>0.50952248599999994</v>
      </c>
      <c r="G6" s="67">
        <v>-92.275186980330602</v>
      </c>
      <c r="H6" s="67">
        <v>6.8698388187365622E-2</v>
      </c>
    </row>
    <row r="7" spans="1:8" x14ac:dyDescent="0.2">
      <c r="A7" s="707" t="s">
        <v>401</v>
      </c>
      <c r="B7" s="66">
        <v>6.1046392000000003</v>
      </c>
      <c r="C7" s="267">
        <v>-6.7564383100488072</v>
      </c>
      <c r="D7" s="66">
        <v>36.789718999999998</v>
      </c>
      <c r="E7" s="67">
        <v>-5.5355283411807319</v>
      </c>
      <c r="F7" s="66">
        <v>75.765254999999996</v>
      </c>
      <c r="G7" s="67">
        <v>-10.335141480630083</v>
      </c>
      <c r="H7" s="67">
        <v>10.215350729594189</v>
      </c>
    </row>
    <row r="8" spans="1:8" x14ac:dyDescent="0.2">
      <c r="A8" s="707" t="s">
        <v>627</v>
      </c>
      <c r="B8" s="66">
        <v>51.709000000000003</v>
      </c>
      <c r="C8" s="267">
        <v>-22.323402874585383</v>
      </c>
      <c r="D8" s="66">
        <v>311.76460000000003</v>
      </c>
      <c r="E8" s="267">
        <v>23.962264751116919</v>
      </c>
      <c r="F8" s="66">
        <v>650.60380000000009</v>
      </c>
      <c r="G8" s="267">
        <v>158.68979513287502</v>
      </c>
      <c r="H8" s="67">
        <v>87.720235390308559</v>
      </c>
    </row>
    <row r="9" spans="1:8" x14ac:dyDescent="0.2">
      <c r="A9" s="244" t="s">
        <v>274</v>
      </c>
      <c r="B9" s="269">
        <v>58.346952701200003</v>
      </c>
      <c r="C9" s="780">
        <v>-23.558395764884086</v>
      </c>
      <c r="D9" s="269">
        <v>350.24799656979997</v>
      </c>
      <c r="E9" s="780">
        <v>13.805219494408677</v>
      </c>
      <c r="F9" s="269">
        <v>741.68040829479992</v>
      </c>
      <c r="G9" s="780">
        <v>97.611008344157412</v>
      </c>
      <c r="H9" s="270">
        <v>100</v>
      </c>
    </row>
    <row r="10" spans="1:8" x14ac:dyDescent="0.2">
      <c r="A10" s="708" t="s">
        <v>275</v>
      </c>
      <c r="B10" s="272">
        <v>0.26397642782828756</v>
      </c>
      <c r="C10" s="273"/>
      <c r="D10" s="272">
        <v>0.21990700550110956</v>
      </c>
      <c r="E10" s="272"/>
      <c r="F10" s="272">
        <v>0.23736190510986857</v>
      </c>
      <c r="G10" s="274"/>
      <c r="H10" s="274" t="s">
        <v>150</v>
      </c>
    </row>
    <row r="11" spans="1:8" x14ac:dyDescent="0.2">
      <c r="A11" s="275"/>
      <c r="B11" s="67"/>
      <c r="C11" s="67"/>
      <c r="D11" s="67"/>
      <c r="E11" s="67"/>
      <c r="F11" s="67"/>
      <c r="G11" s="268"/>
      <c r="H11" s="248" t="s">
        <v>238</v>
      </c>
    </row>
    <row r="12" spans="1:8" x14ac:dyDescent="0.2">
      <c r="A12" s="275" t="s">
        <v>557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92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402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544</v>
      </c>
    </row>
    <row r="3" spans="1:5" x14ac:dyDescent="0.2">
      <c r="A3" s="370" t="s">
        <v>403</v>
      </c>
      <c r="B3" s="371"/>
      <c r="C3" s="372"/>
      <c r="D3" s="370" t="s">
        <v>404</v>
      </c>
      <c r="E3" s="371"/>
    </row>
    <row r="4" spans="1:5" x14ac:dyDescent="0.2">
      <c r="A4" s="191" t="s">
        <v>405</v>
      </c>
      <c r="B4" s="242">
        <v>30576.277122701202</v>
      </c>
      <c r="C4" s="373"/>
      <c r="D4" s="191" t="s">
        <v>406</v>
      </c>
      <c r="E4" s="242">
        <v>4345.1624699999993</v>
      </c>
    </row>
    <row r="5" spans="1:5" x14ac:dyDescent="0.2">
      <c r="A5" s="707" t="s">
        <v>407</v>
      </c>
      <c r="B5" s="374">
        <v>58.346952701200003</v>
      </c>
      <c r="C5" s="373"/>
      <c r="D5" s="707" t="s">
        <v>408</v>
      </c>
      <c r="E5" s="375">
        <v>4345.1624699999993</v>
      </c>
    </row>
    <row r="6" spans="1:5" x14ac:dyDescent="0.2">
      <c r="A6" s="707" t="s">
        <v>409</v>
      </c>
      <c r="B6" s="374">
        <v>13161.14696</v>
      </c>
      <c r="C6" s="373"/>
      <c r="D6" s="191" t="s">
        <v>411</v>
      </c>
      <c r="E6" s="242">
        <v>22103.092000000001</v>
      </c>
    </row>
    <row r="7" spans="1:5" x14ac:dyDescent="0.2">
      <c r="A7" s="707" t="s">
        <v>410</v>
      </c>
      <c r="B7" s="374">
        <v>17356.783210000001</v>
      </c>
      <c r="C7" s="373"/>
      <c r="D7" s="707" t="s">
        <v>412</v>
      </c>
      <c r="E7" s="375">
        <v>16913.882000000001</v>
      </c>
    </row>
    <row r="8" spans="1:5" x14ac:dyDescent="0.2">
      <c r="A8" s="709"/>
      <c r="B8" s="710"/>
      <c r="C8" s="373"/>
      <c r="D8" s="707" t="s">
        <v>413</v>
      </c>
      <c r="E8" s="375">
        <v>4397.567</v>
      </c>
    </row>
    <row r="9" spans="1:5" x14ac:dyDescent="0.2">
      <c r="A9" s="191" t="s">
        <v>284</v>
      </c>
      <c r="B9" s="242">
        <v>-3896</v>
      </c>
      <c r="C9" s="373"/>
      <c r="D9" s="707" t="s">
        <v>414</v>
      </c>
      <c r="E9" s="375">
        <v>791.64300000000003</v>
      </c>
    </row>
    <row r="10" spans="1:5" x14ac:dyDescent="0.2">
      <c r="A10" s="707"/>
      <c r="B10" s="374"/>
      <c r="C10" s="373"/>
      <c r="D10" s="191" t="s">
        <v>415</v>
      </c>
      <c r="E10" s="242">
        <v>232.02265270120188</v>
      </c>
    </row>
    <row r="11" spans="1:5" x14ac:dyDescent="0.2">
      <c r="A11" s="244" t="s">
        <v>119</v>
      </c>
      <c r="B11" s="245">
        <v>26680.277122701202</v>
      </c>
      <c r="C11" s="373"/>
      <c r="D11" s="244" t="s">
        <v>119</v>
      </c>
      <c r="E11" s="245">
        <v>26680.277122701202</v>
      </c>
    </row>
    <row r="12" spans="1:5" x14ac:dyDescent="0.2">
      <c r="A12" s="1"/>
      <c r="B12" s="1"/>
      <c r="C12" s="373"/>
      <c r="D12" s="1"/>
      <c r="E12" s="248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A3" sqref="A3"/>
    </sheetView>
  </sheetViews>
  <sheetFormatPr baseColWidth="10" defaultRowHeight="14.25" x14ac:dyDescent="0.2"/>
  <sheetData>
    <row r="1" spans="1:6" x14ac:dyDescent="0.2">
      <c r="A1" s="858" t="s">
        <v>577</v>
      </c>
      <c r="B1" s="858"/>
      <c r="C1" s="858"/>
      <c r="D1" s="858"/>
      <c r="E1" s="858"/>
      <c r="F1" s="278"/>
    </row>
    <row r="2" spans="1:6" x14ac:dyDescent="0.2">
      <c r="A2" s="859"/>
      <c r="B2" s="859"/>
      <c r="C2" s="859"/>
      <c r="D2" s="859"/>
      <c r="E2" s="859"/>
      <c r="F2" s="62" t="s">
        <v>416</v>
      </c>
    </row>
    <row r="3" spans="1:6" x14ac:dyDescent="0.2">
      <c r="A3" s="279"/>
      <c r="B3" s="279"/>
      <c r="C3" s="280" t="s">
        <v>575</v>
      </c>
      <c r="D3" s="280" t="s">
        <v>543</v>
      </c>
      <c r="E3" s="280" t="s">
        <v>576</v>
      </c>
      <c r="F3" s="280" t="s">
        <v>543</v>
      </c>
    </row>
    <row r="4" spans="1:6" x14ac:dyDescent="0.2">
      <c r="A4" s="910">
        <v>2011</v>
      </c>
      <c r="B4" s="282" t="s">
        <v>287</v>
      </c>
      <c r="C4" s="376">
        <v>7.6839000000000004</v>
      </c>
      <c r="D4" s="711">
        <v>4.1066009104704175</v>
      </c>
      <c r="E4" s="376">
        <v>6.02</v>
      </c>
      <c r="F4" s="711">
        <v>3.8038417767355108</v>
      </c>
    </row>
    <row r="5" spans="1:6" x14ac:dyDescent="0.2">
      <c r="A5" s="910"/>
      <c r="B5" s="282" t="s">
        <v>288</v>
      </c>
      <c r="C5" s="376">
        <v>7.9547999999999996</v>
      </c>
      <c r="D5" s="711">
        <v>3.5255534298988693</v>
      </c>
      <c r="E5" s="376">
        <v>6.2908999999999997</v>
      </c>
      <c r="F5" s="711">
        <v>4.5000000000000027</v>
      </c>
    </row>
    <row r="6" spans="1:6" x14ac:dyDescent="0.2">
      <c r="A6" s="910"/>
      <c r="B6" s="282" t="s">
        <v>289</v>
      </c>
      <c r="C6" s="376">
        <v>8.3352000000000004</v>
      </c>
      <c r="D6" s="711">
        <v>4.7820184039825104</v>
      </c>
      <c r="E6" s="376">
        <v>6.6712999999999996</v>
      </c>
      <c r="F6" s="711">
        <v>6.0468295474415399</v>
      </c>
    </row>
    <row r="7" spans="1:6" x14ac:dyDescent="0.2">
      <c r="A7" s="911"/>
      <c r="B7" s="287" t="s">
        <v>290</v>
      </c>
      <c r="C7" s="377">
        <v>8.4214000000000002</v>
      </c>
      <c r="D7" s="712">
        <v>1.034168346290429</v>
      </c>
      <c r="E7" s="377">
        <v>6.7573999999999996</v>
      </c>
      <c r="F7" s="712">
        <v>1.2906030308935299</v>
      </c>
    </row>
    <row r="8" spans="1:6" x14ac:dyDescent="0.2">
      <c r="A8" s="910">
        <v>2012</v>
      </c>
      <c r="B8" s="282" t="s">
        <v>287</v>
      </c>
      <c r="C8" s="376">
        <v>8.4930747799999988</v>
      </c>
      <c r="D8" s="711">
        <v>0.85110290450517256</v>
      </c>
      <c r="E8" s="376">
        <v>6.77558478</v>
      </c>
      <c r="F8" s="711">
        <v>0.2691091248113231</v>
      </c>
    </row>
    <row r="9" spans="1:6" x14ac:dyDescent="0.2">
      <c r="A9" s="910"/>
      <c r="B9" s="282" t="s">
        <v>291</v>
      </c>
      <c r="C9" s="376">
        <v>8.8919548999999982</v>
      </c>
      <c r="D9" s="711">
        <v>4.6965337093146315</v>
      </c>
      <c r="E9" s="376">
        <v>7.1146388999999992</v>
      </c>
      <c r="F9" s="711">
        <v>5.0040569339610448</v>
      </c>
    </row>
    <row r="10" spans="1:6" x14ac:dyDescent="0.2">
      <c r="A10" s="910"/>
      <c r="B10" s="282" t="s">
        <v>289</v>
      </c>
      <c r="C10" s="376">
        <v>9.0495981799999985</v>
      </c>
      <c r="D10" s="711">
        <v>1.772875388740448</v>
      </c>
      <c r="E10" s="376">
        <v>7.2722821799999995</v>
      </c>
      <c r="F10" s="711">
        <v>2.2157593971494505</v>
      </c>
    </row>
    <row r="11" spans="1:6" x14ac:dyDescent="0.2">
      <c r="A11" s="911"/>
      <c r="B11" s="287" t="s">
        <v>292</v>
      </c>
      <c r="C11" s="377">
        <v>9.2796727099999998</v>
      </c>
      <c r="D11" s="712">
        <v>2.5423728813559472</v>
      </c>
      <c r="E11" s="377">
        <v>7.4571707099999998</v>
      </c>
      <c r="F11" s="712">
        <v>2.5423728813559361</v>
      </c>
    </row>
    <row r="12" spans="1:6" x14ac:dyDescent="0.2">
      <c r="A12" s="714">
        <v>2013</v>
      </c>
      <c r="B12" s="715" t="s">
        <v>287</v>
      </c>
      <c r="C12" s="716">
        <v>9.3228939099999995</v>
      </c>
      <c r="D12" s="713">
        <v>0.46576211630204822</v>
      </c>
      <c r="E12" s="716">
        <v>7.4668749099999996</v>
      </c>
      <c r="F12" s="713">
        <v>0.13013246413933616</v>
      </c>
    </row>
    <row r="13" spans="1:6" x14ac:dyDescent="0.2">
      <c r="A13" s="714">
        <v>2014</v>
      </c>
      <c r="B13" s="715" t="s">
        <v>287</v>
      </c>
      <c r="C13" s="716">
        <v>9.3313711699999988</v>
      </c>
      <c r="D13" s="713">
        <v>9.0929491227036571E-2</v>
      </c>
      <c r="E13" s="716">
        <v>7.4541771700000004</v>
      </c>
      <c r="F13" s="713">
        <v>-0.17005427508895066</v>
      </c>
    </row>
    <row r="14" spans="1:6" x14ac:dyDescent="0.2">
      <c r="A14" s="909">
        <v>2015</v>
      </c>
      <c r="B14" s="282" t="s">
        <v>287</v>
      </c>
      <c r="C14" s="376">
        <v>9.0886999999999993</v>
      </c>
      <c r="D14" s="711">
        <v>-2.6</v>
      </c>
      <c r="E14" s="376">
        <v>7.2163000000000004</v>
      </c>
      <c r="F14" s="711">
        <v>-3.2</v>
      </c>
    </row>
    <row r="15" spans="1:6" x14ac:dyDescent="0.2">
      <c r="A15" s="910"/>
      <c r="B15" s="282" t="s">
        <v>288</v>
      </c>
      <c r="C15" s="376">
        <v>8.8966738299999992</v>
      </c>
      <c r="D15" s="711">
        <v>-2.1126277723363662</v>
      </c>
      <c r="E15" s="376">
        <v>7.0243198300000005</v>
      </c>
      <c r="F15" s="711">
        <v>-2.6607716516130533</v>
      </c>
    </row>
    <row r="16" spans="1:6" x14ac:dyDescent="0.2">
      <c r="A16" s="910"/>
      <c r="B16" s="282" t="s">
        <v>289</v>
      </c>
      <c r="C16" s="376">
        <v>8.6769076126901634</v>
      </c>
      <c r="D16" s="711">
        <v>-2.4702065233500399</v>
      </c>
      <c r="E16" s="376">
        <v>6.8045536126901629</v>
      </c>
      <c r="F16" s="711">
        <v>-3.1286476502855591</v>
      </c>
    </row>
    <row r="17" spans="1:6" x14ac:dyDescent="0.2">
      <c r="A17" s="911"/>
      <c r="B17" s="287" t="s">
        <v>290</v>
      </c>
      <c r="C17" s="377">
        <v>8.5953257826901623</v>
      </c>
      <c r="D17" s="712">
        <f>100*(C17-C16)/C16</f>
        <v>-0.94021780156660772</v>
      </c>
      <c r="E17" s="377">
        <v>6.7229717826901636</v>
      </c>
      <c r="F17" s="712">
        <f>100*(E17-E16)/E16</f>
        <v>-1.1989299319775091</v>
      </c>
    </row>
    <row r="18" spans="1:6" x14ac:dyDescent="0.2">
      <c r="A18" s="909">
        <v>2016</v>
      </c>
      <c r="B18" s="282" t="s">
        <v>287</v>
      </c>
      <c r="C18" s="376">
        <v>8.3602396900000002</v>
      </c>
      <c r="D18" s="711">
        <f>100*(C18-C17)/C17</f>
        <v>-2.7350457520015601</v>
      </c>
      <c r="E18" s="376">
        <v>6.476995689999999</v>
      </c>
      <c r="F18" s="711">
        <f>100*(E18-E17)/E17</f>
        <v>-3.6587405189396542</v>
      </c>
    </row>
    <row r="19" spans="1:6" x14ac:dyDescent="0.2">
      <c r="A19" s="911"/>
      <c r="B19" s="287" t="s">
        <v>288</v>
      </c>
      <c r="C19" s="377">
        <v>8.1462632900000003</v>
      </c>
      <c r="D19" s="712">
        <v>-2.5594529335797063</v>
      </c>
      <c r="E19" s="377">
        <v>6.2630192899999999</v>
      </c>
      <c r="F19" s="712">
        <v>-3.3036365969852777</v>
      </c>
    </row>
    <row r="20" spans="1:6" x14ac:dyDescent="0.2">
      <c r="A20" s="717"/>
      <c r="B20" s="58"/>
      <c r="C20" s="94"/>
      <c r="D20" s="94"/>
      <c r="E20" s="94"/>
      <c r="F20" s="94" t="s">
        <v>296</v>
      </c>
    </row>
    <row r="21" spans="1:6" x14ac:dyDescent="0.2">
      <c r="A21" s="717" t="s">
        <v>644</v>
      </c>
      <c r="B21" s="58"/>
      <c r="C21" s="94"/>
      <c r="D21" s="94"/>
      <c r="E21" s="94"/>
      <c r="F21" s="94"/>
    </row>
    <row r="22" spans="1:6" x14ac:dyDescent="0.2">
      <c r="A22" s="94" t="s">
        <v>604</v>
      </c>
      <c r="B22" s="8"/>
      <c r="C22" s="8"/>
      <c r="D22" s="8"/>
      <c r="E22" s="8"/>
      <c r="F22" s="8"/>
    </row>
    <row r="23" spans="1:6" x14ac:dyDescent="0.2">
      <c r="A23" s="379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1" t="s">
        <v>5</v>
      </c>
      <c r="B1" s="480"/>
      <c r="C1" s="480"/>
      <c r="D1" s="480"/>
      <c r="E1" s="480"/>
      <c r="F1" s="480"/>
      <c r="G1" s="480"/>
      <c r="H1" s="480"/>
      <c r="I1" s="395"/>
    </row>
    <row r="2" spans="1:9" ht="15.75" x14ac:dyDescent="0.25">
      <c r="A2" s="482"/>
      <c r="B2" s="483"/>
      <c r="C2" s="480"/>
      <c r="D2" s="480"/>
      <c r="E2" s="480"/>
      <c r="F2" s="480"/>
      <c r="G2" s="480"/>
      <c r="H2" s="62" t="s">
        <v>159</v>
      </c>
      <c r="I2" s="395"/>
    </row>
    <row r="3" spans="1:9" s="80" customFormat="1" ht="14.25" x14ac:dyDescent="0.2">
      <c r="A3" s="453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  <c r="I3" s="395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5"/>
    </row>
    <row r="5" spans="1:9" s="80" customFormat="1" ht="14.25" x14ac:dyDescent="0.2">
      <c r="A5" s="82" t="s">
        <v>607</v>
      </c>
      <c r="B5" s="474">
        <v>141.83815000000001</v>
      </c>
      <c r="C5" s="84">
        <v>1.5996494680418245</v>
      </c>
      <c r="D5" s="83">
        <v>977.57211000000018</v>
      </c>
      <c r="E5" s="84">
        <v>-3.4665426731972824</v>
      </c>
      <c r="F5" s="83">
        <v>1841.0894599999999</v>
      </c>
      <c r="G5" s="84">
        <v>2.7818822936663929</v>
      </c>
      <c r="H5" s="477">
        <v>3.2940186215878096</v>
      </c>
      <c r="I5" s="395"/>
    </row>
    <row r="6" spans="1:9" s="80" customFormat="1" ht="14.25" x14ac:dyDescent="0.2">
      <c r="A6" s="82" t="s">
        <v>49</v>
      </c>
      <c r="B6" s="475">
        <v>417.13103000000001</v>
      </c>
      <c r="C6" s="86">
        <v>3.6829490476854487</v>
      </c>
      <c r="D6" s="85">
        <v>2277.4914600000002</v>
      </c>
      <c r="E6" s="86">
        <v>2.4661851885170285</v>
      </c>
      <c r="F6" s="85">
        <v>4705.7339599999996</v>
      </c>
      <c r="G6" s="86">
        <v>1.7759778891840237</v>
      </c>
      <c r="H6" s="478">
        <v>8.4193493196567122</v>
      </c>
      <c r="I6" s="395"/>
    </row>
    <row r="7" spans="1:9" s="80" customFormat="1" ht="14.25" x14ac:dyDescent="0.2">
      <c r="A7" s="82" t="s">
        <v>50</v>
      </c>
      <c r="B7" s="475">
        <v>559.74647000000004</v>
      </c>
      <c r="C7" s="86">
        <v>8.9130084377322607</v>
      </c>
      <c r="D7" s="85">
        <v>2690.9127000000003</v>
      </c>
      <c r="E7" s="86">
        <v>5.547412704427467</v>
      </c>
      <c r="F7" s="85">
        <v>5675.9644900000012</v>
      </c>
      <c r="G7" s="86">
        <v>4.7529414287685601</v>
      </c>
      <c r="H7" s="478">
        <v>10.155254881276198</v>
      </c>
      <c r="I7" s="395"/>
    </row>
    <row r="8" spans="1:9" s="80" customFormat="1" ht="14.25" x14ac:dyDescent="0.2">
      <c r="A8" s="82" t="s">
        <v>129</v>
      </c>
      <c r="B8" s="475">
        <v>2508.8141400000004</v>
      </c>
      <c r="C8" s="86">
        <v>3.3005675261171659</v>
      </c>
      <c r="D8" s="85">
        <v>15025.326549999994</v>
      </c>
      <c r="E8" s="86">
        <v>1.8060631875922817</v>
      </c>
      <c r="F8" s="85">
        <v>30055.77384999999</v>
      </c>
      <c r="G8" s="86">
        <v>2.9690419598114217</v>
      </c>
      <c r="H8" s="478">
        <v>53.774833270802546</v>
      </c>
      <c r="I8" s="395"/>
    </row>
    <row r="9" spans="1:9" s="80" customFormat="1" ht="14.25" x14ac:dyDescent="0.2">
      <c r="A9" s="82" t="s">
        <v>130</v>
      </c>
      <c r="B9" s="475">
        <v>691.05666999999994</v>
      </c>
      <c r="C9" s="86">
        <v>4.9394326661995134</v>
      </c>
      <c r="D9" s="85">
        <v>4283.9675299999999</v>
      </c>
      <c r="E9" s="86">
        <v>5.1998344322792684</v>
      </c>
      <c r="F9" s="85">
        <v>8450.9930100000001</v>
      </c>
      <c r="G9" s="87">
        <v>-0.72669330540583132</v>
      </c>
      <c r="H9" s="478">
        <v>15.120247522273258</v>
      </c>
      <c r="I9" s="395"/>
    </row>
    <row r="10" spans="1:9" s="80" customFormat="1" ht="14.25" x14ac:dyDescent="0.2">
      <c r="A10" s="81" t="s">
        <v>489</v>
      </c>
      <c r="B10" s="476">
        <v>454</v>
      </c>
      <c r="C10" s="89">
        <v>0.72550305563165562</v>
      </c>
      <c r="D10" s="88">
        <v>2659.9272745364392</v>
      </c>
      <c r="E10" s="89">
        <v>-1.5424113396370265</v>
      </c>
      <c r="F10" s="88">
        <v>5162.3411632580646</v>
      </c>
      <c r="G10" s="89">
        <v>-1.7744518280187935</v>
      </c>
      <c r="H10" s="479">
        <v>9.2362963844034702</v>
      </c>
      <c r="I10" s="395"/>
    </row>
    <row r="11" spans="1:9" s="80" customFormat="1" ht="14.25" x14ac:dyDescent="0.2">
      <c r="A11" s="90" t="s">
        <v>490</v>
      </c>
      <c r="B11" s="91">
        <v>4772.5864600000004</v>
      </c>
      <c r="C11" s="92">
        <v>3.8925462217995754</v>
      </c>
      <c r="D11" s="91">
        <v>27915.197624536431</v>
      </c>
      <c r="E11" s="92">
        <v>2.18824584260725</v>
      </c>
      <c r="F11" s="91">
        <v>55891.895933258056</v>
      </c>
      <c r="G11" s="92">
        <v>2.0094527728757692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557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491</v>
      </c>
      <c r="B14" s="85"/>
      <c r="C14" s="480"/>
      <c r="D14" s="480"/>
      <c r="E14" s="480"/>
      <c r="F14" s="480"/>
      <c r="G14" s="480"/>
      <c r="H14" s="480"/>
      <c r="I14" s="395"/>
    </row>
    <row r="15" spans="1:9" ht="14.25" x14ac:dyDescent="0.2">
      <c r="A15" s="94" t="s">
        <v>492</v>
      </c>
      <c r="B15" s="480"/>
      <c r="C15" s="480"/>
      <c r="D15" s="480"/>
      <c r="E15" s="480"/>
      <c r="F15" s="480"/>
      <c r="G15" s="480"/>
      <c r="H15" s="480"/>
      <c r="I15" s="395"/>
    </row>
    <row r="16" spans="1:9" ht="14.25" x14ac:dyDescent="0.2">
      <c r="A16" s="166" t="s">
        <v>643</v>
      </c>
      <c r="B16" s="480"/>
      <c r="C16" s="480"/>
      <c r="D16" s="480"/>
      <c r="E16" s="480"/>
      <c r="F16" s="480"/>
      <c r="G16" s="480"/>
      <c r="H16" s="480"/>
      <c r="I16" s="395"/>
    </row>
    <row r="17" spans="2:9" ht="14.25" x14ac:dyDescent="0.2">
      <c r="B17" s="480"/>
      <c r="C17" s="480"/>
      <c r="D17" s="480"/>
      <c r="E17" s="480"/>
      <c r="F17" s="480"/>
      <c r="G17" s="480"/>
      <c r="H17" s="480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5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37">
        <v>2015</v>
      </c>
      <c r="C3" s="737" t="s">
        <v>602</v>
      </c>
      <c r="D3" s="737" t="s">
        <v>602</v>
      </c>
      <c r="E3" s="737" t="s">
        <v>602</v>
      </c>
      <c r="F3" s="737" t="s">
        <v>602</v>
      </c>
      <c r="G3" s="737" t="s">
        <v>602</v>
      </c>
      <c r="H3" s="737">
        <v>2016</v>
      </c>
      <c r="I3" s="737" t="s">
        <v>602</v>
      </c>
      <c r="J3" s="737" t="s">
        <v>602</v>
      </c>
      <c r="K3" s="737" t="s">
        <v>602</v>
      </c>
      <c r="L3" s="737" t="s">
        <v>602</v>
      </c>
      <c r="M3" s="737" t="s">
        <v>602</v>
      </c>
    </row>
    <row r="4" spans="1:13" x14ac:dyDescent="0.2">
      <c r="A4" s="312"/>
      <c r="B4" s="673">
        <v>42186</v>
      </c>
      <c r="C4" s="673">
        <v>42217</v>
      </c>
      <c r="D4" s="673">
        <v>42248</v>
      </c>
      <c r="E4" s="673">
        <v>42278</v>
      </c>
      <c r="F4" s="673">
        <v>42309</v>
      </c>
      <c r="G4" s="673">
        <v>42339</v>
      </c>
      <c r="H4" s="673">
        <v>42370</v>
      </c>
      <c r="I4" s="673">
        <v>42401</v>
      </c>
      <c r="J4" s="673">
        <v>42430</v>
      </c>
      <c r="K4" s="673">
        <v>42461</v>
      </c>
      <c r="L4" s="673">
        <v>42491</v>
      </c>
      <c r="M4" s="673">
        <v>42522</v>
      </c>
    </row>
    <row r="5" spans="1:13" x14ac:dyDescent="0.2">
      <c r="A5" s="380" t="s">
        <v>418</v>
      </c>
      <c r="B5" s="314">
        <v>2.8304545454545464</v>
      </c>
      <c r="C5" s="315">
        <v>2.7670000000000003</v>
      </c>
      <c r="D5" s="315">
        <v>2.6461904761904771</v>
      </c>
      <c r="E5" s="315">
        <v>2.3154545454545454</v>
      </c>
      <c r="F5" s="315">
        <v>2.0778947368421057</v>
      </c>
      <c r="G5" s="315">
        <v>1.9227272727272726</v>
      </c>
      <c r="H5" s="315">
        <v>2.2747368421052632</v>
      </c>
      <c r="I5" s="315">
        <v>1.9575</v>
      </c>
      <c r="J5" s="315">
        <v>1.7018181818181821</v>
      </c>
      <c r="K5" s="315">
        <v>1.9047619047619047</v>
      </c>
      <c r="L5" s="315">
        <v>1.9223809523809525</v>
      </c>
      <c r="M5" s="315">
        <v>2.566363636363636</v>
      </c>
    </row>
    <row r="6" spans="1:13" x14ac:dyDescent="0.2">
      <c r="A6" s="317" t="s">
        <v>419</v>
      </c>
      <c r="B6" s="381">
        <v>43.533913043478265</v>
      </c>
      <c r="C6" s="382">
        <v>39.67285714285714</v>
      </c>
      <c r="D6" s="382">
        <v>41.101818181818182</v>
      </c>
      <c r="E6" s="382">
        <v>39.61</v>
      </c>
      <c r="F6" s="382">
        <v>36.01380952380952</v>
      </c>
      <c r="G6" s="382">
        <v>34.269090909090906</v>
      </c>
      <c r="H6" s="382">
        <v>32.117619047619051</v>
      </c>
      <c r="I6" s="382">
        <v>29.694285714285712</v>
      </c>
      <c r="J6" s="382">
        <v>29.60173913043479</v>
      </c>
      <c r="K6" s="382">
        <v>29.470476190476184</v>
      </c>
      <c r="L6" s="382">
        <v>30.446818181818177</v>
      </c>
      <c r="M6" s="382">
        <v>34.262272727272737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2">
        <f>INDICE!A3</f>
        <v>42522</v>
      </c>
      <c r="C3" s="913">
        <v>41671</v>
      </c>
      <c r="D3" s="912">
        <f>DATE(YEAR(B3),MONTH(B3)-1,1)</f>
        <v>42491</v>
      </c>
      <c r="E3" s="913"/>
      <c r="F3" s="912">
        <f>DATE(YEAR(B3)-1,MONTH(B3),1)</f>
        <v>42156</v>
      </c>
      <c r="G3" s="913"/>
      <c r="H3" s="861" t="s">
        <v>488</v>
      </c>
      <c r="I3" s="86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42491</v>
      </c>
      <c r="I4" s="446">
        <f>F3</f>
        <v>42156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421</v>
      </c>
      <c r="B5" s="375">
        <v>6625</v>
      </c>
      <c r="C5" s="719">
        <v>36.046574895260896</v>
      </c>
      <c r="D5" s="375">
        <v>7035</v>
      </c>
      <c r="E5" s="719">
        <v>36.890403775563712</v>
      </c>
      <c r="F5" s="375">
        <v>7015</v>
      </c>
      <c r="G5" s="719">
        <v>38.645879241956813</v>
      </c>
      <c r="H5" s="388">
        <v>-5.8280028429282167</v>
      </c>
      <c r="I5" s="388">
        <v>-5.5595153243050612</v>
      </c>
      <c r="K5" s="387"/>
    </row>
    <row r="6" spans="1:71" s="386" customFormat="1" ht="15" x14ac:dyDescent="0.2">
      <c r="A6" s="389" t="s">
        <v>124</v>
      </c>
      <c r="B6" s="375">
        <v>11754</v>
      </c>
      <c r="C6" s="719">
        <v>63.953425104739104</v>
      </c>
      <c r="D6" s="375">
        <v>12035</v>
      </c>
      <c r="E6" s="719">
        <v>63.109596224436295</v>
      </c>
      <c r="F6" s="375">
        <v>11137</v>
      </c>
      <c r="G6" s="719">
        <v>61.354120758043194</v>
      </c>
      <c r="H6" s="388">
        <v>-2.3348566680515161</v>
      </c>
      <c r="I6" s="388">
        <v>5.5400915866032143</v>
      </c>
      <c r="K6" s="387"/>
    </row>
    <row r="7" spans="1:71" s="80" customFormat="1" ht="12.75" x14ac:dyDescent="0.2">
      <c r="A7" s="90" t="s">
        <v>119</v>
      </c>
      <c r="B7" s="91">
        <v>18379</v>
      </c>
      <c r="C7" s="92">
        <v>100</v>
      </c>
      <c r="D7" s="91">
        <v>19070</v>
      </c>
      <c r="E7" s="92">
        <v>100</v>
      </c>
      <c r="F7" s="91">
        <v>18152</v>
      </c>
      <c r="G7" s="92">
        <v>100</v>
      </c>
      <c r="H7" s="92">
        <v>-3.6234923964341901</v>
      </c>
      <c r="I7" s="92">
        <v>1.2505509034817099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3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17" t="s">
        <v>542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18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2">
        <f>INDICE!A3</f>
        <v>42522</v>
      </c>
      <c r="C3" s="913">
        <v>41671</v>
      </c>
      <c r="D3" s="912">
        <f>DATE(YEAR(B3),MONTH(B3)-1,1)</f>
        <v>42491</v>
      </c>
      <c r="E3" s="913"/>
      <c r="F3" s="912">
        <f>DATE(YEAR(B3)-1,MONTH(B3),1)</f>
        <v>42156</v>
      </c>
      <c r="G3" s="913"/>
      <c r="H3" s="861" t="s">
        <v>488</v>
      </c>
      <c r="I3" s="86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42491</v>
      </c>
      <c r="I4" s="446">
        <f>F3</f>
        <v>42156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541</v>
      </c>
      <c r="B5" s="375">
        <v>6864</v>
      </c>
      <c r="C5" s="719">
        <v>39.936905414665553</v>
      </c>
      <c r="D5" s="375">
        <v>6864</v>
      </c>
      <c r="E5" s="719">
        <v>38.103153117022885</v>
      </c>
      <c r="F5" s="375">
        <v>6872</v>
      </c>
      <c r="G5" s="719">
        <v>39.829257398472357</v>
      </c>
      <c r="H5" s="771">
        <v>0</v>
      </c>
      <c r="I5" s="238">
        <v>-0.11641443538998836</v>
      </c>
      <c r="K5" s="387"/>
    </row>
    <row r="6" spans="1:71" s="386" customFormat="1" ht="15" x14ac:dyDescent="0.2">
      <c r="A6" s="389" t="s">
        <v>611</v>
      </c>
      <c r="B6" s="375">
        <v>10323.110339999992</v>
      </c>
      <c r="C6" s="719">
        <v>60.06309458533444</v>
      </c>
      <c r="D6" s="375">
        <v>11150.257189999988</v>
      </c>
      <c r="E6" s="719">
        <v>61.896846882977108</v>
      </c>
      <c r="F6" s="375">
        <v>10381.648319999997</v>
      </c>
      <c r="G6" s="719">
        <v>60.17074260152765</v>
      </c>
      <c r="H6" s="238">
        <v>-7.4181862884904142</v>
      </c>
      <c r="I6" s="238">
        <v>-0.56386017129122545</v>
      </c>
      <c r="K6" s="387"/>
    </row>
    <row r="7" spans="1:71" s="80" customFormat="1" ht="12.75" x14ac:dyDescent="0.2">
      <c r="A7" s="90" t="s">
        <v>119</v>
      </c>
      <c r="B7" s="91">
        <v>17187.110339999992</v>
      </c>
      <c r="C7" s="92">
        <v>100</v>
      </c>
      <c r="D7" s="91">
        <v>18014.257189999989</v>
      </c>
      <c r="E7" s="92">
        <v>100</v>
      </c>
      <c r="F7" s="91">
        <v>17253.648319999997</v>
      </c>
      <c r="G7" s="92">
        <v>100</v>
      </c>
      <c r="H7" s="92">
        <v>-4.591623408480924</v>
      </c>
      <c r="I7" s="92">
        <v>-0.3856458574206329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3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17" t="s">
        <v>542</v>
      </c>
    </row>
    <row r="10" spans="1:71" x14ac:dyDescent="0.2">
      <c r="A10" s="717" t="s">
        <v>538</v>
      </c>
    </row>
    <row r="11" spans="1:71" x14ac:dyDescent="0.2">
      <c r="A11" s="692" t="s">
        <v>643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900" t="s">
        <v>587</v>
      </c>
      <c r="B1" s="900"/>
      <c r="C1" s="900"/>
      <c r="D1" s="900"/>
      <c r="E1" s="900"/>
      <c r="F1" s="900"/>
      <c r="G1" s="13"/>
      <c r="H1" s="13"/>
      <c r="I1" s="13"/>
    </row>
    <row r="2" spans="1:9" x14ac:dyDescent="0.2">
      <c r="A2" s="901"/>
      <c r="B2" s="901"/>
      <c r="C2" s="901"/>
      <c r="D2" s="901"/>
      <c r="E2" s="901"/>
      <c r="F2" s="901"/>
      <c r="G2" s="13"/>
      <c r="H2" s="13"/>
      <c r="I2" s="230" t="s">
        <v>539</v>
      </c>
    </row>
    <row r="3" spans="1:9" x14ac:dyDescent="0.2">
      <c r="A3" s="399"/>
      <c r="B3" s="401"/>
      <c r="C3" s="401"/>
      <c r="D3" s="869">
        <f>INDICE!A3</f>
        <v>42522</v>
      </c>
      <c r="E3" s="869">
        <v>41671</v>
      </c>
      <c r="F3" s="869">
        <f>DATE(YEAR(D3),MONTH(D3)-1,1)</f>
        <v>42491</v>
      </c>
      <c r="G3" s="869"/>
      <c r="H3" s="872">
        <f>DATE(YEAR(D3)-1,MONTH(D3),1)</f>
        <v>42156</v>
      </c>
      <c r="I3" s="872"/>
    </row>
    <row r="4" spans="1:9" x14ac:dyDescent="0.2">
      <c r="A4" s="338"/>
      <c r="B4" s="339"/>
      <c r="C4" s="339"/>
      <c r="D4" s="97" t="s">
        <v>424</v>
      </c>
      <c r="E4" s="261" t="s">
        <v>110</v>
      </c>
      <c r="F4" s="97" t="s">
        <v>424</v>
      </c>
      <c r="G4" s="261" t="s">
        <v>110</v>
      </c>
      <c r="H4" s="97" t="s">
        <v>424</v>
      </c>
      <c r="I4" s="261" t="s">
        <v>110</v>
      </c>
    </row>
    <row r="5" spans="1:9" x14ac:dyDescent="0.2">
      <c r="A5" s="347" t="s">
        <v>423</v>
      </c>
      <c r="B5" s="237"/>
      <c r="C5" s="237"/>
      <c r="D5" s="612">
        <v>128.93321011209159</v>
      </c>
      <c r="E5" s="722">
        <v>100</v>
      </c>
      <c r="F5" s="612">
        <v>134.12672310994515</v>
      </c>
      <c r="G5" s="722">
        <v>100</v>
      </c>
      <c r="H5" s="612">
        <v>127.17981070024865</v>
      </c>
      <c r="I5" s="722">
        <v>100</v>
      </c>
    </row>
    <row r="6" spans="1:9" x14ac:dyDescent="0.2">
      <c r="A6" s="398" t="s">
        <v>536</v>
      </c>
      <c r="B6" s="237"/>
      <c r="C6" s="237"/>
      <c r="D6" s="612">
        <v>78.458406868590501</v>
      </c>
      <c r="E6" s="722">
        <v>60.851976616715397</v>
      </c>
      <c r="F6" s="612">
        <v>83.651919866444075</v>
      </c>
      <c r="G6" s="722">
        <v>62.367824939608553</v>
      </c>
      <c r="H6" s="612">
        <v>76.193081735782471</v>
      </c>
      <c r="I6" s="722">
        <v>59.909730417324411</v>
      </c>
    </row>
    <row r="7" spans="1:9" x14ac:dyDescent="0.2">
      <c r="A7" s="398" t="s">
        <v>537</v>
      </c>
      <c r="B7" s="237"/>
      <c r="C7" s="237"/>
      <c r="D7" s="612">
        <v>50.474803243501064</v>
      </c>
      <c r="E7" s="722">
        <v>39.148023383284588</v>
      </c>
      <c r="F7" s="612">
        <v>50.474803243501064</v>
      </c>
      <c r="G7" s="722">
        <v>37.63217506039144</v>
      </c>
      <c r="H7" s="612">
        <v>50.986728964466195</v>
      </c>
      <c r="I7" s="722">
        <v>40.090269582675603</v>
      </c>
    </row>
    <row r="8" spans="1:9" x14ac:dyDescent="0.2">
      <c r="A8" s="338" t="s">
        <v>591</v>
      </c>
      <c r="B8" s="397"/>
      <c r="C8" s="397"/>
      <c r="D8" s="710">
        <v>90</v>
      </c>
      <c r="E8" s="723"/>
      <c r="F8" s="710">
        <v>90</v>
      </c>
      <c r="G8" s="723"/>
      <c r="H8" s="710">
        <v>90</v>
      </c>
      <c r="I8" s="723"/>
    </row>
    <row r="9" spans="1:9" x14ac:dyDescent="0.2">
      <c r="A9" s="622" t="s">
        <v>538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2" t="s">
        <v>592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A3" sqref="A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00" t="s">
        <v>541</v>
      </c>
      <c r="B1" s="900"/>
      <c r="C1" s="900"/>
      <c r="D1" s="900"/>
      <c r="E1" s="400"/>
      <c r="F1" s="13"/>
      <c r="G1" s="13"/>
      <c r="H1" s="13"/>
      <c r="I1" s="13"/>
    </row>
    <row r="2" spans="1:40" ht="15" x14ac:dyDescent="0.2">
      <c r="A2" s="900"/>
      <c r="B2" s="900"/>
      <c r="C2" s="900"/>
      <c r="D2" s="900"/>
      <c r="E2" s="400"/>
      <c r="F2" s="13"/>
      <c r="G2" s="312"/>
      <c r="H2" s="393"/>
      <c r="I2" s="392" t="s">
        <v>159</v>
      </c>
    </row>
    <row r="3" spans="1:40" x14ac:dyDescent="0.2">
      <c r="A3" s="399"/>
      <c r="B3" s="912">
        <f>INDICE!A3</f>
        <v>42522</v>
      </c>
      <c r="C3" s="913">
        <v>41671</v>
      </c>
      <c r="D3" s="912">
        <f>DATE(YEAR(B3),MONTH(B3)-1,1)</f>
        <v>42491</v>
      </c>
      <c r="E3" s="913"/>
      <c r="F3" s="912">
        <f>DATE(YEAR(B3)-1,MONTH(B3),1)</f>
        <v>42156</v>
      </c>
      <c r="G3" s="913"/>
      <c r="H3" s="861" t="s">
        <v>488</v>
      </c>
      <c r="I3" s="861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42491</v>
      </c>
      <c r="I4" s="446">
        <f>F3</f>
        <v>42156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7.3632130384167631</v>
      </c>
      <c r="H5" s="612">
        <v>0</v>
      </c>
      <c r="I5" s="612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4.9476135040745053</v>
      </c>
      <c r="H6" s="612">
        <v>0</v>
      </c>
      <c r="I6" s="612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49.257857974388827</v>
      </c>
      <c r="H7" s="612">
        <v>0</v>
      </c>
      <c r="I7" s="612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204</v>
      </c>
      <c r="G8" s="388">
        <v>2.9685681024447033</v>
      </c>
      <c r="H8" s="612">
        <v>0</v>
      </c>
      <c r="I8" s="612">
        <v>0</v>
      </c>
      <c r="J8" s="395"/>
    </row>
    <row r="9" spans="1:40" x14ac:dyDescent="0.2">
      <c r="A9" s="338" t="s">
        <v>422</v>
      </c>
      <c r="B9" s="710">
        <v>2433</v>
      </c>
      <c r="C9" s="720">
        <v>35.4458041958042</v>
      </c>
      <c r="D9" s="710">
        <v>2433</v>
      </c>
      <c r="E9" s="720">
        <v>35.4458041958042</v>
      </c>
      <c r="F9" s="710">
        <v>2437</v>
      </c>
      <c r="G9" s="720">
        <v>35.462747380675204</v>
      </c>
      <c r="H9" s="721">
        <v>0</v>
      </c>
      <c r="I9" s="721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6872</v>
      </c>
      <c r="G10" s="396">
        <v>100</v>
      </c>
      <c r="H10" s="396">
        <v>0</v>
      </c>
      <c r="I10" s="92">
        <v>-0.11641443538998836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18" t="s">
        <v>540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538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2" t="s">
        <v>642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A4" sqref="A4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900" t="s">
        <v>40</v>
      </c>
      <c r="B1" s="900"/>
      <c r="C1" s="900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900"/>
      <c r="B2" s="900"/>
      <c r="C2" s="900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580</v>
      </c>
      <c r="J3" s="12"/>
      <c r="K3" s="12"/>
      <c r="L3" s="12"/>
    </row>
    <row r="4" spans="1:12" x14ac:dyDescent="0.2">
      <c r="A4" s="200"/>
      <c r="B4" s="912">
        <f>INDICE!A3</f>
        <v>42522</v>
      </c>
      <c r="C4" s="913">
        <v>41671</v>
      </c>
      <c r="D4" s="912">
        <f>DATE(YEAR(B4),MONTH(B4)-1,1)</f>
        <v>42491</v>
      </c>
      <c r="E4" s="913"/>
      <c r="F4" s="912">
        <f>DATE(YEAR(B4)-1,MONTH(B4),1)</f>
        <v>42156</v>
      </c>
      <c r="G4" s="913"/>
      <c r="H4" s="861" t="s">
        <v>488</v>
      </c>
      <c r="I4" s="861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6">
        <f>D4</f>
        <v>42491</v>
      </c>
      <c r="I5" s="446">
        <f>F4</f>
        <v>42156</v>
      </c>
      <c r="J5" s="12"/>
      <c r="K5" s="12"/>
      <c r="L5" s="12"/>
    </row>
    <row r="6" spans="1:12" ht="15" customHeight="1" x14ac:dyDescent="0.2">
      <c r="A6" s="200" t="s">
        <v>427</v>
      </c>
      <c r="B6" s="355">
        <v>9951.2070000000003</v>
      </c>
      <c r="C6" s="354">
        <v>33.335519699522273</v>
      </c>
      <c r="D6" s="355">
        <v>8095.4269999999997</v>
      </c>
      <c r="E6" s="354">
        <v>31.189457309721984</v>
      </c>
      <c r="F6" s="355">
        <v>6780.402</v>
      </c>
      <c r="G6" s="354">
        <v>25.762711529528126</v>
      </c>
      <c r="H6" s="238">
        <v>22.923806242709627</v>
      </c>
      <c r="I6" s="238">
        <v>46.764262649913682</v>
      </c>
      <c r="J6" s="12"/>
      <c r="K6" s="12"/>
      <c r="L6" s="12"/>
    </row>
    <row r="7" spans="1:12" ht="14.25" x14ac:dyDescent="0.2">
      <c r="A7" s="404" t="s">
        <v>426</v>
      </c>
      <c r="B7" s="355">
        <v>19900.455999999998</v>
      </c>
      <c r="C7" s="354">
        <v>66.66448030047772</v>
      </c>
      <c r="D7" s="355">
        <v>17860.224999999999</v>
      </c>
      <c r="E7" s="354">
        <v>68.810542690278027</v>
      </c>
      <c r="F7" s="355">
        <v>19538.264000000003</v>
      </c>
      <c r="G7" s="354">
        <v>74.237288470471867</v>
      </c>
      <c r="H7" s="238">
        <v>11.423321934634082</v>
      </c>
      <c r="I7" s="238">
        <v>1.853757324601589</v>
      </c>
      <c r="J7" s="12"/>
      <c r="K7" s="12"/>
      <c r="L7" s="12"/>
    </row>
    <row r="8" spans="1:12" x14ac:dyDescent="0.2">
      <c r="A8" s="244" t="s">
        <v>119</v>
      </c>
      <c r="B8" s="245">
        <v>29851.663</v>
      </c>
      <c r="C8" s="246">
        <v>100</v>
      </c>
      <c r="D8" s="245">
        <v>25955.651999999998</v>
      </c>
      <c r="E8" s="246">
        <v>100</v>
      </c>
      <c r="F8" s="245">
        <v>26318.666000000005</v>
      </c>
      <c r="G8" s="246">
        <v>100</v>
      </c>
      <c r="H8" s="92">
        <v>15.010260578312588</v>
      </c>
      <c r="I8" s="92">
        <v>13.42392125801511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18" t="s">
        <v>578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579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538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93"/>
    </row>
    <row r="18" spans="2:13" x14ac:dyDescent="0.2">
      <c r="B18" s="793"/>
    </row>
    <row r="19" spans="2:13" x14ac:dyDescent="0.2">
      <c r="M19" s="352" t="s">
        <v>425</v>
      </c>
    </row>
    <row r="21" spans="2:13" x14ac:dyDescent="0.2">
      <c r="C21" s="793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8"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4" t="s">
        <v>1</v>
      </c>
      <c r="B1" s="914"/>
      <c r="C1" s="914"/>
      <c r="D1" s="914"/>
      <c r="E1" s="407"/>
      <c r="F1" s="407"/>
      <c r="G1" s="408"/>
    </row>
    <row r="2" spans="1:7" x14ac:dyDescent="0.2">
      <c r="A2" s="914"/>
      <c r="B2" s="914"/>
      <c r="C2" s="914"/>
      <c r="D2" s="914"/>
      <c r="E2" s="408"/>
      <c r="F2" s="408"/>
      <c r="G2" s="408"/>
    </row>
    <row r="3" spans="1:7" x14ac:dyDescent="0.2">
      <c r="A3" s="618"/>
      <c r="B3" s="618"/>
      <c r="C3" s="618"/>
      <c r="D3" s="408"/>
      <c r="E3" s="408"/>
      <c r="F3" s="408"/>
      <c r="G3" s="408"/>
    </row>
    <row r="4" spans="1:7" x14ac:dyDescent="0.2">
      <c r="A4" s="409" t="s">
        <v>428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429</v>
      </c>
      <c r="C5" s="410" t="s">
        <v>430</v>
      </c>
      <c r="D5" s="410" t="s">
        <v>431</v>
      </c>
      <c r="E5" s="410" t="s">
        <v>432</v>
      </c>
      <c r="F5" s="410" t="s">
        <v>55</v>
      </c>
      <c r="G5" s="408"/>
    </row>
    <row r="6" spans="1:7" x14ac:dyDescent="0.2">
      <c r="A6" s="411" t="s">
        <v>429</v>
      </c>
      <c r="B6" s="412">
        <v>1</v>
      </c>
      <c r="C6" s="412">
        <v>238.8</v>
      </c>
      <c r="D6" s="412">
        <v>0.23880000000000001</v>
      </c>
      <c r="E6" s="413" t="s">
        <v>433</v>
      </c>
      <c r="F6" s="413">
        <v>0.27779999999999999</v>
      </c>
      <c r="G6" s="408"/>
    </row>
    <row r="7" spans="1:7" x14ac:dyDescent="0.2">
      <c r="A7" s="414" t="s">
        <v>430</v>
      </c>
      <c r="B7" s="415" t="s">
        <v>434</v>
      </c>
      <c r="C7" s="416">
        <v>1</v>
      </c>
      <c r="D7" s="417" t="s">
        <v>435</v>
      </c>
      <c r="E7" s="417" t="s">
        <v>436</v>
      </c>
      <c r="F7" s="415" t="s">
        <v>437</v>
      </c>
      <c r="G7" s="408"/>
    </row>
    <row r="8" spans="1:7" x14ac:dyDescent="0.2">
      <c r="A8" s="414" t="s">
        <v>431</v>
      </c>
      <c r="B8" s="415">
        <v>4.1867999999999999</v>
      </c>
      <c r="C8" s="417" t="s">
        <v>438</v>
      </c>
      <c r="D8" s="416">
        <v>1</v>
      </c>
      <c r="E8" s="417" t="s">
        <v>439</v>
      </c>
      <c r="F8" s="415">
        <v>1.163</v>
      </c>
      <c r="G8" s="408"/>
    </row>
    <row r="9" spans="1:7" x14ac:dyDescent="0.2">
      <c r="A9" s="414" t="s">
        <v>432</v>
      </c>
      <c r="B9" s="415" t="s">
        <v>440</v>
      </c>
      <c r="C9" s="417" t="s">
        <v>441</v>
      </c>
      <c r="D9" s="417" t="s">
        <v>442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443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444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445</v>
      </c>
      <c r="C14" s="410" t="s">
        <v>446</v>
      </c>
      <c r="D14" s="410" t="s">
        <v>447</v>
      </c>
      <c r="E14" s="410" t="s">
        <v>448</v>
      </c>
      <c r="F14" s="410" t="s">
        <v>449</v>
      </c>
      <c r="G14" s="416"/>
    </row>
    <row r="15" spans="1:7" x14ac:dyDescent="0.2">
      <c r="A15" s="411" t="s">
        <v>445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446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447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448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449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450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15" t="s">
        <v>451</v>
      </c>
      <c r="B24" s="915"/>
      <c r="C24" s="915"/>
      <c r="D24" s="916" t="s">
        <v>452</v>
      </c>
      <c r="E24" s="916"/>
      <c r="F24" s="916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453</v>
      </c>
      <c r="B27" s="408"/>
      <c r="C27" s="60"/>
      <c r="D27" s="409" t="s">
        <v>454</v>
      </c>
      <c r="E27" s="408"/>
      <c r="F27" s="408"/>
      <c r="G27" s="408"/>
    </row>
    <row r="28" spans="1:7" x14ac:dyDescent="0.2">
      <c r="A28" s="425" t="s">
        <v>307</v>
      </c>
      <c r="B28" s="426" t="s">
        <v>456</v>
      </c>
      <c r="C28" s="58"/>
      <c r="D28" s="411" t="s">
        <v>114</v>
      </c>
      <c r="E28" s="412"/>
      <c r="F28" s="413" t="s">
        <v>457</v>
      </c>
      <c r="G28" s="408"/>
    </row>
    <row r="29" spans="1:7" x14ac:dyDescent="0.2">
      <c r="A29" s="427" t="s">
        <v>461</v>
      </c>
      <c r="B29" s="428" t="s">
        <v>462</v>
      </c>
      <c r="C29" s="58"/>
      <c r="D29" s="419" t="s">
        <v>422</v>
      </c>
      <c r="E29" s="420"/>
      <c r="F29" s="421" t="s">
        <v>463</v>
      </c>
      <c r="G29" s="408"/>
    </row>
    <row r="30" spans="1:7" x14ac:dyDescent="0.2">
      <c r="A30" s="429" t="s">
        <v>464</v>
      </c>
      <c r="B30" s="430" t="s">
        <v>465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455</v>
      </c>
      <c r="B33" s="408"/>
      <c r="C33" s="408"/>
      <c r="D33" s="408"/>
      <c r="E33" s="409" t="s">
        <v>466</v>
      </c>
      <c r="F33" s="408"/>
      <c r="G33" s="408"/>
    </row>
    <row r="34" spans="1:7" x14ac:dyDescent="0.2">
      <c r="A34" s="425" t="s">
        <v>458</v>
      </c>
      <c r="B34" s="425" t="s">
        <v>459</v>
      </c>
      <c r="C34" s="425" t="s">
        <v>460</v>
      </c>
      <c r="D34" s="416"/>
      <c r="E34" s="410"/>
      <c r="F34" s="410" t="s">
        <v>467</v>
      </c>
      <c r="G34" s="408"/>
    </row>
    <row r="35" spans="1:7" x14ac:dyDescent="0.2">
      <c r="A35" s="1"/>
      <c r="B35" s="1"/>
      <c r="C35" s="1"/>
      <c r="D35" s="1"/>
      <c r="E35" s="411" t="s">
        <v>468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469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470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647</v>
      </c>
      <c r="B50" s="1"/>
      <c r="C50" s="1"/>
      <c r="D50" s="1"/>
      <c r="E50" s="1"/>
      <c r="F50" s="1"/>
      <c r="G50" s="1"/>
    </row>
    <row r="51" spans="1:7" x14ac:dyDescent="0.2">
      <c r="A51" s="1" t="s">
        <v>648</v>
      </c>
      <c r="B51" s="1"/>
      <c r="C51" s="1"/>
      <c r="D51" s="1"/>
      <c r="E51" s="1"/>
      <c r="F51" s="1"/>
      <c r="G51" s="1"/>
    </row>
    <row r="52" spans="1:7" x14ac:dyDescent="0.2">
      <c r="A52" s="1" t="s">
        <v>649</v>
      </c>
      <c r="B52" s="1"/>
      <c r="C52" s="1"/>
      <c r="D52" s="1"/>
      <c r="E52" s="1"/>
      <c r="F52" s="1"/>
      <c r="G52" s="1"/>
    </row>
    <row r="53" spans="1:7" x14ac:dyDescent="0.2">
      <c r="A53" s="1" t="s">
        <v>650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651</v>
      </c>
      <c r="B56" s="1"/>
      <c r="C56" s="1"/>
      <c r="D56" s="1"/>
      <c r="E56" s="1"/>
      <c r="F56" s="1"/>
      <c r="G56" s="1"/>
    </row>
    <row r="57" spans="1:7" x14ac:dyDescent="0.2">
      <c r="A57" s="1" t="s">
        <v>652</v>
      </c>
      <c r="B57" s="1"/>
      <c r="C57" s="1"/>
      <c r="D57" s="1"/>
      <c r="E57" s="1"/>
      <c r="F57" s="1"/>
      <c r="G57" s="1"/>
    </row>
    <row r="58" spans="1:7" x14ac:dyDescent="0.2">
      <c r="A58" s="1" t="s">
        <v>653</v>
      </c>
      <c r="B58" s="1"/>
      <c r="C58" s="1"/>
      <c r="D58" s="1"/>
      <c r="E58" s="1"/>
      <c r="F58" s="1"/>
      <c r="G58" s="1"/>
    </row>
    <row r="59" spans="1:7" x14ac:dyDescent="0.2">
      <c r="A59" s="1" t="s">
        <v>654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635</v>
      </c>
      <c r="B61" s="1"/>
      <c r="C61" s="1"/>
      <c r="D61" s="1"/>
      <c r="E61" s="1"/>
      <c r="F61" s="1"/>
      <c r="G61" s="1"/>
    </row>
    <row r="62" spans="1:7" x14ac:dyDescent="0.2">
      <c r="A62" s="1" t="s">
        <v>655</v>
      </c>
      <c r="B62" s="1"/>
      <c r="C62" s="1"/>
      <c r="D62" s="1"/>
      <c r="E62" s="1"/>
      <c r="F62" s="1"/>
      <c r="G62" s="1"/>
    </row>
    <row r="63" spans="1:7" x14ac:dyDescent="0.2">
      <c r="A63" s="1" t="s">
        <v>638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2" sqref="A2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4" t="s">
        <v>493</v>
      </c>
      <c r="B1" s="457"/>
      <c r="C1" s="457"/>
      <c r="D1" s="457"/>
    </row>
    <row r="2" spans="1:18" x14ac:dyDescent="0.2">
      <c r="A2" s="487"/>
      <c r="B2" s="485"/>
      <c r="C2" s="485"/>
      <c r="D2" s="488"/>
    </row>
    <row r="3" spans="1:18" x14ac:dyDescent="0.2">
      <c r="A3" s="489"/>
      <c r="B3" s="489">
        <v>2014</v>
      </c>
      <c r="C3" s="489">
        <v>2015</v>
      </c>
      <c r="D3" s="489">
        <v>2016</v>
      </c>
    </row>
    <row r="4" spans="1:18" x14ac:dyDescent="0.2">
      <c r="A4" s="456" t="s">
        <v>134</v>
      </c>
      <c r="B4" s="484">
        <v>-7.753502009242113</v>
      </c>
      <c r="C4" s="484">
        <v>-1.0465647887441898</v>
      </c>
      <c r="D4" s="484">
        <v>1.8733047626424086</v>
      </c>
      <c r="Q4" s="792"/>
      <c r="R4" s="792"/>
    </row>
    <row r="5" spans="1:18" x14ac:dyDescent="0.2">
      <c r="A5" s="456" t="s">
        <v>135</v>
      </c>
      <c r="B5" s="484">
        <v>-6.2083557342270943</v>
      </c>
      <c r="C5" s="484">
        <v>-0.45555905080576659</v>
      </c>
      <c r="D5" s="484">
        <v>1.4904105739599949</v>
      </c>
    </row>
    <row r="6" spans="1:18" x14ac:dyDescent="0.2">
      <c r="A6" s="456" t="s">
        <v>136</v>
      </c>
      <c r="B6" s="484">
        <v>-5.1314628475704174</v>
      </c>
      <c r="C6" s="484">
        <v>-0.39646117163062383</v>
      </c>
      <c r="D6" s="484">
        <v>1.8595126483246924</v>
      </c>
    </row>
    <row r="7" spans="1:18" x14ac:dyDescent="0.2">
      <c r="A7" s="456" t="s">
        <v>137</v>
      </c>
      <c r="B7" s="484">
        <v>-4.9921336206856814</v>
      </c>
      <c r="C7" s="484">
        <v>0.21445482425299012</v>
      </c>
      <c r="D7" s="484">
        <v>1.9516400185289289</v>
      </c>
    </row>
    <row r="8" spans="1:18" x14ac:dyDescent="0.2">
      <c r="A8" s="456" t="s">
        <v>138</v>
      </c>
      <c r="B8" s="484">
        <v>-4.2330189198514434</v>
      </c>
      <c r="C8" s="484">
        <v>0.49794843946807443</v>
      </c>
      <c r="D8" s="738">
        <v>2.0686541796331563</v>
      </c>
    </row>
    <row r="9" spans="1:18" x14ac:dyDescent="0.2">
      <c r="A9" s="456" t="s">
        <v>139</v>
      </c>
      <c r="B9" s="484">
        <v>-2.8953925133100227</v>
      </c>
      <c r="C9" s="484">
        <v>0.81088410210857997</v>
      </c>
      <c r="D9" s="738">
        <v>2.0094527728757829</v>
      </c>
    </row>
    <row r="10" spans="1:18" x14ac:dyDescent="0.2">
      <c r="A10" s="456" t="s">
        <v>140</v>
      </c>
      <c r="B10" s="484">
        <v>-2.6582284128819178</v>
      </c>
      <c r="C10" s="484">
        <v>1.20654179422955</v>
      </c>
      <c r="D10" s="738" t="s">
        <v>602</v>
      </c>
    </row>
    <row r="11" spans="1:18" x14ac:dyDescent="0.2">
      <c r="A11" s="456" t="s">
        <v>141</v>
      </c>
      <c r="B11" s="484">
        <v>-2.2841931248927532</v>
      </c>
      <c r="C11" s="484">
        <v>2.0096408893019255</v>
      </c>
      <c r="D11" s="738" t="s">
        <v>602</v>
      </c>
    </row>
    <row r="12" spans="1:18" x14ac:dyDescent="0.2">
      <c r="A12" s="456" t="s">
        <v>142</v>
      </c>
      <c r="B12" s="484">
        <v>-1.6555798884600568</v>
      </c>
      <c r="C12" s="484">
        <v>1.9104872561680004</v>
      </c>
      <c r="D12" s="738" t="s">
        <v>602</v>
      </c>
    </row>
    <row r="13" spans="1:18" x14ac:dyDescent="0.2">
      <c r="A13" s="456" t="s">
        <v>143</v>
      </c>
      <c r="B13" s="484">
        <v>-1.1913288805458004</v>
      </c>
      <c r="C13" s="484">
        <v>1.5780367841651555</v>
      </c>
      <c r="D13" s="738" t="s">
        <v>602</v>
      </c>
    </row>
    <row r="14" spans="1:18" x14ac:dyDescent="0.2">
      <c r="A14" s="456" t="s">
        <v>144</v>
      </c>
      <c r="B14" s="484">
        <v>-1.4577106406000133</v>
      </c>
      <c r="C14" s="484">
        <v>2.2303755411632871</v>
      </c>
      <c r="D14" s="738" t="s">
        <v>602</v>
      </c>
    </row>
    <row r="15" spans="1:18" x14ac:dyDescent="0.2">
      <c r="A15" s="485" t="s">
        <v>145</v>
      </c>
      <c r="B15" s="486">
        <v>-1.4138810684587531</v>
      </c>
      <c r="C15" s="486">
        <v>2.644184542078956</v>
      </c>
      <c r="D15" s="739" t="s">
        <v>602</v>
      </c>
    </row>
    <row r="16" spans="1:18" x14ac:dyDescent="0.2">
      <c r="A16" s="455"/>
      <c r="B16" s="456"/>
      <c r="C16" s="456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2" t="s">
        <v>24</v>
      </c>
      <c r="B1" s="493"/>
      <c r="C1" s="493"/>
      <c r="D1" s="493"/>
      <c r="E1" s="493"/>
      <c r="F1" s="493"/>
      <c r="G1" s="493"/>
      <c r="H1" s="493"/>
    </row>
    <row r="2" spans="1:8" ht="15.75" x14ac:dyDescent="0.25">
      <c r="A2" s="494"/>
      <c r="B2" s="495"/>
      <c r="C2" s="496"/>
      <c r="D2" s="496"/>
      <c r="E2" s="496"/>
      <c r="F2" s="496"/>
      <c r="G2" s="496"/>
      <c r="H2" s="525" t="s">
        <v>159</v>
      </c>
    </row>
    <row r="3" spans="1:8" s="80" customFormat="1" x14ac:dyDescent="0.2">
      <c r="A3" s="448"/>
      <c r="B3" s="869">
        <f>INDICE!A3</f>
        <v>42522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s="80" customFormat="1" x14ac:dyDescent="0.2">
      <c r="A4" s="449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128</v>
      </c>
    </row>
    <row r="5" spans="1:8" s="102" customFormat="1" x14ac:dyDescent="0.2">
      <c r="A5" s="498" t="s">
        <v>146</v>
      </c>
      <c r="B5" s="507">
        <v>54.087900000000005</v>
      </c>
      <c r="C5" s="500">
        <v>-0.90508008972205112</v>
      </c>
      <c r="D5" s="499">
        <v>461.77895000000012</v>
      </c>
      <c r="E5" s="500">
        <v>-1.4278016240776501</v>
      </c>
      <c r="F5" s="499">
        <v>857.49394000000018</v>
      </c>
      <c r="G5" s="500">
        <v>-1.4326245673982216</v>
      </c>
      <c r="H5" s="505">
        <v>46.57535435567592</v>
      </c>
    </row>
    <row r="6" spans="1:8" s="102" customFormat="1" x14ac:dyDescent="0.2">
      <c r="A6" s="498" t="s">
        <v>147</v>
      </c>
      <c r="B6" s="507">
        <v>32.439709999999991</v>
      </c>
      <c r="C6" s="500">
        <v>20.758649545885273</v>
      </c>
      <c r="D6" s="499">
        <v>312.34541000000002</v>
      </c>
      <c r="E6" s="500">
        <v>-2.6948092720140506</v>
      </c>
      <c r="F6" s="499">
        <v>507.77644999999995</v>
      </c>
      <c r="G6" s="500">
        <v>-0.91697997417439681</v>
      </c>
      <c r="H6" s="505">
        <v>27.580216009709812</v>
      </c>
    </row>
    <row r="7" spans="1:8" s="102" customFormat="1" x14ac:dyDescent="0.2">
      <c r="A7" s="498" t="s">
        <v>148</v>
      </c>
      <c r="B7" s="507">
        <v>4.2909600000000001</v>
      </c>
      <c r="C7" s="500">
        <v>11.687615339165518</v>
      </c>
      <c r="D7" s="499">
        <v>23.177450000000004</v>
      </c>
      <c r="E7" s="500">
        <v>16.501504180793237</v>
      </c>
      <c r="F7" s="499">
        <v>46.309800000000003</v>
      </c>
      <c r="G7" s="500">
        <v>20.345430037319975</v>
      </c>
      <c r="H7" s="505">
        <v>2.5153476246613247</v>
      </c>
    </row>
    <row r="8" spans="1:8" s="102" customFormat="1" x14ac:dyDescent="0.2">
      <c r="A8" s="501" t="s">
        <v>618</v>
      </c>
      <c r="B8" s="506">
        <v>51.019580000000005</v>
      </c>
      <c r="C8" s="503">
        <v>-6.0721832561150215</v>
      </c>
      <c r="D8" s="502">
        <v>180.27029999999999</v>
      </c>
      <c r="E8" s="504">
        <v>-11.336255866210688</v>
      </c>
      <c r="F8" s="502">
        <v>429.50927000000001</v>
      </c>
      <c r="G8" s="504">
        <v>15.975412771077234</v>
      </c>
      <c r="H8" s="807">
        <v>23.329082009952955</v>
      </c>
    </row>
    <row r="9" spans="1:8" s="80" customFormat="1" x14ac:dyDescent="0.2">
      <c r="A9" s="450" t="s">
        <v>119</v>
      </c>
      <c r="B9" s="69">
        <v>141.83815000000001</v>
      </c>
      <c r="C9" s="70">
        <v>1.5996494680418245</v>
      </c>
      <c r="D9" s="69">
        <v>977.57211000000018</v>
      </c>
      <c r="E9" s="70">
        <v>-3.4665426731972824</v>
      </c>
      <c r="F9" s="69">
        <v>1841.0894599999999</v>
      </c>
      <c r="G9" s="70">
        <v>2.7818822936663929</v>
      </c>
      <c r="H9" s="70">
        <v>100</v>
      </c>
    </row>
    <row r="10" spans="1:8" s="102" customFormat="1" x14ac:dyDescent="0.2">
      <c r="A10" s="491"/>
      <c r="B10" s="490"/>
      <c r="C10" s="497"/>
      <c r="D10" s="490"/>
      <c r="E10" s="497"/>
      <c r="F10" s="490"/>
      <c r="G10" s="497"/>
      <c r="H10" s="93" t="s">
        <v>238</v>
      </c>
    </row>
    <row r="11" spans="1:8" s="102" customFormat="1" x14ac:dyDescent="0.2">
      <c r="A11" s="451" t="s">
        <v>557</v>
      </c>
      <c r="B11" s="490"/>
      <c r="C11" s="490"/>
      <c r="D11" s="490"/>
      <c r="E11" s="490"/>
      <c r="F11" s="490"/>
      <c r="G11" s="497"/>
      <c r="H11" s="497"/>
    </row>
    <row r="12" spans="1:8" s="102" customFormat="1" x14ac:dyDescent="0.2">
      <c r="A12" s="451" t="s">
        <v>617</v>
      </c>
      <c r="B12" s="490"/>
      <c r="C12" s="490"/>
      <c r="D12" s="490"/>
      <c r="E12" s="490"/>
      <c r="F12" s="490"/>
      <c r="G12" s="497"/>
      <c r="H12" s="497"/>
    </row>
    <row r="13" spans="1:8" s="102" customFormat="1" ht="14.25" x14ac:dyDescent="0.2">
      <c r="A13" s="166" t="s">
        <v>643</v>
      </c>
      <c r="B13" s="456"/>
      <c r="C13" s="456"/>
      <c r="D13" s="456"/>
      <c r="E13" s="456"/>
      <c r="F13" s="456"/>
      <c r="G13" s="456"/>
      <c r="H13" s="456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281" priority="4" operator="between">
      <formula>0</formula>
      <formula>0.5</formula>
    </cfRule>
  </conditionalFormatting>
  <conditionalFormatting sqref="D8">
    <cfRule type="cellIs" dxfId="280" priority="3" operator="between">
      <formula>0</formula>
      <formula>0.5</formula>
    </cfRule>
  </conditionalFormatting>
  <conditionalFormatting sqref="F8">
    <cfRule type="cellIs" dxfId="279" priority="2" operator="between">
      <formula>0</formula>
      <formula>0.5</formula>
    </cfRule>
  </conditionalFormatting>
  <conditionalFormatting sqref="H8">
    <cfRule type="cellIs" dxfId="278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F7" sqref="F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5" t="s">
        <v>159</v>
      </c>
    </row>
    <row r="3" spans="1:14" s="102" customFormat="1" x14ac:dyDescent="0.2">
      <c r="A3" s="79"/>
      <c r="B3" s="869">
        <f>INDICE!A3</f>
        <v>42522</v>
      </c>
      <c r="C3" s="870"/>
      <c r="D3" s="871" t="s">
        <v>120</v>
      </c>
      <c r="E3" s="871"/>
      <c r="F3" s="871" t="s">
        <v>121</v>
      </c>
      <c r="G3" s="871"/>
      <c r="H3" s="871"/>
      <c r="I3" s="526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110</v>
      </c>
      <c r="I4" s="526"/>
    </row>
    <row r="5" spans="1:14" s="102" customFormat="1" x14ac:dyDescent="0.2">
      <c r="A5" s="99" t="s">
        <v>192</v>
      </c>
      <c r="B5" s="528">
        <v>384.05155999999999</v>
      </c>
      <c r="C5" s="521">
        <v>2.8258313932025998</v>
      </c>
      <c r="D5" s="520">
        <v>2099.7947300000001</v>
      </c>
      <c r="E5" s="522">
        <v>1.7622234338818956</v>
      </c>
      <c r="F5" s="520">
        <v>4343.4445599999999</v>
      </c>
      <c r="G5" s="522">
        <v>1.0866896164037871</v>
      </c>
      <c r="H5" s="531">
        <v>92.301107476972632</v>
      </c>
    </row>
    <row r="6" spans="1:14" s="102" customFormat="1" x14ac:dyDescent="0.2">
      <c r="A6" s="99" t="s">
        <v>193</v>
      </c>
      <c r="B6" s="507">
        <v>32.595530000000011</v>
      </c>
      <c r="C6" s="514">
        <v>14.968844813806106</v>
      </c>
      <c r="D6" s="499">
        <v>176.09220999999997</v>
      </c>
      <c r="E6" s="500">
        <v>11.821979407716025</v>
      </c>
      <c r="F6" s="499">
        <v>358.51458000000002</v>
      </c>
      <c r="G6" s="500">
        <v>10.849734871203395</v>
      </c>
      <c r="H6" s="505">
        <v>7.6186750684902727</v>
      </c>
    </row>
    <row r="7" spans="1:14" s="102" customFormat="1" x14ac:dyDescent="0.2">
      <c r="A7" s="99" t="s">
        <v>153</v>
      </c>
      <c r="B7" s="529">
        <v>2.12E-2</v>
      </c>
      <c r="C7" s="516">
        <v>100</v>
      </c>
      <c r="D7" s="515">
        <v>5.6539999999999993E-2</v>
      </c>
      <c r="E7" s="516">
        <v>28.792710706150302</v>
      </c>
      <c r="F7" s="515">
        <v>9.74E-2</v>
      </c>
      <c r="G7" s="516">
        <v>11.671634946113285</v>
      </c>
      <c r="H7" s="529">
        <v>2.0698152685197702E-3</v>
      </c>
    </row>
    <row r="8" spans="1:14" s="102" customFormat="1" x14ac:dyDescent="0.2">
      <c r="A8" s="527" t="s">
        <v>154</v>
      </c>
      <c r="B8" s="508">
        <v>416.66829000000001</v>
      </c>
      <c r="C8" s="509">
        <v>3.6878325224728044</v>
      </c>
      <c r="D8" s="508">
        <v>2275.9434799999999</v>
      </c>
      <c r="E8" s="509">
        <v>2.4752018373738003</v>
      </c>
      <c r="F8" s="508">
        <v>4702.0628499999993</v>
      </c>
      <c r="G8" s="509">
        <v>1.7685743643734577</v>
      </c>
      <c r="H8" s="509">
        <v>99.921986452459805</v>
      </c>
    </row>
    <row r="9" spans="1:14" s="102" customFormat="1" x14ac:dyDescent="0.2">
      <c r="A9" s="99" t="s">
        <v>155</v>
      </c>
      <c r="B9" s="529">
        <v>0.46274000000000004</v>
      </c>
      <c r="C9" s="516">
        <v>-0.53521913892051154</v>
      </c>
      <c r="D9" s="515">
        <v>1.5479800000000004</v>
      </c>
      <c r="E9" s="516">
        <v>-9.2711117362967155</v>
      </c>
      <c r="F9" s="515">
        <v>3.6711099999999997</v>
      </c>
      <c r="G9" s="516">
        <v>12.233754719576861</v>
      </c>
      <c r="H9" s="505">
        <v>7.8013547540201358E-2</v>
      </c>
    </row>
    <row r="10" spans="1:14" s="102" customFormat="1" x14ac:dyDescent="0.2">
      <c r="A10" s="68" t="s">
        <v>156</v>
      </c>
      <c r="B10" s="510">
        <v>417.13103000000001</v>
      </c>
      <c r="C10" s="511">
        <v>3.6829490476854487</v>
      </c>
      <c r="D10" s="510">
        <v>2277.4914600000002</v>
      </c>
      <c r="E10" s="511">
        <v>2.4661851885170285</v>
      </c>
      <c r="F10" s="510">
        <v>4705.7339599999996</v>
      </c>
      <c r="G10" s="511">
        <v>1.7759778891840237</v>
      </c>
      <c r="H10" s="511">
        <v>100</v>
      </c>
    </row>
    <row r="11" spans="1:14" s="102" customFormat="1" x14ac:dyDescent="0.2">
      <c r="A11" s="104" t="s">
        <v>157</v>
      </c>
      <c r="B11" s="517"/>
      <c r="C11" s="517"/>
      <c r="D11" s="517"/>
      <c r="E11" s="517"/>
      <c r="F11" s="517"/>
      <c r="G11" s="517"/>
      <c r="H11" s="517"/>
    </row>
    <row r="12" spans="1:14" s="102" customFormat="1" x14ac:dyDescent="0.2">
      <c r="A12" s="105" t="s">
        <v>198</v>
      </c>
      <c r="B12" s="530">
        <v>20.346390000000017</v>
      </c>
      <c r="C12" s="519">
        <v>-18.60538891924773</v>
      </c>
      <c r="D12" s="518">
        <v>119.69156000000002</v>
      </c>
      <c r="E12" s="519">
        <v>-21.016440297152187</v>
      </c>
      <c r="F12" s="518">
        <v>265.80815000000001</v>
      </c>
      <c r="G12" s="519">
        <v>-11.992195556218897</v>
      </c>
      <c r="H12" s="532">
        <v>5.6486013076693364</v>
      </c>
    </row>
    <row r="13" spans="1:14" s="102" customFormat="1" x14ac:dyDescent="0.2">
      <c r="A13" s="106" t="s">
        <v>158</v>
      </c>
      <c r="B13" s="570">
        <v>4.8776975426642357</v>
      </c>
      <c r="C13" s="523"/>
      <c r="D13" s="552">
        <v>5.2554120224889891</v>
      </c>
      <c r="E13" s="523"/>
      <c r="F13" s="552">
        <v>5.6486013076693364</v>
      </c>
      <c r="G13" s="523"/>
      <c r="H13" s="53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557</v>
      </c>
      <c r="B15" s="136"/>
      <c r="C15" s="136"/>
      <c r="D15" s="136"/>
      <c r="E15" s="136"/>
      <c r="F15" s="52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643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277" priority="3" operator="between">
      <formula>0</formula>
      <formula>0.5</formula>
    </cfRule>
  </conditionalFormatting>
  <conditionalFormatting sqref="B9:G9">
    <cfRule type="cellIs" dxfId="276" priority="5" operator="between">
      <formula>0</formula>
      <formula>0.5</formula>
    </cfRule>
  </conditionalFormatting>
  <conditionalFormatting sqref="B7:G7">
    <cfRule type="cellIs" dxfId="275" priority="4" operator="between">
      <formula>0</formula>
      <formula>0.5</formula>
    </cfRule>
  </conditionalFormatting>
  <conditionalFormatting sqref="C7">
    <cfRule type="cellIs" dxfId="274" priority="2" operator="equal">
      <formula>0</formula>
    </cfRule>
  </conditionalFormatting>
  <conditionalFormatting sqref="B7">
    <cfRule type="cellIs" dxfId="273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596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72">
        <f>INDICE!A3</f>
        <v>42522</v>
      </c>
      <c r="C3" s="872"/>
      <c r="D3" s="872"/>
      <c r="E3" s="112"/>
      <c r="F3" s="873" t="s">
        <v>121</v>
      </c>
      <c r="G3" s="873"/>
      <c r="H3" s="873"/>
    </row>
    <row r="4" spans="1:10" s="114" customFormat="1" x14ac:dyDescent="0.2">
      <c r="A4" s="115"/>
      <c r="B4" s="116" t="s">
        <v>151</v>
      </c>
      <c r="C4" s="824" t="s">
        <v>152</v>
      </c>
      <c r="D4" s="116" t="s">
        <v>160</v>
      </c>
      <c r="E4" s="116"/>
      <c r="F4" s="116" t="s">
        <v>151</v>
      </c>
      <c r="G4" s="824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59.105159999999998</v>
      </c>
      <c r="C5" s="119">
        <v>2.6842699999999993</v>
      </c>
      <c r="D5" s="534">
        <v>61.789429999999996</v>
      </c>
      <c r="E5" s="535"/>
      <c r="F5" s="535">
        <v>668.20479000000194</v>
      </c>
      <c r="G5" s="119">
        <v>29.067409999999953</v>
      </c>
      <c r="H5" s="534">
        <v>697.27220000000193</v>
      </c>
      <c r="I5" s="82"/>
    </row>
    <row r="6" spans="1:10" s="114" customFormat="1" x14ac:dyDescent="0.2">
      <c r="A6" s="115" t="s">
        <v>162</v>
      </c>
      <c r="B6" s="118">
        <v>11.624969999999999</v>
      </c>
      <c r="C6" s="119">
        <v>0.66195000000000015</v>
      </c>
      <c r="D6" s="536">
        <v>12.28692</v>
      </c>
      <c r="E6" s="266"/>
      <c r="F6" s="266">
        <v>128.16690999999994</v>
      </c>
      <c r="G6" s="119">
        <v>7.1839900000000094</v>
      </c>
      <c r="H6" s="536">
        <v>135.35089999999997</v>
      </c>
      <c r="I6" s="82"/>
    </row>
    <row r="7" spans="1:10" s="114" customFormat="1" x14ac:dyDescent="0.2">
      <c r="A7" s="115" t="s">
        <v>163</v>
      </c>
      <c r="B7" s="118">
        <v>7.0930700000000009</v>
      </c>
      <c r="C7" s="119">
        <v>0.65427999999999997</v>
      </c>
      <c r="D7" s="536">
        <v>7.7473500000000008</v>
      </c>
      <c r="E7" s="266"/>
      <c r="F7" s="266">
        <v>82.013200000000026</v>
      </c>
      <c r="G7" s="119">
        <v>6.9056000000000015</v>
      </c>
      <c r="H7" s="536">
        <v>88.918800000000033</v>
      </c>
      <c r="I7" s="82"/>
    </row>
    <row r="8" spans="1:10" s="114" customFormat="1" x14ac:dyDescent="0.2">
      <c r="A8" s="115" t="s">
        <v>164</v>
      </c>
      <c r="B8" s="118">
        <v>20.283600000000007</v>
      </c>
      <c r="C8" s="119">
        <v>1.2419899999999997</v>
      </c>
      <c r="D8" s="536">
        <v>21.525590000000008</v>
      </c>
      <c r="E8" s="266"/>
      <c r="F8" s="266">
        <v>204.45195000000007</v>
      </c>
      <c r="G8" s="119">
        <v>12.268070000000005</v>
      </c>
      <c r="H8" s="536">
        <v>216.72002000000006</v>
      </c>
      <c r="I8" s="82"/>
    </row>
    <row r="9" spans="1:10" s="114" customFormat="1" x14ac:dyDescent="0.2">
      <c r="A9" s="115" t="s">
        <v>165</v>
      </c>
      <c r="B9" s="118">
        <v>29.774570000000001</v>
      </c>
      <c r="C9" s="119">
        <v>10.68418</v>
      </c>
      <c r="D9" s="536">
        <v>40.458750000000002</v>
      </c>
      <c r="E9" s="266"/>
      <c r="F9" s="266">
        <v>368.32408000000015</v>
      </c>
      <c r="G9" s="119">
        <v>126.86057000000004</v>
      </c>
      <c r="H9" s="536">
        <v>495.1846500000002</v>
      </c>
      <c r="I9" s="82"/>
    </row>
    <row r="10" spans="1:10" s="114" customFormat="1" x14ac:dyDescent="0.2">
      <c r="A10" s="115" t="s">
        <v>166</v>
      </c>
      <c r="B10" s="118">
        <v>5.0298400000000001</v>
      </c>
      <c r="C10" s="119">
        <v>0.34904000000000002</v>
      </c>
      <c r="D10" s="536">
        <v>5.3788800000000005</v>
      </c>
      <c r="E10" s="266"/>
      <c r="F10" s="266">
        <v>57.810730000000035</v>
      </c>
      <c r="G10" s="119">
        <v>3.7806599999999992</v>
      </c>
      <c r="H10" s="536">
        <v>61.591390000000033</v>
      </c>
      <c r="I10" s="82"/>
    </row>
    <row r="11" spans="1:10" s="114" customFormat="1" x14ac:dyDescent="0.2">
      <c r="A11" s="115" t="s">
        <v>167</v>
      </c>
      <c r="B11" s="118">
        <v>21.293849999999988</v>
      </c>
      <c r="C11" s="119">
        <v>1.4540600000000001</v>
      </c>
      <c r="D11" s="536">
        <v>22.74790999999999</v>
      </c>
      <c r="E11" s="266"/>
      <c r="F11" s="266">
        <v>247.19646999999978</v>
      </c>
      <c r="G11" s="119">
        <v>16.589250000000042</v>
      </c>
      <c r="H11" s="536">
        <v>263.7857199999998</v>
      </c>
      <c r="I11" s="82"/>
    </row>
    <row r="12" spans="1:10" s="114" customFormat="1" x14ac:dyDescent="0.2">
      <c r="A12" s="115" t="s">
        <v>608</v>
      </c>
      <c r="B12" s="118">
        <v>14.497599999999998</v>
      </c>
      <c r="C12" s="119">
        <v>0.86740000000000028</v>
      </c>
      <c r="D12" s="536">
        <v>15.364999999999998</v>
      </c>
      <c r="E12" s="266"/>
      <c r="F12" s="266">
        <v>165.67046000000008</v>
      </c>
      <c r="G12" s="119">
        <v>8.7532300000000003</v>
      </c>
      <c r="H12" s="536">
        <v>174.42369000000008</v>
      </c>
      <c r="I12" s="82"/>
      <c r="J12" s="119"/>
    </row>
    <row r="13" spans="1:10" s="114" customFormat="1" x14ac:dyDescent="0.2">
      <c r="A13" s="115" t="s">
        <v>168</v>
      </c>
      <c r="B13" s="118">
        <v>64.984180000000023</v>
      </c>
      <c r="C13" s="119">
        <v>5.0722899999999989</v>
      </c>
      <c r="D13" s="536">
        <v>70.056470000000019</v>
      </c>
      <c r="E13" s="266"/>
      <c r="F13" s="266">
        <v>725.39300000000117</v>
      </c>
      <c r="G13" s="119">
        <v>53.165639999999939</v>
      </c>
      <c r="H13" s="536">
        <v>778.55864000000111</v>
      </c>
      <c r="I13" s="82"/>
      <c r="J13" s="119"/>
    </row>
    <row r="14" spans="1:10" s="114" customFormat="1" x14ac:dyDescent="0.2">
      <c r="A14" s="115" t="s">
        <v>169</v>
      </c>
      <c r="B14" s="118">
        <v>0.47025</v>
      </c>
      <c r="C14" s="119">
        <v>5.935E-2</v>
      </c>
      <c r="D14" s="537">
        <v>0.52959999999999996</v>
      </c>
      <c r="E14" s="119"/>
      <c r="F14" s="266">
        <v>5.640130000000001</v>
      </c>
      <c r="G14" s="119">
        <v>0.61094999999999988</v>
      </c>
      <c r="H14" s="537">
        <v>6.2510800000000009</v>
      </c>
      <c r="I14" s="82"/>
      <c r="J14" s="119"/>
    </row>
    <row r="15" spans="1:10" s="114" customFormat="1" x14ac:dyDescent="0.2">
      <c r="A15" s="115" t="s">
        <v>170</v>
      </c>
      <c r="B15" s="118">
        <v>42.741230000000016</v>
      </c>
      <c r="C15" s="119">
        <v>2.1228100000000003</v>
      </c>
      <c r="D15" s="536">
        <v>44.864040000000017</v>
      </c>
      <c r="E15" s="266"/>
      <c r="F15" s="266">
        <v>481.04876999999999</v>
      </c>
      <c r="G15" s="119">
        <v>22.462090000000003</v>
      </c>
      <c r="H15" s="536">
        <v>503.51085999999998</v>
      </c>
      <c r="I15" s="82"/>
      <c r="J15" s="119"/>
    </row>
    <row r="16" spans="1:10" s="114" customFormat="1" x14ac:dyDescent="0.2">
      <c r="A16" s="115" t="s">
        <v>171</v>
      </c>
      <c r="B16" s="118">
        <v>7.7328699999999992</v>
      </c>
      <c r="C16" s="119">
        <v>0.29538999999999999</v>
      </c>
      <c r="D16" s="536">
        <v>8.0282599999999995</v>
      </c>
      <c r="E16" s="266"/>
      <c r="F16" s="266">
        <v>91.444129999999973</v>
      </c>
      <c r="G16" s="119">
        <v>3.1706500000000024</v>
      </c>
      <c r="H16" s="536">
        <v>94.614779999999982</v>
      </c>
      <c r="I16" s="82"/>
      <c r="J16" s="119"/>
    </row>
    <row r="17" spans="1:14" s="114" customFormat="1" x14ac:dyDescent="0.2">
      <c r="A17" s="115" t="s">
        <v>172</v>
      </c>
      <c r="B17" s="118">
        <v>19.732910000000007</v>
      </c>
      <c r="C17" s="119">
        <v>1.3049600000000001</v>
      </c>
      <c r="D17" s="536">
        <v>21.037870000000009</v>
      </c>
      <c r="E17" s="266"/>
      <c r="F17" s="266">
        <v>226.00145999999998</v>
      </c>
      <c r="G17" s="119">
        <v>13.919210000000023</v>
      </c>
      <c r="H17" s="536">
        <v>239.92067</v>
      </c>
      <c r="I17" s="82"/>
      <c r="J17" s="119"/>
    </row>
    <row r="18" spans="1:14" s="114" customFormat="1" x14ac:dyDescent="0.2">
      <c r="A18" s="115" t="s">
        <v>173</v>
      </c>
      <c r="B18" s="118">
        <v>2.3770599999999997</v>
      </c>
      <c r="C18" s="119">
        <v>0.16681000000000001</v>
      </c>
      <c r="D18" s="536">
        <v>2.5438699999999996</v>
      </c>
      <c r="E18" s="266"/>
      <c r="F18" s="266">
        <v>26.579000000000001</v>
      </c>
      <c r="G18" s="119">
        <v>1.7185499999999998</v>
      </c>
      <c r="H18" s="536">
        <v>28.297550000000001</v>
      </c>
      <c r="I18" s="82"/>
      <c r="J18" s="119"/>
    </row>
    <row r="19" spans="1:14" s="114" customFormat="1" x14ac:dyDescent="0.2">
      <c r="A19" s="115" t="s">
        <v>174</v>
      </c>
      <c r="B19" s="118">
        <v>46.626460000000009</v>
      </c>
      <c r="C19" s="119">
        <v>3.0318399999999999</v>
      </c>
      <c r="D19" s="536">
        <v>49.658300000000011</v>
      </c>
      <c r="E19" s="266"/>
      <c r="F19" s="266">
        <v>518.61952999999994</v>
      </c>
      <c r="G19" s="119">
        <v>30.901019999999978</v>
      </c>
      <c r="H19" s="536">
        <v>549.52054999999996</v>
      </c>
      <c r="I19" s="82"/>
      <c r="J19" s="119"/>
    </row>
    <row r="20" spans="1:14" s="114" customFormat="1" x14ac:dyDescent="0.2">
      <c r="A20" s="115" t="s">
        <v>175</v>
      </c>
      <c r="B20" s="119">
        <v>0.64590000000000003</v>
      </c>
      <c r="C20" s="119">
        <v>0</v>
      </c>
      <c r="D20" s="537">
        <v>0.64590000000000003</v>
      </c>
      <c r="E20" s="119"/>
      <c r="F20" s="266">
        <v>6.6702299999999992</v>
      </c>
      <c r="G20" s="119">
        <v>0</v>
      </c>
      <c r="H20" s="537">
        <v>6.6702299999999992</v>
      </c>
      <c r="I20" s="82"/>
      <c r="J20" s="119"/>
    </row>
    <row r="21" spans="1:14" s="114" customFormat="1" x14ac:dyDescent="0.2">
      <c r="A21" s="115" t="s">
        <v>176</v>
      </c>
      <c r="B21" s="118">
        <v>10.172830000000001</v>
      </c>
      <c r="C21" s="119">
        <v>0.65255999999999992</v>
      </c>
      <c r="D21" s="536">
        <v>10.825390000000001</v>
      </c>
      <c r="E21" s="266"/>
      <c r="F21" s="266">
        <v>112.59021999999996</v>
      </c>
      <c r="G21" s="119">
        <v>6.4476900000000024</v>
      </c>
      <c r="H21" s="536">
        <v>119.03790999999997</v>
      </c>
      <c r="I21" s="82"/>
      <c r="J21" s="119"/>
    </row>
    <row r="22" spans="1:14" s="114" customFormat="1" x14ac:dyDescent="0.2">
      <c r="A22" s="115" t="s">
        <v>177</v>
      </c>
      <c r="B22" s="118">
        <v>5.3225300000000004</v>
      </c>
      <c r="C22" s="119">
        <v>0.23793999999999998</v>
      </c>
      <c r="D22" s="536">
        <v>5.5604700000000005</v>
      </c>
      <c r="E22" s="266"/>
      <c r="F22" s="266">
        <v>60.572780000000002</v>
      </c>
      <c r="G22" s="119">
        <v>2.7699200000000004</v>
      </c>
      <c r="H22" s="536">
        <v>63.342700000000001</v>
      </c>
      <c r="I22" s="82"/>
      <c r="J22" s="119"/>
    </row>
    <row r="23" spans="1:14" x14ac:dyDescent="0.2">
      <c r="A23" s="120" t="s">
        <v>178</v>
      </c>
      <c r="B23" s="121">
        <v>14.542679999999997</v>
      </c>
      <c r="C23" s="119">
        <v>1.0544100000000001</v>
      </c>
      <c r="D23" s="538">
        <v>15.597089999999998</v>
      </c>
      <c r="E23" s="539"/>
      <c r="F23" s="539">
        <v>167.04671999999997</v>
      </c>
      <c r="G23" s="119">
        <v>11.940079999999996</v>
      </c>
      <c r="H23" s="538">
        <v>178.98679999999996</v>
      </c>
      <c r="I23" s="480"/>
      <c r="J23" s="119"/>
      <c r="N23" s="114"/>
    </row>
    <row r="24" spans="1:14" x14ac:dyDescent="0.2">
      <c r="A24" s="122" t="s">
        <v>500</v>
      </c>
      <c r="B24" s="123">
        <v>384.05156000000011</v>
      </c>
      <c r="C24" s="123">
        <v>32.595530000000025</v>
      </c>
      <c r="D24" s="123">
        <v>416.64709000000016</v>
      </c>
      <c r="E24" s="123"/>
      <c r="F24" s="123">
        <v>4343.4445599999908</v>
      </c>
      <c r="G24" s="123">
        <v>358.51458000000065</v>
      </c>
      <c r="H24" s="123">
        <v>4701.9591399999917</v>
      </c>
      <c r="I24" s="480"/>
      <c r="J24" s="119"/>
    </row>
    <row r="25" spans="1:14" x14ac:dyDescent="0.2">
      <c r="H25" s="93" t="s">
        <v>238</v>
      </c>
      <c r="J25" s="119"/>
    </row>
    <row r="26" spans="1:14" x14ac:dyDescent="0.2">
      <c r="A26" s="540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53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272" priority="8" operator="between">
      <formula>0</formula>
      <formula>0.5</formula>
    </cfRule>
    <cfRule type="cellIs" dxfId="271" priority="9" operator="between">
      <formula>0</formula>
      <formula>0.49</formula>
    </cfRule>
  </conditionalFormatting>
  <conditionalFormatting sqref="C5:C23">
    <cfRule type="cellIs" dxfId="270" priority="7" stopIfTrue="1" operator="equal">
      <formula>0</formula>
    </cfRule>
  </conditionalFormatting>
  <conditionalFormatting sqref="G20">
    <cfRule type="cellIs" dxfId="269" priority="6" stopIfTrue="1" operator="equal">
      <formula>0</formula>
    </cfRule>
  </conditionalFormatting>
  <conditionalFormatting sqref="G5:G23">
    <cfRule type="cellIs" dxfId="268" priority="5" stopIfTrue="1" operator="equal">
      <formula>0</formula>
    </cfRule>
  </conditionalFormatting>
  <conditionalFormatting sqref="J12:J30">
    <cfRule type="cellIs" dxfId="267" priority="3" operator="between">
      <formula>0</formula>
      <formula>0.5</formula>
    </cfRule>
    <cfRule type="cellIs" dxfId="266" priority="4" operator="between">
      <formula>0</formula>
      <formula>0.49</formula>
    </cfRule>
  </conditionalFormatting>
  <conditionalFormatting sqref="J27">
    <cfRule type="cellIs" dxfId="265" priority="2" stopIfTrue="1" operator="equal">
      <formula>0</formula>
    </cfRule>
  </conditionalFormatting>
  <conditionalFormatting sqref="J12:J30">
    <cfRule type="cellIs" dxfId="264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