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7. JULIO 2016\"/>
    </mc:Choice>
  </mc:AlternateContent>
  <bookViews>
    <workbookView xWindow="0" yWindow="0" windowWidth="28800" windowHeight="1108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<sst xmlns="http://schemas.openxmlformats.org/spreadsheetml/2006/main" count="1756" uniqueCount="680">
  <si>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</si>
  <si>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</si>
  <si>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</si>
  <si>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</si>
  <si>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</si>
  <si>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</si>
  <si>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</si>
  <si>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</si>
  <si>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</si>
  <si>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</si>
  <si>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</si>
  <si>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</si>
  <si>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</si>
  <si>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</si>
  <si>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</si>
  <si>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</si>
  <si>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</si>
  <si>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</si>
  <si>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</si>
  <si>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</si>
  <si>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</si>
  <si>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</si>
  <si>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</si>
  <si>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</si>
  <si>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</si>
  <si>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</si>
  <si>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</si>
  <si>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</si>
  <si>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</si>
  <si>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</si>
  <si>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</si>
  <si>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</si>
  <si>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</si>
  <si>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</si>
  <si>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</si>
  <si>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</si>
  <si>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</si>
  <si>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</si>
  <si>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</si>
  <si>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</si>
  <si>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</si>
  <si>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</si>
  <si>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</si>
  <si>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</si>
  <si>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</si>
  <si>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</si>
  <si>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</si>
  <si>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</si>
  <si>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</si>
  <si>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</si>
  <si>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</si>
  <si>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</si>
  <si>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</si>
  <si>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</si>
  <si>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</si>
  <si>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</si>
  <si>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</si>
  <si>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</si>
  <si>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</si>
  <si>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</si>
  <si>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</si>
  <si>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</si>
  <si>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</si>
  <si>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</si>
  <si>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</si>
  <si>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</si>
  <si>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</si>
  <si>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</si>
  <si>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</si>
  <si>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</si>
  <si>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</si>
  <si>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</si>
  <si>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</si>
  <si>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</si>
  <si>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</si>
  <si>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</si>
  <si>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</si>
  <si>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</si>
  <si>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</si>
  <si>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</si>
  <si>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</si>
  <si>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</si>
  <si>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</si>
  <si>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</si>
  <si>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</si>
  <si>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</si>
  <si>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</si>
  <si>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</si>
  <si>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</si>
  <si>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</si>
  <si>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</si>
  <si>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</si>
  <si>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</si>
  <si>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</si>
  <si>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</si>
  <si>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</si>
  <si>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</si>
  <si>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</si>
  <si>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</si>
  <si>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</si>
  <si>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</si>
  <si>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</si>
  <si>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</si>
  <si>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</si>
  <si>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</si>
  <si>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</si>
  <si>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</si>
  <si>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</si>
  <si>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</si>
  <si>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</si>
  <si>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</si>
  <si>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</si>
  <si>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</si>
  <si>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</si>
  <si>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</si>
  <si>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</si>
  <si>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</si>
  <si>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</si>
  <si>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</si>
  <si>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</si>
  <si>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</si>
  <si>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</si>
  <si>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</si>
  <si>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</si>
  <si>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</si>
  <si>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</si>
  <si>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</si>
  <si>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</si>
  <si>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</si>
  <si>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</si>
  <si>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</si>
  <si>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</si>
  <si>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</si>
  <si>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</si>
  <si>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</si>
  <si>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</si>
  <si>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</si>
  <si>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</si>
  <si>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</si>
  <si>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</si>
  <si>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</si>
  <si>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</si>
  <si>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</si>
  <si>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</si>
  <si>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</si>
  <si>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</si>
  <si>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</si>
  <si>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</si>
  <si>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</si>
  <si>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</si>
  <si>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</si>
  <si>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</si>
  <si>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</si>
  <si>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</si>
  <si>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</si>
  <si>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</si>
  <si>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</si>
  <si>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</si>
  <si>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</si>
  <si>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</si>
  <si>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</si>
  <si>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</si>
  <si>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</si>
  <si>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</si>
  <si>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</si>
  <si>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</si>
  <si>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</si>
  <si>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</si>
  <si>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</si>
  <si>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</si>
  <si>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</si>
  <si>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</si>
  <si>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</si>
  <si>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</si>
  <si>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</si>
  <si>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</si>
  <si>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</si>
  <si>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</si>
  <si>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</si>
  <si>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</si>
  <si>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</si>
  <si>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</si>
  <si>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</si>
  <si>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</si>
  <si>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</si>
  <si>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</si>
  <si>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</si>
  <si>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</si>
  <si>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</si>
  <si>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</si>
  <si>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</si>
  <si>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</si>
  <si>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</si>
  <si>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</si>
  <si>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</si>
  <si>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</si>
  <si>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</si>
  <si>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</si>
  <si>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</si>
  <si>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</si>
  <si>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</si>
  <si>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</si>
  <si>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</si>
  <si>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</si>
  <si>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</si>
  <si>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</si>
  <si>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</si>
  <si>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</si>
  <si>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</si>
  <si>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</si>
  <si>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</si>
  <si>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</si>
  <si>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</si>
  <si>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</si>
  <si>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</si>
  <si>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</si>
  <si>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</si>
  <si>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</si>
  <si>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</si>
  <si>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</si>
  <si>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</si>
  <si>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</si>
  <si>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</si>
  <si>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</si>
  <si>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</si>
  <si>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</si>
  <si>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</si>
  <si>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</si>
  <si>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</si>
  <si>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</si>
  <si>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</si>
  <si>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</si>
  <si>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</si>
  <si>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</si>
  <si>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</si>
  <si>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</si>
  <si>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</si>
  <si>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</si>
  <si>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</si>
  <si>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</si>
  <si>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</si>
  <si>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</si>
  <si>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</si>
  <si>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</si>
  <si>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</si>
  <si>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</si>
  <si>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</si>
  <si>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</si>
  <si>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</si>
  <si>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</si>
  <si>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</si>
  <si>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</si>
  <si>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</si>
  <si>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</si>
  <si>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</si>
  <si>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</si>
  <si>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</si>
  <si>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</si>
  <si>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</si>
  <si>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</si>
  <si>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</si>
  <si>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</si>
  <si>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</si>
  <si>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</si>
  <si>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</si>
  <si>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</si>
  <si>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</si>
  <si>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</si>
  <si>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</si>
  <si>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</si>
  <si>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</si>
  <si>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</si>
  <si>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</si>
  <si>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</si>
  <si>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</si>
  <si>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</si>
  <si>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</si>
  <si>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</si>
  <si>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</si>
  <si>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</si>
  <si>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</si>
  <si>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</si>
  <si>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</si>
  <si>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</si>
  <si>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</si>
  <si>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</si>
  <si>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</si>
  <si>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</si>
  <si>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</si>
  <si>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</si>
  <si>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</si>
  <si>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</si>
  <si>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</si>
  <si>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</si>
  <si>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</si>
  <si>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</si>
  <si>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</si>
  <si>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</si>
  <si>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</si>
  <si>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</si>
  <si>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</si>
  <si>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</si>
  <si>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</si>
  <si>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</si>
  <si>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</si>
  <si>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</si>
  <si>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</si>
  <si>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</si>
  <si>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</si>
  <si>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</si>
  <si>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</si>
  <si>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</si>
  <si>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</si>
  <si>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</si>
  <si>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</si>
  <si>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</si>
  <si>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</si>
  <si>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</si>
  <si>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</si>
  <si>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</si>
  <si>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</si>
  <si>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</si>
  <si>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</si>
  <si>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</si>
  <si>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</si>
  <si>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</si>
  <si>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</si>
  <si>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</si>
  <si>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</si>
  <si>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</si>
  <si>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</si>
  <si>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</si>
  <si>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</si>
  <si>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</si>
  <si>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</si>
  <si>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</si>
  <si>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</si>
  <si>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</si>
  <si>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</si>
  <si>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</si>
  <si>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</si>
  <si>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</si>
  <si>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</si>
  <si>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</si>
  <si>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</si>
  <si>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</si>
  <si>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</si>
  <si>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</si>
  <si>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</si>
  <si>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</si>
  <si>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</si>
  <si>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</si>
  <si>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</si>
  <si>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</si>
  <si>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</si>
  <si>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</si>
  <si>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</si>
  <si>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</si>
  <si>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</si>
  <si>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</si>
  <si>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</si>
  <si>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</si>
  <si>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</si>
  <si>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</si>
  <si>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</si>
  <si>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</si>
  <si>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</si>
  <si>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</si>
  <si>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</si>
  <si>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</si>
  <si>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</si>
  <si>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</si>
  <si>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</si>
  <si>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</si>
  <si>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</si>
  <si>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</si>
  <si>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</si>
  <si>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</si>
  <si>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</si>
  <si>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</si>
  <si>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</si>
  <si>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</si>
  <si>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</si>
  <si>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</si>
  <si>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</si>
  <si>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</si>
  <si>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</si>
  <si>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</si>
  <si>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</si>
  <si>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</si>
  <si>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</si>
  <si>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</si>
  <si>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</si>
  <si>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</si>
  <si>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</si>
  <si>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</si>
  <si>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</si>
  <si>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</si>
  <si>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</si>
  <si>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</si>
  <si>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</si>
  <si>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</si>
  <si>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</si>
  <si>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</si>
  <si>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</si>
  <si>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</si>
  <si>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</si>
  <si>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</si>
  <si>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</si>
  <si>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</si>
  <si>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</si>
  <si>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</si>
  <si>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</si>
  <si>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</si>
  <si>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</si>
  <si>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</si>
  <si>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</si>
  <si>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</si>
  <si>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</si>
  <si>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</si>
  <si>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</si>
  <si>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</si>
  <si>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</si>
  <si>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</si>
  <si>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</si>
  <si>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</si>
  <si>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</si>
  <si>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</si>
  <si>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</si>
  <si>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</si>
  <si>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</si>
  <si>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</si>
  <si>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</si>
  <si>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</si>
  <si>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</si>
  <si>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</si>
  <si>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</si>
  <si>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</si>
  <si>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</si>
  <si>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</si>
  <si>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</si>
  <si>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</si>
  <si>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</si>
  <si>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</si>
  <si>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</si>
  <si>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</si>
  <si>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</si>
  <si>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</si>
  <si>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</si>
  <si>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</si>
  <si>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</si>
  <si>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</si>
  <si>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</si>
  <si>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</si>
  <si>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</si>
  <si>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</si>
  <si>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</si>
  <si>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</si>
  <si>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</si>
  <si>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</si>
  <si>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</si>
  <si>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</si>
  <si>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</si>
  <si>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</si>
  <si>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</si>
  <si>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</si>
  <si>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</si>
  <si>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</si>
  <si>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</si>
  <si>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</si>
  <si>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</si>
  <si>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</si>
  <si>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</si>
  <si>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</si>
  <si>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</si>
  <si>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</si>
  <si>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</si>
  <si>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</si>
  <si>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</si>
  <si>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</si>
  <si>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</si>
  <si>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</si>
  <si>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</si>
  <si>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</si>
  <si>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</si>
  <si>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</si>
  <si>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</si>
  <si>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</si>
  <si>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</si>
  <si>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</si>
  <si>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</si>
  <si>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</si>
  <si>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</si>
  <si>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</si>
  <si>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</si>
  <si>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</si>
  <si>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</si>
  <si>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</si>
  <si>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</si>
  <si>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</si>
  <si>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</si>
  <si>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</si>
  <si>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</si>
  <si>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</si>
  <si>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</si>
  <si>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</si>
  <si>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</si>
  <si>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</si>
  <si>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</si>
  <si>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</si>
  <si>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</si>
  <si>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</si>
  <si>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</si>
  <si>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</si>
  <si>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</si>
  <si>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</si>
  <si>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</si>
  <si>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</si>
  <si>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</si>
  <si>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</si>
  <si>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</si>
  <si>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</si>
  <si>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</si>
  <si>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</si>
  <si>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</si>
  <si>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</si>
  <si>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</si>
  <si>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</si>
  <si>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</si>
  <si>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</si>
  <si>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</si>
  <si>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</si>
  <si>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</si>
  <si>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</si>
  <si>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</si>
  <si>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</si>
  <si>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</si>
  <si>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</si>
  <si>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</si>
  <si>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</si>
  <si>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</si>
  <si>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</si>
  <si>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</si>
  <si>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</si>
  <si>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</si>
  <si>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</si>
  <si>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</si>
  <si>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</si>
  <si>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</si>
  <si>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</si>
  <si>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</si>
  <si>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</si>
  <si>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</si>
  <si>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</si>
  <si>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</si>
  <si>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</si>
  <si>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</si>
  <si>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</si>
  <si>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</si>
  <si>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</si>
  <si>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</si>
  <si>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</si>
  <si>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</si>
  <si>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</si>
  <si>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</si>
  <si>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</si>
  <si>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</si>
  <si>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</si>
  <si>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</si>
  <si>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</si>
  <si>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</si>
  <si>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</si>
  <si>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</si>
  <si>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</si>
  <si>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</si>
  <si>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</si>
  <si>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</si>
  <si>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</si>
  <si>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</si>
  <si>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</si>
  <si>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</si>
  <si>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</si>
  <si>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</si>
  <si>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</si>
  <si>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</si>
  <si>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</si>
  <si>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</si>
  <si>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</si>
  <si>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</si>
  <si>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</si>
  <si>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</si>
  <si>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</si>
  <si>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</si>
  <si>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</si>
  <si>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</si>
  <si>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</si>
  <si>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</si>
  <si>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</si>
  <si>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</si>
  <si>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</si>
  <si>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</si>
  <si>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</si>
  <si>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</si>
  <si>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</si>
  <si>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</si>
  <si>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</si>
  <si>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</si>
  <si>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</si>
  <si>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</si>
  <si>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</si>
  <si>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</si>
  <si>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</si>
  <si>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</si>
  <si>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</si>
  <si>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</si>
  <si>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</si>
  <si>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</si>
  <si>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</si>
  <si>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</si>
  <si>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</si>
  <si>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</si>
  <si>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</si>
  <si>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</si>
  <si>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</si>
  <si>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</si>
  <si>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</si>
  <si>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</si>
  <si>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</si>
  <si>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</si>
  <si>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</si>
  <si>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</si>
  <si>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</si>
  <si>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</si>
  <si>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</si>
  <si>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</si>
  <si>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</si>
  <si>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</si>
  <si>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</si>
  <si>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</si>
  <si>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</si>
  <si>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</si>
  <si>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</si>
  <si>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</si>
  <si>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</si>
  <si>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</si>
  <si>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</si>
  <si>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</si>
  <si>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</si>
  <si>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</si>
  <si>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</si>
  <si>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</si>
  <si>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</si>
  <si>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</si>
  <si>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</si>
  <si>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</si>
  <si>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</si>
  <si>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</si>
  <si>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</si>
  <si>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</si>
  <si>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</si>
  <si>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</si>
  <si>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</si>
  <si>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</si>
  <si>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</si>
  <si>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</si>
  <si>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</si>
  <si>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</si>
  <si>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</si>
  <si>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</si>
  <si>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</si>
  <si>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jun-16</t>
  </si>
  <si>
    <t>2ºT 2016</t>
  </si>
  <si>
    <t>* Tasa de variación respecto al mismo periodo del año anterior   //   - igual que 0,0 / ^ distinto de 0,0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</si>
  <si>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</si>
  <si>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jul-16</t>
  </si>
  <si>
    <t>jul-15</t>
  </si>
  <si>
    <t>BOLETÍN ESTADÍSTICO HIDROCARBUROS JULIO 2016</t>
  </si>
  <si>
    <t>19 Julio</t>
  </si>
  <si>
    <t>17 Mayo</t>
  </si>
  <si>
    <t>Otras salidas del sistema**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</si>
</sst>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\^"/>
    <numFmt numFmtId="180" formatCode="#,##0.00;\-##,##0.00;&quot;n.d.&quot;"/>
    <numFmt numFmtId="181" formatCode="#,##0.0000000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1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79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0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71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horizontal="right" vertical="center"/>
    </xf>
    <xf numFmtId="166" fontId="13" fillId="2" borderId="0" xfId="0" applyNumberFormat="1" applyFont="1" applyFill="1" applyBorder="1" applyAlignment="1"/>
    <xf numFmtId="0" fontId="32" fillId="2" borderId="0" xfId="0" applyNumberFormat="1" applyFont="1" applyFill="1" applyBorder="1"/>
    <xf numFmtId="166" fontId="0" fillId="2" borderId="0" xfId="0" applyNumberFormat="1" applyFill="1"/>
    <xf numFmtId="179" fontId="13" fillId="5" borderId="0" xfId="0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181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3" fontId="0" fillId="0" borderId="0" xfId="0" applyNumberFormat="1"/>
    <xf numFmtId="0" fontId="13" fillId="2" borderId="0" xfId="0" applyNumberFormat="1" applyFont="1" applyFill="1" applyBorder="1" applyAlignment="1">
      <alignment horizontal="left"/>
    </xf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2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294">
    <dxf>
      <numFmt numFmtId="182" formatCode="&quot;-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4" formatCode="\^;\^;\^"/>
    </dxf>
    <dxf>
      <numFmt numFmtId="184" formatCode="\^;\^;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83" formatCode="&quot;^&quot;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82" formatCode="&quot;-&quot;"/>
    </dxf>
    <dxf>
      <numFmt numFmtId="182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676</v>
      </c>
    </row>
    <row r="3" spans="1:9" ht="15" customHeight="1" x14ac:dyDescent="0.2">
      <c r="A3" s="726">
        <v>42552</v>
      </c>
    </row>
    <row r="4" spans="1:9" ht="15" customHeight="1" x14ac:dyDescent="0.25">
      <c r="A4" s="853" t="s">
        <v>19</v>
      </c>
      <c r="B4" s="853"/>
      <c r="C4" s="853"/>
      <c r="D4" s="853"/>
      <c r="E4" s="853"/>
      <c r="F4" s="853"/>
      <c r="G4" s="853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0" t="s">
        <v>581</v>
      </c>
      <c r="D17" s="330"/>
      <c r="E17" s="330"/>
      <c r="F17" s="330"/>
      <c r="G17" s="330"/>
      <c r="H17" s="330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589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0" t="s">
        <v>597</v>
      </c>
      <c r="D25" s="330"/>
      <c r="E25" s="330"/>
      <c r="F25" s="330"/>
      <c r="G25" s="9"/>
      <c r="H25" s="9"/>
    </row>
    <row r="26" spans="2:9" ht="15" customHeight="1" x14ac:dyDescent="0.2">
      <c r="C26" s="330" t="s">
        <v>33</v>
      </c>
      <c r="D26" s="330"/>
      <c r="E26" s="330"/>
      <c r="F26" s="330"/>
      <c r="G26" s="9"/>
      <c r="H26" s="9"/>
    </row>
    <row r="27" spans="2:9" ht="15" customHeight="1" x14ac:dyDescent="0.2">
      <c r="C27" s="330" t="s">
        <v>508</v>
      </c>
      <c r="D27" s="330"/>
      <c r="E27" s="330"/>
      <c r="F27" s="330"/>
      <c r="G27" s="330"/>
      <c r="H27" s="330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0" t="s">
        <v>34</v>
      </c>
      <c r="D37" s="330"/>
      <c r="E37" s="330"/>
      <c r="F37" s="330"/>
      <c r="G37" s="330"/>
      <c r="H37" s="9"/>
      <c r="I37" s="9"/>
    </row>
    <row r="38" spans="1:9" ht="15" customHeight="1" x14ac:dyDescent="0.2">
      <c r="A38" s="6"/>
      <c r="C38" s="330" t="s">
        <v>584</v>
      </c>
      <c r="D38" s="330"/>
      <c r="E38" s="330"/>
      <c r="F38" s="330"/>
      <c r="G38" s="330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583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8"/>
      <c r="D48" s="328"/>
      <c r="E48" s="328"/>
      <c r="F48" s="328"/>
    </row>
    <row r="49" spans="1:8" ht="15" customHeight="1" x14ac:dyDescent="0.2">
      <c r="B49" s="6"/>
      <c r="C49" s="329" t="s">
        <v>582</v>
      </c>
      <c r="D49" s="329"/>
      <c r="E49" s="329"/>
      <c r="F49" s="329"/>
      <c r="G49" s="9"/>
    </row>
    <row r="50" spans="1:8" ht="15" customHeight="1" x14ac:dyDescent="0.2">
      <c r="B50" s="6"/>
      <c r="C50" s="9" t="s">
        <v>561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0" t="s">
        <v>22</v>
      </c>
      <c r="D56" s="330"/>
      <c r="E56" s="330"/>
      <c r="F56" s="330"/>
      <c r="G56" s="330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420</v>
      </c>
      <c r="D64" s="9"/>
      <c r="E64" s="9"/>
      <c r="F64" s="9"/>
      <c r="G64" s="9"/>
    </row>
    <row r="65" spans="2:9" ht="15" customHeight="1" x14ac:dyDescent="0.2">
      <c r="B65" s="6"/>
      <c r="C65" s="9" t="s">
        <v>573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574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0" t="s">
        <v>586</v>
      </c>
      <c r="D71" s="330"/>
      <c r="E71" s="330"/>
      <c r="F71" s="9"/>
      <c r="G71" s="9"/>
    </row>
    <row r="72" spans="2:9" ht="15" customHeight="1" x14ac:dyDescent="0.2">
      <c r="C72" s="9" t="s">
        <v>585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623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0" t="s">
        <v>402</v>
      </c>
      <c r="D79" s="330"/>
      <c r="E79" s="330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0" t="s">
        <v>417</v>
      </c>
      <c r="D84" s="330"/>
      <c r="E84" s="330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587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0" t="s">
        <v>588</v>
      </c>
      <c r="D91" s="330"/>
      <c r="E91" s="330"/>
      <c r="F91" s="330"/>
      <c r="G91" s="11"/>
      <c r="H91" s="11"/>
      <c r="I91" s="11"/>
    </row>
    <row r="92" spans="1:10" ht="15" customHeight="1" x14ac:dyDescent="0.2">
      <c r="C92" s="330" t="s">
        <v>40</v>
      </c>
      <c r="D92" s="330"/>
      <c r="E92" s="330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54" t="s">
        <v>599</v>
      </c>
      <c r="B98" s="855"/>
      <c r="C98" s="855"/>
      <c r="D98" s="855"/>
      <c r="E98" s="855"/>
      <c r="F98" s="855"/>
      <c r="G98" s="855"/>
      <c r="H98" s="855"/>
      <c r="I98" s="855"/>
      <c r="J98" s="855"/>
      <c r="K98" s="855"/>
    </row>
    <row r="99" spans="1:11" ht="15" customHeight="1" x14ac:dyDescent="0.2">
      <c r="A99" s="855"/>
      <c r="B99" s="855"/>
      <c r="C99" s="855"/>
      <c r="D99" s="855"/>
      <c r="E99" s="855"/>
      <c r="F99" s="855"/>
      <c r="G99" s="855"/>
      <c r="H99" s="855"/>
      <c r="I99" s="855"/>
      <c r="J99" s="855"/>
      <c r="K99" s="855"/>
    </row>
    <row r="100" spans="1:11" ht="15" customHeight="1" x14ac:dyDescent="0.2">
      <c r="A100" s="855"/>
      <c r="B100" s="855"/>
      <c r="C100" s="855"/>
      <c r="D100" s="855"/>
      <c r="E100" s="855"/>
      <c r="F100" s="855"/>
      <c r="G100" s="855"/>
      <c r="H100" s="855"/>
      <c r="I100" s="855"/>
      <c r="J100" s="855"/>
      <c r="K100" s="855"/>
    </row>
    <row r="101" spans="1:11" ht="15" customHeight="1" x14ac:dyDescent="0.2">
      <c r="A101" s="855"/>
      <c r="B101" s="855"/>
      <c r="C101" s="855"/>
      <c r="D101" s="855"/>
      <c r="E101" s="855"/>
      <c r="F101" s="855"/>
      <c r="G101" s="855"/>
      <c r="H101" s="855"/>
      <c r="I101" s="855"/>
      <c r="J101" s="855"/>
      <c r="K101" s="855"/>
    </row>
    <row r="102" spans="1:11" ht="15" customHeight="1" x14ac:dyDescent="0.2">
      <c r="A102" s="855"/>
      <c r="B102" s="855"/>
      <c r="C102" s="855"/>
      <c r="D102" s="855"/>
      <c r="E102" s="855"/>
      <c r="F102" s="855"/>
      <c r="G102" s="855"/>
      <c r="H102" s="855"/>
      <c r="I102" s="855"/>
      <c r="J102" s="855"/>
      <c r="K102" s="855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I13" sqref="I13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4" t="s">
        <v>27</v>
      </c>
      <c r="B1" s="555"/>
      <c r="C1" s="555"/>
      <c r="D1" s="555"/>
      <c r="E1" s="555"/>
      <c r="F1" s="555"/>
      <c r="G1" s="555"/>
      <c r="H1" s="555"/>
      <c r="I1" s="562"/>
    </row>
    <row r="2" spans="1:11" ht="15.75" x14ac:dyDescent="0.25">
      <c r="A2" s="556"/>
      <c r="B2" s="557"/>
      <c r="C2" s="558"/>
      <c r="D2" s="558"/>
      <c r="E2" s="558"/>
      <c r="F2" s="558"/>
      <c r="G2" s="540"/>
      <c r="H2" s="540" t="s">
        <v>159</v>
      </c>
      <c r="I2" s="562"/>
    </row>
    <row r="3" spans="1:11" s="102" customFormat="1" x14ac:dyDescent="0.2">
      <c r="A3" s="541"/>
      <c r="B3" s="872">
        <f>INDICE!A3</f>
        <v>42552</v>
      </c>
      <c r="C3" s="873"/>
      <c r="D3" s="873" t="s">
        <v>120</v>
      </c>
      <c r="E3" s="873"/>
      <c r="F3" s="873" t="s">
        <v>121</v>
      </c>
      <c r="G3" s="874"/>
      <c r="H3" s="873"/>
      <c r="I3" s="524"/>
    </row>
    <row r="4" spans="1:11" s="102" customFormat="1" x14ac:dyDescent="0.2">
      <c r="A4" s="542"/>
      <c r="B4" s="543" t="s">
        <v>48</v>
      </c>
      <c r="C4" s="543" t="s">
        <v>488</v>
      </c>
      <c r="D4" s="543" t="s">
        <v>48</v>
      </c>
      <c r="E4" s="543" t="s">
        <v>488</v>
      </c>
      <c r="F4" s="543" t="s">
        <v>48</v>
      </c>
      <c r="G4" s="544" t="s">
        <v>488</v>
      </c>
      <c r="H4" s="544" t="s">
        <v>110</v>
      </c>
      <c r="I4" s="524"/>
    </row>
    <row r="5" spans="1:11" s="102" customFormat="1" x14ac:dyDescent="0.2">
      <c r="A5" s="545" t="s">
        <v>179</v>
      </c>
      <c r="B5" s="505">
        <v>2006.4191999999989</v>
      </c>
      <c r="C5" s="498">
        <v>-2.1018837668604213</v>
      </c>
      <c r="D5" s="497">
        <v>13040.938549999999</v>
      </c>
      <c r="E5" s="498">
        <v>2.9531253577244967</v>
      </c>
      <c r="F5" s="497">
        <v>22135.453120000002</v>
      </c>
      <c r="G5" s="498">
        <v>3.1913649939277109</v>
      </c>
      <c r="H5" s="503">
        <v>73.844972075690947</v>
      </c>
      <c r="I5" s="524"/>
      <c r="K5" s="96"/>
    </row>
    <row r="6" spans="1:11" s="102" customFormat="1" x14ac:dyDescent="0.2">
      <c r="A6" s="545" t="s">
        <v>180</v>
      </c>
      <c r="B6" s="566">
        <v>0.32654</v>
      </c>
      <c r="C6" s="514">
        <v>301.40135218193001</v>
      </c>
      <c r="D6" s="546">
        <v>3.74864</v>
      </c>
      <c r="E6" s="498">
        <v>529.19869750579062</v>
      </c>
      <c r="F6" s="497">
        <v>6.5223800000000001</v>
      </c>
      <c r="G6" s="498">
        <v>97.610153213174456</v>
      </c>
      <c r="H6" s="566">
        <v>2.1758983941099694E-2</v>
      </c>
      <c r="I6" s="524"/>
      <c r="K6" s="96"/>
    </row>
    <row r="7" spans="1:11" s="102" customFormat="1" x14ac:dyDescent="0.2">
      <c r="A7" s="545" t="s">
        <v>181</v>
      </c>
      <c r="B7" s="505">
        <v>0.85402999999999996</v>
      </c>
      <c r="C7" s="498">
        <v>-60.360824503019252</v>
      </c>
      <c r="D7" s="546">
        <v>7.7376700000000005</v>
      </c>
      <c r="E7" s="498">
        <v>-24.093606835594525</v>
      </c>
      <c r="F7" s="497">
        <v>13.99344</v>
      </c>
      <c r="G7" s="498">
        <v>-21.802776855735608</v>
      </c>
      <c r="H7" s="566">
        <v>4.6682811525967829E-2</v>
      </c>
      <c r="I7" s="524"/>
      <c r="K7" s="96"/>
    </row>
    <row r="8" spans="1:11" s="102" customFormat="1" x14ac:dyDescent="0.2">
      <c r="A8" s="565" t="s">
        <v>182</v>
      </c>
      <c r="B8" s="506">
        <v>2007.5997699999991</v>
      </c>
      <c r="C8" s="507">
        <v>-2.1510273331798397</v>
      </c>
      <c r="D8" s="506">
        <v>13052.424859999999</v>
      </c>
      <c r="E8" s="507">
        <v>2.9561085829069684</v>
      </c>
      <c r="F8" s="506">
        <v>22155.968940000002</v>
      </c>
      <c r="G8" s="507">
        <v>3.1850484085210975</v>
      </c>
      <c r="H8" s="507">
        <v>73.913413871158014</v>
      </c>
      <c r="I8" s="524"/>
    </row>
    <row r="9" spans="1:11" s="102" customFormat="1" x14ac:dyDescent="0.2">
      <c r="A9" s="545" t="s">
        <v>183</v>
      </c>
      <c r="B9" s="505">
        <v>283.82600000000008</v>
      </c>
      <c r="C9" s="498">
        <v>-3.2254214917399491</v>
      </c>
      <c r="D9" s="497">
        <v>2218.1628800000003</v>
      </c>
      <c r="E9" s="498">
        <v>1.6461959860078641</v>
      </c>
      <c r="F9" s="497">
        <v>3820.27945</v>
      </c>
      <c r="G9" s="498">
        <v>2.2464021795154512</v>
      </c>
      <c r="H9" s="503">
        <v>12.744642170965683</v>
      </c>
      <c r="I9" s="524"/>
    </row>
    <row r="10" spans="1:11" s="102" customFormat="1" x14ac:dyDescent="0.2">
      <c r="A10" s="545" t="s">
        <v>184</v>
      </c>
      <c r="B10" s="505">
        <v>80.21990000000001</v>
      </c>
      <c r="C10" s="498">
        <v>8.117385814851934</v>
      </c>
      <c r="D10" s="497">
        <v>1158.0182600000005</v>
      </c>
      <c r="E10" s="498">
        <v>-2.901091865874319</v>
      </c>
      <c r="F10" s="497">
        <v>1978.3216700000005</v>
      </c>
      <c r="G10" s="498">
        <v>-3.7055483531964728</v>
      </c>
      <c r="H10" s="503">
        <v>6.5997794436784636</v>
      </c>
      <c r="I10" s="524"/>
    </row>
    <row r="11" spans="1:11" s="102" customFormat="1" x14ac:dyDescent="0.2">
      <c r="A11" s="545" t="s">
        <v>185</v>
      </c>
      <c r="B11" s="505">
        <v>154.76966999999999</v>
      </c>
      <c r="C11" s="498">
        <v>-17.431326131912673</v>
      </c>
      <c r="D11" s="497">
        <v>1123.1785899999998</v>
      </c>
      <c r="E11" s="498">
        <v>-14.451706100241282</v>
      </c>
      <c r="F11" s="497">
        <v>2021.0024099999996</v>
      </c>
      <c r="G11" s="498">
        <v>-2.7425125430849504</v>
      </c>
      <c r="H11" s="503">
        <v>6.7421645141978486</v>
      </c>
      <c r="I11" s="524"/>
    </row>
    <row r="12" spans="1:11" s="3" customFormat="1" x14ac:dyDescent="0.2">
      <c r="A12" s="547" t="s">
        <v>186</v>
      </c>
      <c r="B12" s="508">
        <v>2526.4153399999991</v>
      </c>
      <c r="C12" s="509">
        <v>-3.0784259494860078</v>
      </c>
      <c r="D12" s="508">
        <v>17551.784589999999</v>
      </c>
      <c r="E12" s="509">
        <v>1.0731169096738338</v>
      </c>
      <c r="F12" s="508">
        <v>29975.572469999999</v>
      </c>
      <c r="G12" s="509">
        <v>2.1632338927182424</v>
      </c>
      <c r="H12" s="509">
        <v>100</v>
      </c>
      <c r="I12" s="478"/>
    </row>
    <row r="13" spans="1:11" s="102" customFormat="1" x14ac:dyDescent="0.2">
      <c r="A13" s="570" t="s">
        <v>157</v>
      </c>
      <c r="B13" s="510"/>
      <c r="C13" s="510"/>
      <c r="D13" s="510"/>
      <c r="E13" s="510"/>
      <c r="F13" s="510"/>
      <c r="G13" s="510"/>
      <c r="H13" s="510"/>
      <c r="I13" s="524"/>
    </row>
    <row r="14" spans="1:11" s="130" customFormat="1" x14ac:dyDescent="0.2">
      <c r="A14" s="548" t="s">
        <v>187</v>
      </c>
      <c r="B14" s="528">
        <v>83.60630000000009</v>
      </c>
      <c r="C14" s="517">
        <v>4.6919889490657045</v>
      </c>
      <c r="D14" s="516">
        <v>554.63385000000085</v>
      </c>
      <c r="E14" s="517">
        <v>19.65611171876392</v>
      </c>
      <c r="F14" s="516">
        <v>985.51727000000062</v>
      </c>
      <c r="G14" s="517">
        <v>16.870445979175145</v>
      </c>
      <c r="H14" s="530">
        <v>3.2877346078588525</v>
      </c>
      <c r="I14" s="563"/>
    </row>
    <row r="15" spans="1:11" s="130" customFormat="1" x14ac:dyDescent="0.2">
      <c r="A15" s="549" t="s">
        <v>590</v>
      </c>
      <c r="B15" s="568">
        <v>4.1644904153381193</v>
      </c>
      <c r="C15" s="521"/>
      <c r="D15" s="550">
        <v>4.2492782448394868</v>
      </c>
      <c r="E15" s="521"/>
      <c r="F15" s="550">
        <v>4.4480892380236403</v>
      </c>
      <c r="G15" s="521"/>
      <c r="H15" s="531"/>
      <c r="I15" s="563"/>
    </row>
    <row r="16" spans="1:11" s="130" customFormat="1" x14ac:dyDescent="0.2">
      <c r="A16" s="551" t="s">
        <v>497</v>
      </c>
      <c r="B16" s="569">
        <v>129.76028999999997</v>
      </c>
      <c r="C16" s="511">
        <v>0.78940390067168076</v>
      </c>
      <c r="D16" s="552">
        <v>910.35057999999981</v>
      </c>
      <c r="E16" s="511">
        <v>-7.7871029778198233</v>
      </c>
      <c r="F16" s="552">
        <v>1583.50065</v>
      </c>
      <c r="G16" s="511">
        <v>2.3854963849529263</v>
      </c>
      <c r="H16" s="567">
        <v>5.2826368923722509</v>
      </c>
      <c r="I16" s="563"/>
    </row>
    <row r="17" spans="1:14" s="102" customFormat="1" x14ac:dyDescent="0.2">
      <c r="A17" s="559"/>
      <c r="B17" s="560"/>
      <c r="C17" s="560"/>
      <c r="D17" s="560"/>
      <c r="E17" s="560"/>
      <c r="F17" s="560"/>
      <c r="G17" s="560"/>
      <c r="H17" s="561" t="s">
        <v>238</v>
      </c>
      <c r="I17" s="524"/>
    </row>
    <row r="18" spans="1:14" s="102" customFormat="1" x14ac:dyDescent="0.2">
      <c r="A18" s="553" t="s">
        <v>557</v>
      </c>
      <c r="B18" s="515"/>
      <c r="C18" s="515"/>
      <c r="D18" s="515"/>
      <c r="E18" s="515"/>
      <c r="F18" s="497"/>
      <c r="G18" s="515"/>
      <c r="H18" s="515"/>
      <c r="I18" s="107"/>
      <c r="J18" s="107"/>
      <c r="K18" s="107"/>
      <c r="L18" s="107"/>
      <c r="M18" s="107"/>
      <c r="N18" s="107"/>
    </row>
    <row r="19" spans="1:14" x14ac:dyDescent="0.2">
      <c r="A19" s="875" t="s">
        <v>498</v>
      </c>
      <c r="B19" s="876"/>
      <c r="C19" s="876"/>
      <c r="D19" s="876"/>
      <c r="E19" s="876"/>
      <c r="F19" s="876"/>
      <c r="G19" s="876"/>
      <c r="H19" s="558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643</v>
      </c>
      <c r="B20" s="564"/>
      <c r="C20" s="564"/>
      <c r="D20" s="564"/>
      <c r="E20" s="564"/>
      <c r="F20" s="564"/>
      <c r="G20" s="564"/>
      <c r="H20" s="564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425</v>
      </c>
    </row>
  </sheetData>
  <mergeCells count="4">
    <mergeCell ref="B3:C3"/>
    <mergeCell ref="D3:E3"/>
    <mergeCell ref="F3:H3"/>
    <mergeCell ref="A19:G19"/>
  </mergeCells>
  <conditionalFormatting sqref="B6">
    <cfRule type="cellIs" dxfId="275" priority="11" operator="between">
      <formula>0</formula>
      <formula>0.5</formula>
    </cfRule>
    <cfRule type="cellIs" dxfId="274" priority="12" operator="between">
      <formula>0</formula>
      <formula>0.49</formula>
    </cfRule>
  </conditionalFormatting>
  <conditionalFormatting sqref="D6">
    <cfRule type="cellIs" dxfId="273" priority="9" operator="between">
      <formula>0</formula>
      <formula>0.5</formula>
    </cfRule>
    <cfRule type="cellIs" dxfId="272" priority="10" operator="between">
      <formula>0</formula>
      <formula>0.49</formula>
    </cfRule>
  </conditionalFormatting>
  <conditionalFormatting sqref="D7">
    <cfRule type="cellIs" dxfId="271" priority="7" operator="between">
      <formula>0</formula>
      <formula>0.5</formula>
    </cfRule>
    <cfRule type="cellIs" dxfId="270" priority="8" operator="between">
      <formula>0</formula>
      <formula>0.49</formula>
    </cfRule>
  </conditionalFormatting>
  <conditionalFormatting sqref="H6">
    <cfRule type="cellIs" dxfId="269" priority="3" operator="between">
      <formula>0</formula>
      <formula>0.5</formula>
    </cfRule>
    <cfRule type="cellIs" dxfId="268" priority="4" operator="between">
      <formula>0</formula>
      <formula>0.49</formula>
    </cfRule>
  </conditionalFormatting>
  <conditionalFormatting sqref="H7">
    <cfRule type="cellIs" dxfId="267" priority="1" operator="between">
      <formula>0</formula>
      <formula>0.5</formula>
    </cfRule>
    <cfRule type="cellIs" dxfId="266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I14" sqref="I1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0">
        <f>INDICE!A3</f>
        <v>42552</v>
      </c>
      <c r="C3" s="870"/>
      <c r="D3" s="870">
        <f>INDICE!C3</f>
        <v>0</v>
      </c>
      <c r="E3" s="870"/>
      <c r="F3" s="112"/>
      <c r="G3" s="871" t="s">
        <v>121</v>
      </c>
      <c r="H3" s="871"/>
      <c r="I3" s="871"/>
      <c r="J3" s="871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1" t="s">
        <v>161</v>
      </c>
      <c r="B5" s="117">
        <v>303.68581999999992</v>
      </c>
      <c r="C5" s="117">
        <v>45.986590000000007</v>
      </c>
      <c r="D5" s="117">
        <v>6.971449999999999</v>
      </c>
      <c r="E5" s="532">
        <v>356.6438599999999</v>
      </c>
      <c r="F5" s="117"/>
      <c r="G5" s="117">
        <v>3349.4892000000004</v>
      </c>
      <c r="H5" s="117">
        <v>585.94006000000013</v>
      </c>
      <c r="I5" s="117">
        <v>133.33231000000006</v>
      </c>
      <c r="J5" s="532">
        <v>4068.761570000001</v>
      </c>
      <c r="K5" s="82"/>
    </row>
    <row r="6" spans="1:11" s="114" customFormat="1" x14ac:dyDescent="0.2">
      <c r="A6" s="572" t="s">
        <v>162</v>
      </c>
      <c r="B6" s="119">
        <v>81.29376000000002</v>
      </c>
      <c r="C6" s="119">
        <v>21.99314</v>
      </c>
      <c r="D6" s="119">
        <v>1.5697000000000003</v>
      </c>
      <c r="E6" s="535">
        <v>104.85660000000001</v>
      </c>
      <c r="F6" s="119"/>
      <c r="G6" s="119">
        <v>915.87428999999986</v>
      </c>
      <c r="H6" s="119">
        <v>288.29514</v>
      </c>
      <c r="I6" s="119">
        <v>100.54122999999996</v>
      </c>
      <c r="J6" s="535">
        <v>1304.71066</v>
      </c>
      <c r="K6" s="82"/>
    </row>
    <row r="7" spans="1:11" s="114" customFormat="1" x14ac:dyDescent="0.2">
      <c r="A7" s="572" t="s">
        <v>163</v>
      </c>
      <c r="B7" s="119">
        <v>39.975109999999994</v>
      </c>
      <c r="C7" s="119">
        <v>4.9970000000000008</v>
      </c>
      <c r="D7" s="119">
        <v>1.9651999999999998</v>
      </c>
      <c r="E7" s="535">
        <v>46.937309999999997</v>
      </c>
      <c r="F7" s="119"/>
      <c r="G7" s="119">
        <v>439.1679699999998</v>
      </c>
      <c r="H7" s="119">
        <v>77.067189999999997</v>
      </c>
      <c r="I7" s="119">
        <v>52.64913</v>
      </c>
      <c r="J7" s="535">
        <v>568.88428999999985</v>
      </c>
      <c r="K7" s="82"/>
    </row>
    <row r="8" spans="1:11" s="114" customFormat="1" x14ac:dyDescent="0.2">
      <c r="A8" s="572" t="s">
        <v>164</v>
      </c>
      <c r="B8" s="119">
        <v>47.681700000000006</v>
      </c>
      <c r="C8" s="119">
        <v>3.5427100000000005</v>
      </c>
      <c r="D8" s="119">
        <v>11.881959999999999</v>
      </c>
      <c r="E8" s="535">
        <v>63.106370000000005</v>
      </c>
      <c r="F8" s="119"/>
      <c r="G8" s="119">
        <v>404.36017000000004</v>
      </c>
      <c r="H8" s="119">
        <v>46.264669999999995</v>
      </c>
      <c r="I8" s="119">
        <v>124.56453</v>
      </c>
      <c r="J8" s="535">
        <v>575.18937000000005</v>
      </c>
      <c r="K8" s="82"/>
    </row>
    <row r="9" spans="1:11" s="114" customFormat="1" x14ac:dyDescent="0.2">
      <c r="A9" s="572" t="s">
        <v>165</v>
      </c>
      <c r="B9" s="119">
        <v>54.275659999999995</v>
      </c>
      <c r="C9" s="119">
        <v>0</v>
      </c>
      <c r="D9" s="119">
        <v>19.267490000000002</v>
      </c>
      <c r="E9" s="535">
        <v>73.543149999999997</v>
      </c>
      <c r="F9" s="119"/>
      <c r="G9" s="119">
        <v>651.54775000000006</v>
      </c>
      <c r="H9" s="119">
        <v>5.1800000000000006E-3</v>
      </c>
      <c r="I9" s="119">
        <v>192.07080999999999</v>
      </c>
      <c r="J9" s="535">
        <v>843.62374</v>
      </c>
      <c r="K9" s="82"/>
    </row>
    <row r="10" spans="1:11" s="114" customFormat="1" x14ac:dyDescent="0.2">
      <c r="A10" s="572" t="s">
        <v>166</v>
      </c>
      <c r="B10" s="119">
        <v>29.525449999999999</v>
      </c>
      <c r="C10" s="119">
        <v>3.3223600000000006</v>
      </c>
      <c r="D10" s="119">
        <v>0.18842</v>
      </c>
      <c r="E10" s="535">
        <v>33.036230000000003</v>
      </c>
      <c r="F10" s="119"/>
      <c r="G10" s="119">
        <v>313.83481</v>
      </c>
      <c r="H10" s="119">
        <v>56.084519999999991</v>
      </c>
      <c r="I10" s="119">
        <v>7.2083399999999989</v>
      </c>
      <c r="J10" s="535">
        <v>377.12767000000002</v>
      </c>
      <c r="K10" s="82"/>
    </row>
    <row r="11" spans="1:11" s="114" customFormat="1" x14ac:dyDescent="0.2">
      <c r="A11" s="572" t="s">
        <v>167</v>
      </c>
      <c r="B11" s="119">
        <v>160.33603999999997</v>
      </c>
      <c r="C11" s="119">
        <v>54.363990000000008</v>
      </c>
      <c r="D11" s="119">
        <v>5.2104499999999998</v>
      </c>
      <c r="E11" s="535">
        <v>219.91047999999998</v>
      </c>
      <c r="F11" s="119"/>
      <c r="G11" s="119">
        <v>1689.0570099999993</v>
      </c>
      <c r="H11" s="119">
        <v>617.86291000000006</v>
      </c>
      <c r="I11" s="119">
        <v>241.07218999999995</v>
      </c>
      <c r="J11" s="535">
        <v>2547.9921099999992</v>
      </c>
      <c r="K11" s="82"/>
    </row>
    <row r="12" spans="1:11" s="114" customFormat="1" x14ac:dyDescent="0.2">
      <c r="A12" s="572" t="s">
        <v>608</v>
      </c>
      <c r="B12" s="119">
        <v>114.72511000000002</v>
      </c>
      <c r="C12" s="119">
        <v>35.790869999999998</v>
      </c>
      <c r="D12" s="119">
        <v>1.9320899999999999</v>
      </c>
      <c r="E12" s="535">
        <v>152.44807</v>
      </c>
      <c r="F12" s="119"/>
      <c r="G12" s="119">
        <v>1239.0279100000016</v>
      </c>
      <c r="H12" s="119">
        <v>529.19572999999923</v>
      </c>
      <c r="I12" s="119">
        <v>144.33350000000002</v>
      </c>
      <c r="J12" s="535">
        <v>1912.5571400000008</v>
      </c>
      <c r="K12" s="82"/>
    </row>
    <row r="13" spans="1:11" s="114" customFormat="1" x14ac:dyDescent="0.2">
      <c r="A13" s="572" t="s">
        <v>168</v>
      </c>
      <c r="B13" s="119">
        <v>317.32231000000007</v>
      </c>
      <c r="C13" s="119">
        <v>28.589639999999999</v>
      </c>
      <c r="D13" s="119">
        <v>10.095409999999999</v>
      </c>
      <c r="E13" s="535">
        <v>356.00736000000006</v>
      </c>
      <c r="F13" s="119"/>
      <c r="G13" s="119">
        <v>3495.9481400000022</v>
      </c>
      <c r="H13" s="119">
        <v>427.94836000000009</v>
      </c>
      <c r="I13" s="119">
        <v>228.76648</v>
      </c>
      <c r="J13" s="535">
        <v>4152.6629800000028</v>
      </c>
      <c r="K13" s="82"/>
    </row>
    <row r="14" spans="1:11" s="114" customFormat="1" x14ac:dyDescent="0.2">
      <c r="A14" s="572" t="s">
        <v>169</v>
      </c>
      <c r="B14" s="119">
        <v>1.11002</v>
      </c>
      <c r="C14" s="119">
        <v>0</v>
      </c>
      <c r="D14" s="119">
        <v>0</v>
      </c>
      <c r="E14" s="535">
        <v>1.11002</v>
      </c>
      <c r="F14" s="119"/>
      <c r="G14" s="119">
        <v>13.444829999999998</v>
      </c>
      <c r="H14" s="119">
        <v>1.7479999999999999E-2</v>
      </c>
      <c r="I14" s="119">
        <v>0</v>
      </c>
      <c r="J14" s="535">
        <v>13.462309999999999</v>
      </c>
      <c r="K14" s="82"/>
    </row>
    <row r="15" spans="1:11" s="114" customFormat="1" x14ac:dyDescent="0.2">
      <c r="A15" s="572" t="s">
        <v>170</v>
      </c>
      <c r="B15" s="119">
        <v>197.48871000000003</v>
      </c>
      <c r="C15" s="119">
        <v>16.332250000000002</v>
      </c>
      <c r="D15" s="119">
        <v>5.9657</v>
      </c>
      <c r="E15" s="535">
        <v>219.78666000000001</v>
      </c>
      <c r="F15" s="119"/>
      <c r="G15" s="119">
        <v>2140.8550200000013</v>
      </c>
      <c r="H15" s="119">
        <v>218.00595000000007</v>
      </c>
      <c r="I15" s="119">
        <v>87.444660000000013</v>
      </c>
      <c r="J15" s="535">
        <v>2446.3056300000017</v>
      </c>
      <c r="K15" s="82"/>
    </row>
    <row r="16" spans="1:11" s="114" customFormat="1" x14ac:dyDescent="0.2">
      <c r="A16" s="572" t="s">
        <v>171</v>
      </c>
      <c r="B16" s="119">
        <v>57.304610000000004</v>
      </c>
      <c r="C16" s="119">
        <v>10.755599999999999</v>
      </c>
      <c r="D16" s="119">
        <v>0.40137</v>
      </c>
      <c r="E16" s="535">
        <v>68.461579999999998</v>
      </c>
      <c r="F16" s="119"/>
      <c r="G16" s="119">
        <v>609.79603999999961</v>
      </c>
      <c r="H16" s="119">
        <v>139.9667</v>
      </c>
      <c r="I16" s="119">
        <v>22.612029999999997</v>
      </c>
      <c r="J16" s="535">
        <v>772.37476999999967</v>
      </c>
      <c r="K16" s="82"/>
    </row>
    <row r="17" spans="1:16" s="114" customFormat="1" x14ac:dyDescent="0.2">
      <c r="A17" s="572" t="s">
        <v>172</v>
      </c>
      <c r="B17" s="119">
        <v>123.75923999999999</v>
      </c>
      <c r="C17" s="119">
        <v>18.482939999999999</v>
      </c>
      <c r="D17" s="119">
        <v>6.582889999999999</v>
      </c>
      <c r="E17" s="535">
        <v>148.82506999999998</v>
      </c>
      <c r="F17" s="119"/>
      <c r="G17" s="119">
        <v>1365.6936199999991</v>
      </c>
      <c r="H17" s="119">
        <v>260.80796000000032</v>
      </c>
      <c r="I17" s="119">
        <v>250.58227000000011</v>
      </c>
      <c r="J17" s="535">
        <v>1877.0838499999995</v>
      </c>
      <c r="K17" s="82"/>
    </row>
    <row r="18" spans="1:16" s="114" customFormat="1" x14ac:dyDescent="0.2">
      <c r="A18" s="572" t="s">
        <v>173</v>
      </c>
      <c r="B18" s="119">
        <v>15.73812</v>
      </c>
      <c r="C18" s="119">
        <v>3.5075800000000004</v>
      </c>
      <c r="D18" s="119">
        <v>0.41475999999999991</v>
      </c>
      <c r="E18" s="535">
        <v>19.66046</v>
      </c>
      <c r="F18" s="119"/>
      <c r="G18" s="119">
        <v>173.65251000000001</v>
      </c>
      <c r="H18" s="119">
        <v>46.062819999999981</v>
      </c>
      <c r="I18" s="119">
        <v>23.419959999999993</v>
      </c>
      <c r="J18" s="535">
        <v>243.13529</v>
      </c>
      <c r="K18" s="82"/>
    </row>
    <row r="19" spans="1:16" s="114" customFormat="1" x14ac:dyDescent="0.2">
      <c r="A19" s="572" t="s">
        <v>174</v>
      </c>
      <c r="B19" s="119">
        <v>190.71127000000001</v>
      </c>
      <c r="C19" s="119">
        <v>8.4428699999999992</v>
      </c>
      <c r="D19" s="119">
        <v>4.31433</v>
      </c>
      <c r="E19" s="535">
        <v>203.46847000000002</v>
      </c>
      <c r="F19" s="119"/>
      <c r="G19" s="119">
        <v>2206.9841899999997</v>
      </c>
      <c r="H19" s="119">
        <v>142.83876999999998</v>
      </c>
      <c r="I19" s="119">
        <v>251.88970999999995</v>
      </c>
      <c r="J19" s="535">
        <v>2601.7126699999994</v>
      </c>
      <c r="K19" s="82"/>
    </row>
    <row r="20" spans="1:16" s="114" customFormat="1" x14ac:dyDescent="0.2">
      <c r="A20" s="572" t="s">
        <v>175</v>
      </c>
      <c r="B20" s="119">
        <v>1.6827200000000002</v>
      </c>
      <c r="C20" s="119">
        <v>0</v>
      </c>
      <c r="D20" s="119">
        <v>0</v>
      </c>
      <c r="E20" s="535">
        <v>1.6827200000000002</v>
      </c>
      <c r="F20" s="119"/>
      <c r="G20" s="119">
        <v>17.515609999999995</v>
      </c>
      <c r="H20" s="119">
        <v>0</v>
      </c>
      <c r="I20" s="119">
        <v>8.5599999999999999E-3</v>
      </c>
      <c r="J20" s="535">
        <v>17.524169999999994</v>
      </c>
      <c r="K20" s="82"/>
    </row>
    <row r="21" spans="1:16" s="114" customFormat="1" x14ac:dyDescent="0.2">
      <c r="A21" s="572" t="s">
        <v>176</v>
      </c>
      <c r="B21" s="119">
        <v>77.214979999999997</v>
      </c>
      <c r="C21" s="119">
        <v>10.71743</v>
      </c>
      <c r="D21" s="119">
        <v>0.86621999999999999</v>
      </c>
      <c r="E21" s="535">
        <v>88.798630000000003</v>
      </c>
      <c r="F21" s="119"/>
      <c r="G21" s="119">
        <v>868.99522999999988</v>
      </c>
      <c r="H21" s="119">
        <v>145.26357000000004</v>
      </c>
      <c r="I21" s="119">
        <v>16.778370000000006</v>
      </c>
      <c r="J21" s="535">
        <v>1031.0371700000001</v>
      </c>
      <c r="K21" s="82"/>
    </row>
    <row r="22" spans="1:16" s="114" customFormat="1" x14ac:dyDescent="0.2">
      <c r="A22" s="572" t="s">
        <v>177</v>
      </c>
      <c r="B22" s="119">
        <v>44.237929999999992</v>
      </c>
      <c r="C22" s="119">
        <v>6.6974000000000009</v>
      </c>
      <c r="D22" s="119">
        <v>0.34704999999999997</v>
      </c>
      <c r="E22" s="535">
        <v>51.282379999999996</v>
      </c>
      <c r="F22" s="119"/>
      <c r="G22" s="119">
        <v>600.40867000000037</v>
      </c>
      <c r="H22" s="119">
        <v>94.497429999999966</v>
      </c>
      <c r="I22" s="119">
        <v>28.516879999999997</v>
      </c>
      <c r="J22" s="535">
        <v>723.42298000000039</v>
      </c>
      <c r="K22" s="82"/>
    </row>
    <row r="23" spans="1:16" x14ac:dyDescent="0.2">
      <c r="A23" s="573" t="s">
        <v>178</v>
      </c>
      <c r="B23" s="119">
        <v>148.35064000000003</v>
      </c>
      <c r="C23" s="119">
        <v>10.303630000000002</v>
      </c>
      <c r="D23" s="119">
        <v>2.2454099999999997</v>
      </c>
      <c r="E23" s="535">
        <v>160.89968000000002</v>
      </c>
      <c r="F23" s="119"/>
      <c r="G23" s="119">
        <v>1639.8001499999991</v>
      </c>
      <c r="H23" s="119">
        <v>144.15501000000003</v>
      </c>
      <c r="I23" s="119">
        <v>72.530710000000028</v>
      </c>
      <c r="J23" s="535">
        <v>1856.4858699999991</v>
      </c>
      <c r="K23" s="478"/>
      <c r="P23" s="114"/>
    </row>
    <row r="24" spans="1:16" x14ac:dyDescent="0.2">
      <c r="A24" s="574" t="s">
        <v>500</v>
      </c>
      <c r="B24" s="123">
        <v>2006.4191999999982</v>
      </c>
      <c r="C24" s="123">
        <v>283.82599999999996</v>
      </c>
      <c r="D24" s="123">
        <v>80.219899999999996</v>
      </c>
      <c r="E24" s="123">
        <v>2370.4650999999981</v>
      </c>
      <c r="F24" s="123"/>
      <c r="G24" s="123">
        <v>22135.453120000009</v>
      </c>
      <c r="H24" s="123">
        <v>3820.27945</v>
      </c>
      <c r="I24" s="123">
        <v>1978.3216699999973</v>
      </c>
      <c r="J24" s="123">
        <v>27934.054240000005</v>
      </c>
      <c r="K24" s="478"/>
    </row>
    <row r="25" spans="1:16" x14ac:dyDescent="0.2">
      <c r="I25" s="8"/>
      <c r="J25" s="93" t="s">
        <v>238</v>
      </c>
    </row>
    <row r="26" spans="1:16" x14ac:dyDescent="0.2">
      <c r="A26" s="538" t="s">
        <v>501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7"/>
      <c r="F28" s="87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265" priority="2" operator="between">
      <formula>0</formula>
      <formula>0.5</formula>
    </cfRule>
    <cfRule type="cellIs" dxfId="264" priority="3" operator="between">
      <formula>0</formula>
      <formula>0.49</formula>
    </cfRule>
  </conditionalFormatting>
  <conditionalFormatting sqref="B5:J24">
    <cfRule type="cellIs" dxfId="263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7" sqref="H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8" t="s">
        <v>28</v>
      </c>
      <c r="B1" s="878"/>
      <c r="C1" s="878"/>
      <c r="D1" s="131"/>
      <c r="E1" s="131"/>
      <c r="F1" s="131"/>
      <c r="G1" s="131"/>
      <c r="H1" s="132"/>
    </row>
    <row r="2" spans="1:65" ht="13.7" customHeight="1" x14ac:dyDescent="0.2">
      <c r="A2" s="879"/>
      <c r="B2" s="879"/>
      <c r="C2" s="879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442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3">
        <v>415.83851999999956</v>
      </c>
      <c r="C5" s="139">
        <v>-1.7887783785658509</v>
      </c>
      <c r="D5" s="138">
        <v>2515.6332499999999</v>
      </c>
      <c r="E5" s="139">
        <v>1.1576266918491314</v>
      </c>
      <c r="F5" s="138">
        <v>4335.8706500000008</v>
      </c>
      <c r="G5" s="139">
        <v>0.54875284068273866</v>
      </c>
      <c r="H5" s="580">
        <v>16.145339662519618</v>
      </c>
    </row>
    <row r="6" spans="1:65" ht="13.7" customHeight="1" x14ac:dyDescent="0.2">
      <c r="A6" s="137" t="s">
        <v>193</v>
      </c>
      <c r="B6" s="584">
        <v>37.912789999999987</v>
      </c>
      <c r="C6" s="141">
        <v>14.522298034505745</v>
      </c>
      <c r="D6" s="140">
        <v>214.00499999999994</v>
      </c>
      <c r="E6" s="141">
        <v>12.291043188277447</v>
      </c>
      <c r="F6" s="140">
        <v>363.32221000000004</v>
      </c>
      <c r="G6" s="142">
        <v>11.284849777240188</v>
      </c>
      <c r="H6" s="581">
        <v>1.3528910248711599</v>
      </c>
    </row>
    <row r="7" spans="1:65" ht="13.7" customHeight="1" x14ac:dyDescent="0.2">
      <c r="A7" s="137" t="s">
        <v>153</v>
      </c>
      <c r="B7" s="535">
        <v>0</v>
      </c>
      <c r="C7" s="141">
        <v>-100</v>
      </c>
      <c r="D7" s="119">
        <v>5.6539999999999993E-2</v>
      </c>
      <c r="E7" s="141">
        <v>-1.3435700575815916</v>
      </c>
      <c r="F7" s="119">
        <v>8.3990000000000009E-2</v>
      </c>
      <c r="G7" s="141">
        <v>-16.535824306866726</v>
      </c>
      <c r="H7" s="535">
        <v>3.1275081470777334E-4</v>
      </c>
    </row>
    <row r="8" spans="1:65" ht="13.7" customHeight="1" x14ac:dyDescent="0.2">
      <c r="A8" s="576" t="s">
        <v>194</v>
      </c>
      <c r="B8" s="577">
        <v>453.75130999999953</v>
      </c>
      <c r="C8" s="578">
        <v>-0.6102458526336636</v>
      </c>
      <c r="D8" s="577">
        <v>2729.69479</v>
      </c>
      <c r="E8" s="578">
        <v>1.9491072909493357</v>
      </c>
      <c r="F8" s="577">
        <v>4699.2768500000002</v>
      </c>
      <c r="G8" s="579">
        <v>1.3019947584793012</v>
      </c>
      <c r="H8" s="579">
        <v>17.498543438205484</v>
      </c>
    </row>
    <row r="9" spans="1:65" ht="13.7" customHeight="1" x14ac:dyDescent="0.2">
      <c r="A9" s="137" t="s">
        <v>179</v>
      </c>
      <c r="B9" s="584">
        <v>2006.4191999999989</v>
      </c>
      <c r="C9" s="141">
        <v>-2.1018837668604213</v>
      </c>
      <c r="D9" s="140">
        <v>13040.938549999999</v>
      </c>
      <c r="E9" s="141">
        <v>2.9531253577244967</v>
      </c>
      <c r="F9" s="140">
        <v>22135.453120000002</v>
      </c>
      <c r="G9" s="142">
        <v>3.1913649939277109</v>
      </c>
      <c r="H9" s="581">
        <v>82.425062474172194</v>
      </c>
    </row>
    <row r="10" spans="1:65" ht="13.7" customHeight="1" x14ac:dyDescent="0.2">
      <c r="A10" s="137" t="s">
        <v>195</v>
      </c>
      <c r="B10" s="584">
        <v>1.1805699999999999</v>
      </c>
      <c r="C10" s="141">
        <v>-47.198393459340025</v>
      </c>
      <c r="D10" s="140">
        <v>11.48631</v>
      </c>
      <c r="E10" s="141">
        <v>6.4584206097050085</v>
      </c>
      <c r="F10" s="140">
        <v>20.515819999999998</v>
      </c>
      <c r="G10" s="142">
        <v>-3.2075860705643575</v>
      </c>
      <c r="H10" s="581">
        <v>7.639408762231252E-2</v>
      </c>
    </row>
    <row r="11" spans="1:65" ht="13.7" customHeight="1" x14ac:dyDescent="0.2">
      <c r="A11" s="576" t="s">
        <v>524</v>
      </c>
      <c r="B11" s="577">
        <v>2007.5997699999991</v>
      </c>
      <c r="C11" s="578">
        <v>-2.1510273331798397</v>
      </c>
      <c r="D11" s="577">
        <v>13052.424859999999</v>
      </c>
      <c r="E11" s="578">
        <v>2.9561085829069684</v>
      </c>
      <c r="F11" s="577">
        <v>22155.968940000002</v>
      </c>
      <c r="G11" s="579">
        <v>3.1850484085210975</v>
      </c>
      <c r="H11" s="579">
        <v>82.501456561794512</v>
      </c>
    </row>
    <row r="12" spans="1:65" ht="13.7" customHeight="1" x14ac:dyDescent="0.2">
      <c r="A12" s="144" t="s">
        <v>502</v>
      </c>
      <c r="B12" s="145">
        <v>2461.3510799999985</v>
      </c>
      <c r="C12" s="146">
        <v>-1.8705853892739863</v>
      </c>
      <c r="D12" s="145">
        <v>15782.119649999999</v>
      </c>
      <c r="E12" s="146">
        <v>2.7805160055708571</v>
      </c>
      <c r="F12" s="145">
        <v>26855.245790000004</v>
      </c>
      <c r="G12" s="146">
        <v>2.8505045797083799</v>
      </c>
      <c r="H12" s="146">
        <v>100</v>
      </c>
    </row>
    <row r="13" spans="1:65" ht="13.7" customHeight="1" x14ac:dyDescent="0.2">
      <c r="A13" s="147" t="s">
        <v>196</v>
      </c>
      <c r="B13" s="148">
        <v>4979.7058499999976</v>
      </c>
      <c r="C13" s="148"/>
      <c r="D13" s="148">
        <v>32891.254277892469</v>
      </c>
      <c r="E13" s="148"/>
      <c r="F13" s="148">
        <v>55966.125637737154</v>
      </c>
      <c r="G13" s="149"/>
      <c r="H13" s="150" t="s">
        <v>150</v>
      </c>
    </row>
    <row r="14" spans="1:65" ht="13.7" customHeight="1" x14ac:dyDescent="0.2">
      <c r="A14" s="151" t="s">
        <v>197</v>
      </c>
      <c r="B14" s="585">
        <v>49.427639988012537</v>
      </c>
      <c r="C14" s="152"/>
      <c r="D14" s="152">
        <v>47.982723664654507</v>
      </c>
      <c r="E14" s="152"/>
      <c r="F14" s="152">
        <v>47.984822040087579</v>
      </c>
      <c r="G14" s="153" t="s">
        <v>150</v>
      </c>
      <c r="H14" s="582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557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503</v>
      </c>
    </row>
    <row r="18" spans="1:1" ht="13.7" customHeight="1" x14ac:dyDescent="0.2">
      <c r="A18" s="166" t="s">
        <v>643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262" priority="2" operator="equal">
      <formula>0</formula>
    </cfRule>
    <cfRule type="cellIs" dxfId="261" priority="9" operator="between">
      <formula>0</formula>
      <formula>0.5</formula>
    </cfRule>
    <cfRule type="cellIs" dxfId="260" priority="10" operator="between">
      <formula>0</formula>
      <formula>0.49</formula>
    </cfRule>
  </conditionalFormatting>
  <conditionalFormatting sqref="D7">
    <cfRule type="cellIs" dxfId="259" priority="7" operator="between">
      <formula>0</formula>
      <formula>0.5</formula>
    </cfRule>
    <cfRule type="cellIs" dxfId="258" priority="8" operator="between">
      <formula>0</formula>
      <formula>0.49</formula>
    </cfRule>
  </conditionalFormatting>
  <conditionalFormatting sqref="F7">
    <cfRule type="cellIs" dxfId="257" priority="5" operator="between">
      <formula>0</formula>
      <formula>0.5</formula>
    </cfRule>
    <cfRule type="cellIs" dxfId="256" priority="6" operator="between">
      <formula>0</formula>
      <formula>0.49</formula>
    </cfRule>
  </conditionalFormatting>
  <conditionalFormatting sqref="H7">
    <cfRule type="cellIs" dxfId="255" priority="3" operator="between">
      <formula>0</formula>
      <formula>0.5</formula>
    </cfRule>
    <cfRule type="cellIs" dxfId="254" priority="4" operator="between">
      <formula>0</formula>
      <formula>0.49</formula>
    </cfRule>
  </conditionalFormatting>
  <conditionalFormatting sqref="C7">
    <cfRule type="cellIs" dxfId="25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B3" sqref="B1:C1048576"/>
    </sheetView>
  </sheetViews>
  <sheetFormatPr baseColWidth="10" defaultRowHeight="14.25" x14ac:dyDescent="0.2"/>
  <cols>
    <col min="1" max="1" width="18.5" customWidth="1"/>
    <col min="12" max="12" width="11" style="393" customWidth="1"/>
    <col min="13" max="13" width="11" customWidth="1"/>
  </cols>
  <sheetData>
    <row r="1" spans="1:14" x14ac:dyDescent="0.2">
      <c r="A1" s="880" t="s">
        <v>26</v>
      </c>
      <c r="B1" s="880"/>
      <c r="C1" s="880"/>
      <c r="D1" s="880"/>
      <c r="E1" s="880"/>
      <c r="F1" s="157"/>
      <c r="G1" s="157"/>
      <c r="H1" s="157"/>
      <c r="I1" s="157"/>
      <c r="J1" s="157"/>
      <c r="K1" s="157"/>
      <c r="L1" s="586"/>
      <c r="M1" s="157"/>
      <c r="N1" s="157"/>
    </row>
    <row r="2" spans="1:14" x14ac:dyDescent="0.2">
      <c r="A2" s="880"/>
      <c r="B2" s="881"/>
      <c r="C2" s="881"/>
      <c r="D2" s="881"/>
      <c r="E2" s="881"/>
      <c r="F2" s="157"/>
      <c r="G2" s="157"/>
      <c r="H2" s="157"/>
      <c r="I2" s="157"/>
      <c r="J2" s="157"/>
      <c r="K2" s="157"/>
      <c r="L2" s="586"/>
      <c r="M2" s="158" t="s">
        <v>159</v>
      </c>
      <c r="N2" s="157"/>
    </row>
    <row r="3" spans="1:14" x14ac:dyDescent="0.2">
      <c r="A3" s="440"/>
      <c r="B3" s="732">
        <v>2015</v>
      </c>
      <c r="C3" s="732" t="s">
        <v>602</v>
      </c>
      <c r="D3" s="732" t="s">
        <v>602</v>
      </c>
      <c r="E3" s="732" t="s">
        <v>602</v>
      </c>
      <c r="F3" s="732" t="s">
        <v>602</v>
      </c>
      <c r="G3" s="732">
        <v>2016</v>
      </c>
      <c r="H3" s="732" t="s">
        <v>602</v>
      </c>
      <c r="I3" s="732" t="s">
        <v>602</v>
      </c>
      <c r="J3" s="732" t="s">
        <v>602</v>
      </c>
      <c r="K3" s="732" t="s">
        <v>602</v>
      </c>
      <c r="L3" s="732" t="s">
        <v>602</v>
      </c>
      <c r="M3" s="732" t="s">
        <v>602</v>
      </c>
      <c r="N3" s="1"/>
    </row>
    <row r="4" spans="1:14" x14ac:dyDescent="0.2">
      <c r="A4" s="159"/>
      <c r="B4" s="766">
        <v>42247</v>
      </c>
      <c r="C4" s="766">
        <v>42277</v>
      </c>
      <c r="D4" s="766">
        <v>42308</v>
      </c>
      <c r="E4" s="766">
        <v>42338</v>
      </c>
      <c r="F4" s="766">
        <v>42369</v>
      </c>
      <c r="G4" s="766">
        <v>42400</v>
      </c>
      <c r="H4" s="766">
        <v>42429</v>
      </c>
      <c r="I4" s="766">
        <v>42460</v>
      </c>
      <c r="J4" s="766">
        <v>42490</v>
      </c>
      <c r="K4" s="766">
        <v>42521</v>
      </c>
      <c r="L4" s="766">
        <v>42551</v>
      </c>
      <c r="M4" s="766">
        <v>42582</v>
      </c>
      <c r="N4" s="1"/>
    </row>
    <row r="5" spans="1:14" x14ac:dyDescent="0.2">
      <c r="A5" s="160" t="s">
        <v>198</v>
      </c>
      <c r="B5" s="161">
        <v>27.278030000000001</v>
      </c>
      <c r="C5" s="161">
        <v>24.280040000000014</v>
      </c>
      <c r="D5" s="161">
        <v>23.663839999999976</v>
      </c>
      <c r="E5" s="161">
        <v>22.123279999999994</v>
      </c>
      <c r="F5" s="161">
        <v>19.868059999999993</v>
      </c>
      <c r="G5" s="161">
        <v>19.399980000000021</v>
      </c>
      <c r="H5" s="161">
        <v>19.154849999999993</v>
      </c>
      <c r="I5" s="161">
        <v>20.193039999999979</v>
      </c>
      <c r="J5" s="161">
        <v>19.792740000000038</v>
      </c>
      <c r="K5" s="161">
        <v>20.804559999999992</v>
      </c>
      <c r="L5" s="161">
        <v>20.346390000000017</v>
      </c>
      <c r="M5" s="161">
        <v>21.229450000000007</v>
      </c>
      <c r="N5" s="1"/>
    </row>
    <row r="6" spans="1:14" x14ac:dyDescent="0.2">
      <c r="A6" s="162" t="s">
        <v>505</v>
      </c>
      <c r="B6" s="163">
        <v>91.717590000000015</v>
      </c>
      <c r="C6" s="163">
        <v>72.604430000000036</v>
      </c>
      <c r="D6" s="163">
        <v>82.401529999999966</v>
      </c>
      <c r="E6" s="163">
        <v>103.43312999999995</v>
      </c>
      <c r="F6" s="163">
        <v>80.726740000000007</v>
      </c>
      <c r="G6" s="163">
        <v>74.343450000000189</v>
      </c>
      <c r="H6" s="163">
        <v>78.605050000000048</v>
      </c>
      <c r="I6" s="163">
        <v>76.058060000000111</v>
      </c>
      <c r="J6" s="163">
        <v>79.051330000000206</v>
      </c>
      <c r="K6" s="163">
        <v>82.71525000000004</v>
      </c>
      <c r="L6" s="163">
        <v>80.254410000000149</v>
      </c>
      <c r="M6" s="163">
        <v>83.60630000000009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6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598</v>
      </c>
    </row>
    <row r="2" spans="1:4" x14ac:dyDescent="0.2">
      <c r="A2" s="483"/>
      <c r="B2" s="483"/>
      <c r="C2" s="483"/>
      <c r="D2" s="483"/>
    </row>
    <row r="3" spans="1:4" x14ac:dyDescent="0.2">
      <c r="B3" s="483">
        <v>2014</v>
      </c>
      <c r="C3" s="483">
        <v>2015</v>
      </c>
      <c r="D3" s="483">
        <v>2016</v>
      </c>
    </row>
    <row r="4" spans="1:4" x14ac:dyDescent="0.2">
      <c r="A4" s="379" t="s">
        <v>134</v>
      </c>
      <c r="B4" s="482">
        <v>-3.1446782890975302</v>
      </c>
      <c r="C4" s="482">
        <v>1.5293884617992664</v>
      </c>
      <c r="D4" s="734">
        <v>3.1332386375479753</v>
      </c>
    </row>
    <row r="5" spans="1:4" x14ac:dyDescent="0.2">
      <c r="A5" s="587" t="s">
        <v>135</v>
      </c>
      <c r="B5" s="482">
        <v>-2.1974066317920253</v>
      </c>
      <c r="C5" s="482">
        <v>1.6946073543923881</v>
      </c>
      <c r="D5" s="734">
        <v>3.5298641377693794</v>
      </c>
    </row>
    <row r="6" spans="1:4" x14ac:dyDescent="0.2">
      <c r="A6" s="587" t="s">
        <v>136</v>
      </c>
      <c r="B6" s="482">
        <v>-1.2516567150178186</v>
      </c>
      <c r="C6" s="482">
        <v>1.8254518436354785</v>
      </c>
      <c r="D6" s="734">
        <v>3.5277338820547315</v>
      </c>
    </row>
    <row r="7" spans="1:4" x14ac:dyDescent="0.2">
      <c r="A7" s="587" t="s">
        <v>137</v>
      </c>
      <c r="B7" s="482">
        <v>-1.375916266062909</v>
      </c>
      <c r="C7" s="482">
        <v>2.0836738272168183</v>
      </c>
      <c r="D7" s="734">
        <v>3.6531808937762356</v>
      </c>
    </row>
    <row r="8" spans="1:4" x14ac:dyDescent="0.2">
      <c r="A8" s="587" t="s">
        <v>138</v>
      </c>
      <c r="B8" s="482">
        <v>-0.88789508463165601</v>
      </c>
      <c r="C8" s="482">
        <v>2.0066172892764267</v>
      </c>
      <c r="D8" s="482">
        <v>3.9130023137056669</v>
      </c>
    </row>
    <row r="9" spans="1:4" x14ac:dyDescent="0.2">
      <c r="A9" s="587" t="s">
        <v>139</v>
      </c>
      <c r="B9" s="482">
        <v>0.42649406359766212</v>
      </c>
      <c r="C9" s="482">
        <v>2.3646359118921736</v>
      </c>
      <c r="D9" s="734">
        <v>3.5715618451459576</v>
      </c>
    </row>
    <row r="10" spans="1:4" x14ac:dyDescent="0.2">
      <c r="A10" s="587" t="s">
        <v>140</v>
      </c>
      <c r="B10" s="482">
        <v>0.37064770000806657</v>
      </c>
      <c r="C10" s="482">
        <v>2.8578229545886895</v>
      </c>
      <c r="D10" s="734">
        <v>2.8505045797083799</v>
      </c>
    </row>
    <row r="11" spans="1:4" x14ac:dyDescent="0.2">
      <c r="A11" s="587" t="s">
        <v>141</v>
      </c>
      <c r="B11" s="482">
        <v>0.49685609225391014</v>
      </c>
      <c r="C11" s="482">
        <v>3.5132548354838846</v>
      </c>
      <c r="D11" s="734" t="s">
        <v>602</v>
      </c>
    </row>
    <row r="12" spans="1:4" x14ac:dyDescent="0.2">
      <c r="A12" s="587" t="s">
        <v>142</v>
      </c>
      <c r="B12" s="482">
        <v>0.91104892142928851</v>
      </c>
      <c r="C12" s="482">
        <v>3.0644046658803861</v>
      </c>
      <c r="D12" s="734" t="s">
        <v>602</v>
      </c>
    </row>
    <row r="13" spans="1:4" x14ac:dyDescent="0.2">
      <c r="A13" s="587" t="s">
        <v>143</v>
      </c>
      <c r="B13" s="482">
        <v>0.94008333001470334</v>
      </c>
      <c r="C13" s="482">
        <v>3.0675885347335714</v>
      </c>
      <c r="D13" s="734" t="s">
        <v>602</v>
      </c>
    </row>
    <row r="14" spans="1:4" x14ac:dyDescent="0.2">
      <c r="A14" s="587" t="s">
        <v>144</v>
      </c>
      <c r="B14" s="482">
        <v>0.87830283214288951</v>
      </c>
      <c r="C14" s="482">
        <v>3.5883873080564621</v>
      </c>
      <c r="D14" s="734" t="s">
        <v>602</v>
      </c>
    </row>
    <row r="15" spans="1:4" x14ac:dyDescent="0.2">
      <c r="A15" s="588" t="s">
        <v>145</v>
      </c>
      <c r="B15" s="484">
        <v>1.4433933398524892</v>
      </c>
      <c r="C15" s="484">
        <v>3.4539657833198691</v>
      </c>
      <c r="D15" s="735" t="s">
        <v>602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B6" sqref="B6:C6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8" t="s">
        <v>33</v>
      </c>
      <c r="B1" s="878"/>
      <c r="C1" s="878"/>
      <c r="D1" s="131"/>
      <c r="E1" s="131"/>
      <c r="F1" s="131"/>
      <c r="G1" s="131"/>
    </row>
    <row r="2" spans="1:13" ht="13.7" customHeight="1" x14ac:dyDescent="0.2">
      <c r="A2" s="879"/>
      <c r="B2" s="879"/>
      <c r="C2" s="879"/>
      <c r="D2" s="135"/>
      <c r="E2" s="135"/>
      <c r="F2" s="135"/>
      <c r="G2" s="110" t="s">
        <v>159</v>
      </c>
    </row>
    <row r="3" spans="1:13" ht="13.7" customHeight="1" x14ac:dyDescent="0.2">
      <c r="A3" s="167"/>
      <c r="B3" s="882">
        <f>INDICE!A3</f>
        <v>42552</v>
      </c>
      <c r="C3" s="883"/>
      <c r="D3" s="883" t="s">
        <v>120</v>
      </c>
      <c r="E3" s="883"/>
      <c r="F3" s="883" t="s">
        <v>121</v>
      </c>
      <c r="G3" s="883"/>
    </row>
    <row r="4" spans="1:13" ht="30.4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436.30785999999944</v>
      </c>
      <c r="C5" s="143">
        <v>17.443449999999995</v>
      </c>
      <c r="D5" s="140">
        <v>2632.1568800000014</v>
      </c>
      <c r="E5" s="140">
        <v>97.537909999999997</v>
      </c>
      <c r="F5" s="140">
        <v>4538.1530700000021</v>
      </c>
      <c r="G5" s="140">
        <v>161.12378000000001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1581.6017799999986</v>
      </c>
      <c r="C6" s="140">
        <v>425.99799000000002</v>
      </c>
      <c r="D6" s="140">
        <v>10044.580439999996</v>
      </c>
      <c r="E6" s="140">
        <v>3007.8444199999999</v>
      </c>
      <c r="F6" s="140">
        <v>17031.099219999993</v>
      </c>
      <c r="G6" s="140">
        <v>5124.8697200000006</v>
      </c>
      <c r="L6" s="170"/>
      <c r="M6" s="170"/>
    </row>
    <row r="7" spans="1:13" s="133" customFormat="1" ht="13.7" customHeight="1" x14ac:dyDescent="0.2">
      <c r="A7" s="147" t="s">
        <v>196</v>
      </c>
      <c r="B7" s="148">
        <v>2017.909639999998</v>
      </c>
      <c r="C7" s="148">
        <v>443.44144</v>
      </c>
      <c r="D7" s="148">
        <v>12676.737319999997</v>
      </c>
      <c r="E7" s="148">
        <v>3105.3823299999999</v>
      </c>
      <c r="F7" s="148">
        <v>21569.252289999997</v>
      </c>
      <c r="G7" s="148">
        <v>5285.9935000000005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506</v>
      </c>
    </row>
    <row r="10" spans="1:13" ht="13.7" customHeight="1" x14ac:dyDescent="0.2">
      <c r="A10" s="154" t="s">
        <v>239</v>
      </c>
    </row>
    <row r="14" spans="1:13" ht="13.7" customHeight="1" x14ac:dyDescent="0.2">
      <c r="B14" s="789"/>
      <c r="D14" s="789"/>
      <c r="F14" s="789"/>
    </row>
    <row r="15" spans="1:13" ht="13.7" customHeight="1" x14ac:dyDescent="0.2">
      <c r="B15" s="789"/>
      <c r="D15" s="789"/>
      <c r="F15" s="789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0">
        <f>INDICE!A3</f>
        <v>42552</v>
      </c>
      <c r="C3" s="870"/>
      <c r="D3" s="870">
        <f>INDICE!C3</f>
        <v>0</v>
      </c>
      <c r="E3" s="870"/>
      <c r="F3" s="112"/>
      <c r="G3" s="871" t="s">
        <v>121</v>
      </c>
      <c r="H3" s="871"/>
      <c r="I3" s="871"/>
      <c r="J3" s="871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1" t="s">
        <v>161</v>
      </c>
      <c r="B5" s="117">
        <f>'GNA CCAA'!B5</f>
        <v>63.731139999999968</v>
      </c>
      <c r="C5" s="117">
        <f>'GNA CCAA'!C5</f>
        <v>3.3949099999999999</v>
      </c>
      <c r="D5" s="117">
        <f>'GO CCAA'!B5</f>
        <v>303.68581999999992</v>
      </c>
      <c r="E5" s="532">
        <f>SUM(B5:D5)</f>
        <v>370.81186999999989</v>
      </c>
      <c r="F5" s="117"/>
      <c r="G5" s="117">
        <f>'GNA CCAA'!F5</f>
        <v>668.20959000000289</v>
      </c>
      <c r="H5" s="117">
        <f>'GNA CCAA'!G5</f>
        <v>29.826799999999942</v>
      </c>
      <c r="I5" s="117">
        <f>'GO CCAA'!G5</f>
        <v>3349.4892000000004</v>
      </c>
      <c r="J5" s="532">
        <f>SUM(G5:I5)</f>
        <v>4047.5255900000034</v>
      </c>
      <c r="K5" s="82"/>
    </row>
    <row r="6" spans="1:11" s="114" customFormat="1" x14ac:dyDescent="0.2">
      <c r="A6" s="572" t="s">
        <v>162</v>
      </c>
      <c r="B6" s="119">
        <f>'GNA CCAA'!B6</f>
        <v>12.893879999999999</v>
      </c>
      <c r="C6" s="119">
        <f>'GNA CCAA'!C6</f>
        <v>0.97559000000000029</v>
      </c>
      <c r="D6" s="119">
        <f>'GO CCAA'!B6</f>
        <v>81.29376000000002</v>
      </c>
      <c r="E6" s="535">
        <f>SUM(B6:D6)</f>
        <v>95.163230000000027</v>
      </c>
      <c r="F6" s="119"/>
      <c r="G6" s="119">
        <f>'GNA CCAA'!F6</f>
        <v>128.57983000000002</v>
      </c>
      <c r="H6" s="119">
        <f>'GNA CCAA'!G6</f>
        <v>7.4510100000000064</v>
      </c>
      <c r="I6" s="119">
        <f>'GO CCAA'!G6</f>
        <v>915.87428999999986</v>
      </c>
      <c r="J6" s="535">
        <f t="shared" ref="J6:J24" si="0">SUM(G6:I6)</f>
        <v>1051.9051299999999</v>
      </c>
      <c r="K6" s="82"/>
    </row>
    <row r="7" spans="1:11" s="114" customFormat="1" x14ac:dyDescent="0.2">
      <c r="A7" s="572" t="s">
        <v>163</v>
      </c>
      <c r="B7" s="119">
        <f>'GNA CCAA'!B7</f>
        <v>8.1647099999999995</v>
      </c>
      <c r="C7" s="119">
        <f>'GNA CCAA'!C7</f>
        <v>0.77992000000000006</v>
      </c>
      <c r="D7" s="119">
        <f>'GO CCAA'!B7</f>
        <v>39.975109999999994</v>
      </c>
      <c r="E7" s="535">
        <f t="shared" ref="E7:E24" si="1">SUM(B7:D7)</f>
        <v>48.91973999999999</v>
      </c>
      <c r="F7" s="119"/>
      <c r="G7" s="119">
        <f>'GNA CCAA'!F7</f>
        <v>81.887660000000068</v>
      </c>
      <c r="H7" s="119">
        <f>'GNA CCAA'!G7</f>
        <v>7.0259600000000049</v>
      </c>
      <c r="I7" s="119">
        <f>'GO CCAA'!G7</f>
        <v>439.1679699999998</v>
      </c>
      <c r="J7" s="535">
        <f t="shared" si="0"/>
        <v>528.08158999999989</v>
      </c>
      <c r="K7" s="82"/>
    </row>
    <row r="8" spans="1:11" s="114" customFormat="1" x14ac:dyDescent="0.2">
      <c r="A8" s="572" t="s">
        <v>164</v>
      </c>
      <c r="B8" s="119">
        <f>'GNA CCAA'!B8</f>
        <v>23.769850000000002</v>
      </c>
      <c r="C8" s="119">
        <f>'GNA CCAA'!C8</f>
        <v>1.4811100000000001</v>
      </c>
      <c r="D8" s="119">
        <f>'GO CCAA'!B8</f>
        <v>47.681700000000006</v>
      </c>
      <c r="E8" s="535">
        <f t="shared" si="1"/>
        <v>72.932660000000013</v>
      </c>
      <c r="F8" s="119"/>
      <c r="G8" s="119">
        <f>'GNA CCAA'!F8</f>
        <v>204.64874000000003</v>
      </c>
      <c r="H8" s="119">
        <f>'GNA CCAA'!G8</f>
        <v>12.502370000000004</v>
      </c>
      <c r="I8" s="119">
        <f>'GO CCAA'!G8</f>
        <v>404.36017000000004</v>
      </c>
      <c r="J8" s="535">
        <f t="shared" si="0"/>
        <v>621.51128000000006</v>
      </c>
      <c r="K8" s="82"/>
    </row>
    <row r="9" spans="1:11" s="114" customFormat="1" x14ac:dyDescent="0.2">
      <c r="A9" s="572" t="s">
        <v>165</v>
      </c>
      <c r="B9" s="119">
        <f>'GNA CCAA'!B9</f>
        <v>30.70673</v>
      </c>
      <c r="C9" s="119">
        <f>'GNA CCAA'!C9</f>
        <v>10.724290000000002</v>
      </c>
      <c r="D9" s="119">
        <f>'GO CCAA'!B9</f>
        <v>54.275659999999995</v>
      </c>
      <c r="E9" s="535">
        <f t="shared" si="1"/>
        <v>95.706680000000006</v>
      </c>
      <c r="F9" s="119"/>
      <c r="G9" s="119">
        <f>'GNA CCAA'!F9</f>
        <v>367.25131000000022</v>
      </c>
      <c r="H9" s="119">
        <f>'GNA CCAA'!G9</f>
        <v>126.93585</v>
      </c>
      <c r="I9" s="119">
        <f>'GO CCAA'!G9</f>
        <v>651.54775000000006</v>
      </c>
      <c r="J9" s="535">
        <f t="shared" si="0"/>
        <v>1145.7349100000004</v>
      </c>
      <c r="K9" s="82"/>
    </row>
    <row r="10" spans="1:11" s="114" customFormat="1" x14ac:dyDescent="0.2">
      <c r="A10" s="572" t="s">
        <v>166</v>
      </c>
      <c r="B10" s="119">
        <f>'GNA CCAA'!B10</f>
        <v>5.9312100000000001</v>
      </c>
      <c r="C10" s="119">
        <f>'GNA CCAA'!C10</f>
        <v>0.50182000000000004</v>
      </c>
      <c r="D10" s="119">
        <f>'GO CCAA'!B10</f>
        <v>29.525449999999999</v>
      </c>
      <c r="E10" s="535">
        <f t="shared" si="1"/>
        <v>35.958480000000002</v>
      </c>
      <c r="F10" s="119"/>
      <c r="G10" s="119">
        <f>'GNA CCAA'!F10</f>
        <v>57.763280000000023</v>
      </c>
      <c r="H10" s="119">
        <f>'GNA CCAA'!G10</f>
        <v>3.8646399999999996</v>
      </c>
      <c r="I10" s="119">
        <f>'GO CCAA'!G10</f>
        <v>313.83481</v>
      </c>
      <c r="J10" s="535">
        <f t="shared" si="0"/>
        <v>375.46273000000002</v>
      </c>
      <c r="K10" s="82"/>
    </row>
    <row r="11" spans="1:11" s="114" customFormat="1" x14ac:dyDescent="0.2">
      <c r="A11" s="572" t="s">
        <v>167</v>
      </c>
      <c r="B11" s="119">
        <f>'GNA CCAA'!B11</f>
        <v>25.39593</v>
      </c>
      <c r="C11" s="119">
        <f>'GNA CCAA'!C11</f>
        <v>2.2768700000000006</v>
      </c>
      <c r="D11" s="119">
        <f>'GO CCAA'!B11</f>
        <v>160.33603999999997</v>
      </c>
      <c r="E11" s="535">
        <f t="shared" si="1"/>
        <v>188.00883999999996</v>
      </c>
      <c r="F11" s="119"/>
      <c r="G11" s="119">
        <f>'GNA CCAA'!F11</f>
        <v>247.25652999999988</v>
      </c>
      <c r="H11" s="119">
        <f>'GNA CCAA'!G11</f>
        <v>17.108610000000024</v>
      </c>
      <c r="I11" s="119">
        <f>'GO CCAA'!G11</f>
        <v>1689.0570099999993</v>
      </c>
      <c r="J11" s="535">
        <f t="shared" si="0"/>
        <v>1953.4221499999992</v>
      </c>
      <c r="K11" s="82"/>
    </row>
    <row r="12" spans="1:11" s="114" customFormat="1" x14ac:dyDescent="0.2">
      <c r="A12" s="572" t="s">
        <v>608</v>
      </c>
      <c r="B12" s="119">
        <f>'GNA CCAA'!B12</f>
        <v>15.885939999999998</v>
      </c>
      <c r="C12" s="119">
        <f>'GNA CCAA'!C12</f>
        <v>0.9986600000000001</v>
      </c>
      <c r="D12" s="119">
        <f>'GO CCAA'!B12</f>
        <v>114.72511000000002</v>
      </c>
      <c r="E12" s="535">
        <f t="shared" si="1"/>
        <v>131.60971000000001</v>
      </c>
      <c r="F12" s="119"/>
      <c r="G12" s="119">
        <f>'GNA CCAA'!F12</f>
        <v>165.32383000000004</v>
      </c>
      <c r="H12" s="119">
        <f>'GNA CCAA'!G12</f>
        <v>8.8897600000000061</v>
      </c>
      <c r="I12" s="119">
        <f>'GO CCAA'!G12</f>
        <v>1239.0279100000016</v>
      </c>
      <c r="J12" s="535">
        <f t="shared" si="0"/>
        <v>1413.2415000000017</v>
      </c>
      <c r="K12" s="82"/>
    </row>
    <row r="13" spans="1:11" s="114" customFormat="1" x14ac:dyDescent="0.2">
      <c r="A13" s="572" t="s">
        <v>168</v>
      </c>
      <c r="B13" s="119">
        <f>'GNA CCAA'!B13</f>
        <v>70.774949999999976</v>
      </c>
      <c r="C13" s="119">
        <f>'GNA CCAA'!C13</f>
        <v>6.039749999999998</v>
      </c>
      <c r="D13" s="119">
        <f>'GO CCAA'!B13</f>
        <v>317.32231000000007</v>
      </c>
      <c r="E13" s="535">
        <f t="shared" si="1"/>
        <v>394.13701000000003</v>
      </c>
      <c r="F13" s="119"/>
      <c r="G13" s="119">
        <f>'GNA CCAA'!F13</f>
        <v>724.15464000000134</v>
      </c>
      <c r="H13" s="119">
        <f>'GNA CCAA'!G13</f>
        <v>53.929069999999975</v>
      </c>
      <c r="I13" s="119">
        <f>'GO CCAA'!G13</f>
        <v>3495.9481400000022</v>
      </c>
      <c r="J13" s="535">
        <f t="shared" si="0"/>
        <v>4274.0318500000039</v>
      </c>
      <c r="K13" s="82"/>
    </row>
    <row r="14" spans="1:11" s="114" customFormat="1" x14ac:dyDescent="0.2">
      <c r="A14" s="572" t="s">
        <v>169</v>
      </c>
      <c r="B14" s="119">
        <f>'GNA CCAA'!B14</f>
        <v>0.47210000000000002</v>
      </c>
      <c r="C14" s="119">
        <f>'GNA CCAA'!C14</f>
        <v>6.0409999999999998E-2</v>
      </c>
      <c r="D14" s="119">
        <f>'GO CCAA'!B14</f>
        <v>1.11002</v>
      </c>
      <c r="E14" s="535">
        <f t="shared" si="1"/>
        <v>1.64253</v>
      </c>
      <c r="F14" s="119"/>
      <c r="G14" s="119">
        <f>'GNA CCAA'!F14</f>
        <v>5.5449500000000009</v>
      </c>
      <c r="H14" s="119">
        <f>'GNA CCAA'!G14</f>
        <v>0.59636999999999996</v>
      </c>
      <c r="I14" s="119">
        <f>'GO CCAA'!G14</f>
        <v>13.444829999999998</v>
      </c>
      <c r="J14" s="535">
        <f t="shared" si="0"/>
        <v>19.58615</v>
      </c>
      <c r="K14" s="82"/>
    </row>
    <row r="15" spans="1:11" s="114" customFormat="1" x14ac:dyDescent="0.2">
      <c r="A15" s="572" t="s">
        <v>170</v>
      </c>
      <c r="B15" s="119">
        <f>'GNA CCAA'!B15</f>
        <v>47.813130000000008</v>
      </c>
      <c r="C15" s="119">
        <f>'GNA CCAA'!C15</f>
        <v>2.8100600000000004</v>
      </c>
      <c r="D15" s="119">
        <f>'GO CCAA'!B15</f>
        <v>197.48871000000003</v>
      </c>
      <c r="E15" s="535">
        <f t="shared" si="1"/>
        <v>248.11190000000005</v>
      </c>
      <c r="F15" s="119"/>
      <c r="G15" s="119">
        <f>'GNA CCAA'!F15</f>
        <v>479.79581999999994</v>
      </c>
      <c r="H15" s="119">
        <f>'GNA CCAA'!G15</f>
        <v>23.099359999999994</v>
      </c>
      <c r="I15" s="119">
        <f>'GO CCAA'!G15</f>
        <v>2140.8550200000013</v>
      </c>
      <c r="J15" s="535">
        <f t="shared" si="0"/>
        <v>2643.7502000000013</v>
      </c>
      <c r="K15" s="82"/>
    </row>
    <row r="16" spans="1:11" s="114" customFormat="1" x14ac:dyDescent="0.2">
      <c r="A16" s="572" t="s">
        <v>171</v>
      </c>
      <c r="B16" s="119">
        <f>'GNA CCAA'!B16</f>
        <v>8.7393900000000002</v>
      </c>
      <c r="C16" s="119">
        <f>'GNA CCAA'!C16</f>
        <v>0.37398000000000003</v>
      </c>
      <c r="D16" s="119">
        <f>'GO CCAA'!B16</f>
        <v>57.304610000000004</v>
      </c>
      <c r="E16" s="535">
        <f t="shared" si="1"/>
        <v>66.41798</v>
      </c>
      <c r="F16" s="119"/>
      <c r="G16" s="119">
        <f>'GNA CCAA'!F16</f>
        <v>91.350490000000008</v>
      </c>
      <c r="H16" s="119">
        <f>'GNA CCAA'!G16</f>
        <v>3.2484700000000015</v>
      </c>
      <c r="I16" s="119">
        <f>'GO CCAA'!G16</f>
        <v>609.79603999999961</v>
      </c>
      <c r="J16" s="535">
        <f t="shared" si="0"/>
        <v>704.39499999999964</v>
      </c>
      <c r="K16" s="82"/>
    </row>
    <row r="17" spans="1:16" s="114" customFormat="1" x14ac:dyDescent="0.2">
      <c r="A17" s="572" t="s">
        <v>172</v>
      </c>
      <c r="B17" s="119">
        <f>'GNA CCAA'!B17</f>
        <v>22.742360000000001</v>
      </c>
      <c r="C17" s="119">
        <f>'GNA CCAA'!C17</f>
        <v>1.7621000000000004</v>
      </c>
      <c r="D17" s="119">
        <f>'GO CCAA'!B17</f>
        <v>123.75923999999999</v>
      </c>
      <c r="E17" s="535">
        <f t="shared" si="1"/>
        <v>148.2637</v>
      </c>
      <c r="F17" s="119"/>
      <c r="G17" s="119">
        <f>'GNA CCAA'!F17</f>
        <v>226.28776999999999</v>
      </c>
      <c r="H17" s="119">
        <f>'GNA CCAA'!G17</f>
        <v>14.28110000000002</v>
      </c>
      <c r="I17" s="119">
        <f>'GO CCAA'!G17</f>
        <v>1365.6936199999991</v>
      </c>
      <c r="J17" s="535">
        <f t="shared" si="0"/>
        <v>1606.2624899999992</v>
      </c>
      <c r="K17" s="82"/>
    </row>
    <row r="18" spans="1:16" s="114" customFormat="1" x14ac:dyDescent="0.2">
      <c r="A18" s="572" t="s">
        <v>173</v>
      </c>
      <c r="B18" s="119">
        <f>'GNA CCAA'!B18</f>
        <v>2.5049500000000005</v>
      </c>
      <c r="C18" s="119">
        <f>'GNA CCAA'!C18</f>
        <v>0.21884999999999999</v>
      </c>
      <c r="D18" s="119">
        <f>'GO CCAA'!B18</f>
        <v>15.73812</v>
      </c>
      <c r="E18" s="535">
        <f t="shared" si="1"/>
        <v>18.461919999999999</v>
      </c>
      <c r="F18" s="119"/>
      <c r="G18" s="119">
        <f>'GNA CCAA'!F18</f>
        <v>26.474399999999996</v>
      </c>
      <c r="H18" s="119">
        <f>'GNA CCAA'!G18</f>
        <v>1.7637699999999998</v>
      </c>
      <c r="I18" s="119">
        <f>'GO CCAA'!G18</f>
        <v>173.65251000000001</v>
      </c>
      <c r="J18" s="535">
        <f t="shared" si="0"/>
        <v>201.89068</v>
      </c>
      <c r="K18" s="82"/>
    </row>
    <row r="19" spans="1:16" s="114" customFormat="1" x14ac:dyDescent="0.2">
      <c r="A19" s="572" t="s">
        <v>174</v>
      </c>
      <c r="B19" s="119">
        <f>'GNA CCAA'!B19</f>
        <v>44.619800000000005</v>
      </c>
      <c r="C19" s="119">
        <f>'GNA CCAA'!C19</f>
        <v>3.10494</v>
      </c>
      <c r="D19" s="119">
        <f>'GO CCAA'!B19</f>
        <v>190.71127000000001</v>
      </c>
      <c r="E19" s="535">
        <f t="shared" si="1"/>
        <v>238.43601000000001</v>
      </c>
      <c r="F19" s="119"/>
      <c r="G19" s="119">
        <f>'GNA CCAA'!F19</f>
        <v>516.31805999999983</v>
      </c>
      <c r="H19" s="119">
        <f>'GNA CCAA'!G19</f>
        <v>31.344009999999983</v>
      </c>
      <c r="I19" s="119">
        <f>'GO CCAA'!G19</f>
        <v>2206.9841899999997</v>
      </c>
      <c r="J19" s="535">
        <f t="shared" si="0"/>
        <v>2754.6462599999995</v>
      </c>
      <c r="K19" s="82"/>
    </row>
    <row r="20" spans="1:16" s="114" customFormat="1" x14ac:dyDescent="0.2">
      <c r="A20" s="572" t="s">
        <v>175</v>
      </c>
      <c r="B20" s="119">
        <f>'GNA CCAA'!B20</f>
        <v>0.56496000000000002</v>
      </c>
      <c r="C20" s="816">
        <f>'GNA CCAA'!C20</f>
        <v>0</v>
      </c>
      <c r="D20" s="119">
        <f>'GO CCAA'!B20</f>
        <v>1.6827200000000002</v>
      </c>
      <c r="E20" s="535">
        <f t="shared" si="1"/>
        <v>2.2476800000000003</v>
      </c>
      <c r="F20" s="119"/>
      <c r="G20" s="119">
        <f>'GNA CCAA'!F20</f>
        <v>6.6399300000000006</v>
      </c>
      <c r="H20" s="816">
        <f>'GNA CCAA'!G20</f>
        <v>0</v>
      </c>
      <c r="I20" s="119">
        <f>'GO CCAA'!G20</f>
        <v>17.515609999999995</v>
      </c>
      <c r="J20" s="535">
        <f t="shared" si="0"/>
        <v>24.155539999999995</v>
      </c>
      <c r="K20" s="82"/>
    </row>
    <row r="21" spans="1:16" s="114" customFormat="1" x14ac:dyDescent="0.2">
      <c r="A21" s="572" t="s">
        <v>176</v>
      </c>
      <c r="B21" s="119">
        <f>'GNA CCAA'!B21</f>
        <v>10.708980000000002</v>
      </c>
      <c r="C21" s="119">
        <f>'GNA CCAA'!C21</f>
        <v>0.74189000000000016</v>
      </c>
      <c r="D21" s="119">
        <f>'GO CCAA'!B21</f>
        <v>77.214979999999997</v>
      </c>
      <c r="E21" s="535">
        <f t="shared" si="1"/>
        <v>88.665850000000006</v>
      </c>
      <c r="F21" s="119"/>
      <c r="G21" s="119">
        <f>'GNA CCAA'!F21</f>
        <v>111.87859999999995</v>
      </c>
      <c r="H21" s="119">
        <f>'GNA CCAA'!G21</f>
        <v>6.5641400000000001</v>
      </c>
      <c r="I21" s="119">
        <f>'GO CCAA'!G21</f>
        <v>868.99522999999988</v>
      </c>
      <c r="J21" s="535">
        <f t="shared" si="0"/>
        <v>987.43796999999984</v>
      </c>
      <c r="K21" s="82"/>
    </row>
    <row r="22" spans="1:16" s="114" customFormat="1" x14ac:dyDescent="0.2">
      <c r="A22" s="572" t="s">
        <v>177</v>
      </c>
      <c r="B22" s="119">
        <f>'GNA CCAA'!B22</f>
        <v>5.082580000000001</v>
      </c>
      <c r="C22" s="119">
        <f>'GNA CCAA'!C22</f>
        <v>0.31968000000000008</v>
      </c>
      <c r="D22" s="119">
        <f>'GO CCAA'!B22</f>
        <v>44.237929999999992</v>
      </c>
      <c r="E22" s="535">
        <f t="shared" si="1"/>
        <v>49.64018999999999</v>
      </c>
      <c r="F22" s="119"/>
      <c r="G22" s="119">
        <f>'GNA CCAA'!F22</f>
        <v>60.122410000000002</v>
      </c>
      <c r="H22" s="119">
        <f>'GNA CCAA'!G22</f>
        <v>2.8320700000000008</v>
      </c>
      <c r="I22" s="119">
        <f>'GO CCAA'!G22</f>
        <v>600.40867000000037</v>
      </c>
      <c r="J22" s="535">
        <f t="shared" si="0"/>
        <v>663.36315000000036</v>
      </c>
      <c r="K22" s="82"/>
    </row>
    <row r="23" spans="1:16" x14ac:dyDescent="0.2">
      <c r="A23" s="573" t="s">
        <v>178</v>
      </c>
      <c r="B23" s="119">
        <f>'GNA CCAA'!B23</f>
        <v>15.335929999999996</v>
      </c>
      <c r="C23" s="119">
        <f>'GNA CCAA'!C23</f>
        <v>1.3479600000000003</v>
      </c>
      <c r="D23" s="119">
        <f>'GO CCAA'!B23</f>
        <v>148.35064000000003</v>
      </c>
      <c r="E23" s="535">
        <f t="shared" si="1"/>
        <v>165.03453000000002</v>
      </c>
      <c r="F23" s="119"/>
      <c r="G23" s="119">
        <f>'GNA CCAA'!F23</f>
        <v>166.38280999999995</v>
      </c>
      <c r="H23" s="119">
        <f>'GNA CCAA'!G23</f>
        <v>12.058849999999996</v>
      </c>
      <c r="I23" s="119">
        <f>'GO CCAA'!G23</f>
        <v>1639.8001499999991</v>
      </c>
      <c r="J23" s="535">
        <f t="shared" si="0"/>
        <v>1818.2418099999991</v>
      </c>
      <c r="K23" s="478"/>
      <c r="P23" s="114"/>
    </row>
    <row r="24" spans="1:16" x14ac:dyDescent="0.2">
      <c r="A24" s="574" t="s">
        <v>500</v>
      </c>
      <c r="B24" s="123">
        <f>'GNA CCAA'!B24</f>
        <v>415.8385199999999</v>
      </c>
      <c r="C24" s="123">
        <f>'GNA CCAA'!C24</f>
        <v>37.912790000000015</v>
      </c>
      <c r="D24" s="123">
        <f>'GO CCAA'!B24</f>
        <v>2006.4191999999982</v>
      </c>
      <c r="E24" s="123">
        <f t="shared" si="1"/>
        <v>2460.1705099999981</v>
      </c>
      <c r="F24" s="123"/>
      <c r="G24" s="123">
        <f>'GNA CCAA'!F24</f>
        <v>4335.8706499999953</v>
      </c>
      <c r="H24" s="575">
        <f>'GNA CCAA'!G24</f>
        <v>363.32221000000095</v>
      </c>
      <c r="I24" s="123">
        <f>'GO CCAA'!G24</f>
        <v>22135.453120000009</v>
      </c>
      <c r="J24" s="123">
        <f t="shared" si="0"/>
        <v>26834.645980000005</v>
      </c>
      <c r="K24" s="478"/>
    </row>
    <row r="25" spans="1:16" x14ac:dyDescent="0.2">
      <c r="I25" s="8"/>
      <c r="J25" s="93" t="s">
        <v>238</v>
      </c>
    </row>
    <row r="26" spans="1:16" x14ac:dyDescent="0.2">
      <c r="A26" s="538" t="s">
        <v>507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7"/>
      <c r="F28" s="87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252" priority="5" operator="between">
      <formula>0</formula>
      <formula>0.5</formula>
    </cfRule>
    <cfRule type="cellIs" dxfId="251" priority="6" operator="between">
      <formula>0</formula>
      <formula>0.49</formula>
    </cfRule>
  </conditionalFormatting>
  <conditionalFormatting sqref="E6:E23">
    <cfRule type="cellIs" dxfId="250" priority="3" operator="between">
      <formula>0</formula>
      <formula>0.5</formula>
    </cfRule>
    <cfRule type="cellIs" dxfId="249" priority="4" operator="between">
      <formula>0</formula>
      <formula>0.49</formula>
    </cfRule>
  </conditionalFormatting>
  <conditionalFormatting sqref="J6:J23">
    <cfRule type="cellIs" dxfId="248" priority="1" operator="between">
      <formula>0</formula>
      <formula>0.5</formula>
    </cfRule>
    <cfRule type="cellIs" dxfId="24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610.78502999999978</v>
      </c>
      <c r="C5" s="101">
        <v>12.682867162959338</v>
      </c>
      <c r="D5" s="100">
        <v>3301.5472799999998</v>
      </c>
      <c r="E5" s="101">
        <v>6.7980903668602615</v>
      </c>
      <c r="F5" s="100">
        <v>5744.2493299999996</v>
      </c>
      <c r="G5" s="101">
        <v>6.4201341666952265</v>
      </c>
      <c r="H5" s="101">
        <v>99.992283486178934</v>
      </c>
    </row>
    <row r="6" spans="1:65" s="99" customFormat="1" x14ac:dyDescent="0.2">
      <c r="A6" s="99" t="s">
        <v>149</v>
      </c>
      <c r="B6" s="119">
        <v>6.4999999999999997E-3</v>
      </c>
      <c r="C6" s="539">
        <v>-73.415132924335381</v>
      </c>
      <c r="D6" s="119">
        <v>0.15695000000000001</v>
      </c>
      <c r="E6" s="539">
        <v>1.842839530205699</v>
      </c>
      <c r="F6" s="119">
        <v>0.44328999999999996</v>
      </c>
      <c r="G6" s="539">
        <v>61.049954586739318</v>
      </c>
      <c r="H6" s="267">
        <v>7.716513821064982E-3</v>
      </c>
    </row>
    <row r="7" spans="1:65" s="99" customFormat="1" x14ac:dyDescent="0.2">
      <c r="A7" s="68" t="s">
        <v>119</v>
      </c>
      <c r="B7" s="69">
        <v>610.79152999999974</v>
      </c>
      <c r="C7" s="103">
        <v>12.678983676079152</v>
      </c>
      <c r="D7" s="69">
        <v>3301.7042299999998</v>
      </c>
      <c r="E7" s="103">
        <v>6.7978433533083766</v>
      </c>
      <c r="F7" s="69">
        <v>5744.6926199999998</v>
      </c>
      <c r="G7" s="103">
        <v>6.4229198098035623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557</v>
      </c>
    </row>
    <row r="10" spans="1:65" x14ac:dyDescent="0.2">
      <c r="A10" s="166" t="s">
        <v>643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46" priority="7" operator="between">
      <formula>0</formula>
      <formula>0.5</formula>
    </cfRule>
    <cfRule type="cellIs" dxfId="245" priority="8" operator="between">
      <formula>0</formula>
      <formula>0.49</formula>
    </cfRule>
  </conditionalFormatting>
  <conditionalFormatting sqref="D6">
    <cfRule type="cellIs" dxfId="244" priority="5" operator="between">
      <formula>0</formula>
      <formula>0.5</formula>
    </cfRule>
    <cfRule type="cellIs" dxfId="243" priority="6" operator="between">
      <formula>0</formula>
      <formula>0.49</formula>
    </cfRule>
  </conditionalFormatting>
  <conditionalFormatting sqref="F6">
    <cfRule type="cellIs" dxfId="242" priority="3" operator="between">
      <formula>0</formula>
      <formula>0.5</formula>
    </cfRule>
    <cfRule type="cellIs" dxfId="241" priority="4" operator="between">
      <formula>0</formula>
      <formula>0.49</formula>
    </cfRule>
  </conditionalFormatting>
  <conditionalFormatting sqref="H6">
    <cfRule type="cellIs" dxfId="240" priority="1" operator="between">
      <formula>0</formula>
      <formula>0.5</formula>
    </cfRule>
    <cfRule type="cellIs" dxfId="23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9" t="s">
        <v>159</v>
      </c>
    </row>
    <row r="3" spans="1:65" s="102" customFormat="1" x14ac:dyDescent="0.2">
      <c r="A3" s="79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207.7131399999999</v>
      </c>
      <c r="C5" s="180">
        <v>5.6433906158593272</v>
      </c>
      <c r="D5" s="129">
        <v>1302.31818</v>
      </c>
      <c r="E5" s="180">
        <v>6.4947165031322367</v>
      </c>
      <c r="F5" s="129">
        <v>2180.7033799999999</v>
      </c>
      <c r="G5" s="180">
        <v>2.9393444719224009</v>
      </c>
      <c r="H5" s="180">
        <v>25.613563614280423</v>
      </c>
    </row>
    <row r="6" spans="1:65" s="179" customFormat="1" x14ac:dyDescent="0.2">
      <c r="A6" s="179" t="s">
        <v>205</v>
      </c>
      <c r="B6" s="129">
        <v>563.21165999999994</v>
      </c>
      <c r="C6" s="180">
        <v>10.935911373811543</v>
      </c>
      <c r="D6" s="129">
        <v>3748.8263099999995</v>
      </c>
      <c r="E6" s="180">
        <v>5.4927958462829531</v>
      </c>
      <c r="F6" s="129">
        <v>6333.1583100000016</v>
      </c>
      <c r="G6" s="180">
        <v>-0.35919071048402107</v>
      </c>
      <c r="H6" s="180">
        <v>74.386436385719605</v>
      </c>
    </row>
    <row r="7" spans="1:65" s="99" customFormat="1" x14ac:dyDescent="0.2">
      <c r="A7" s="68" t="s">
        <v>510</v>
      </c>
      <c r="B7" s="69">
        <v>770.92479999999978</v>
      </c>
      <c r="C7" s="103">
        <v>9.458432037743405</v>
      </c>
      <c r="D7" s="69">
        <v>5051.1444900000006</v>
      </c>
      <c r="E7" s="103">
        <v>5.7493092832129813</v>
      </c>
      <c r="F7" s="69">
        <v>8513.8616899999997</v>
      </c>
      <c r="G7" s="103">
        <v>0.46537666036214775</v>
      </c>
      <c r="H7" s="103">
        <v>100</v>
      </c>
    </row>
    <row r="8" spans="1:65" s="99" customFormat="1" x14ac:dyDescent="0.2">
      <c r="A8" s="181" t="s">
        <v>497</v>
      </c>
      <c r="B8" s="182">
        <v>542.30108999999993</v>
      </c>
      <c r="C8" s="777">
        <v>8.8915155146504254</v>
      </c>
      <c r="D8" s="182">
        <v>3625.7161100000003</v>
      </c>
      <c r="E8" s="777">
        <v>4.0035816864932157</v>
      </c>
      <c r="F8" s="182">
        <v>6128.3419499999991</v>
      </c>
      <c r="G8" s="777">
        <v>-1.7777937362148806</v>
      </c>
      <c r="H8" s="777">
        <v>71.980755304001178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557</v>
      </c>
    </row>
    <row r="11" spans="1:65" x14ac:dyDescent="0.2">
      <c r="A11" s="94" t="s">
        <v>511</v>
      </c>
    </row>
    <row r="12" spans="1:65" x14ac:dyDescent="0.2">
      <c r="A12" s="166" t="s">
        <v>643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22" sqref="B22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512</v>
      </c>
    </row>
    <row r="2" spans="1:3" ht="15.75" x14ac:dyDescent="0.25">
      <c r="A2" s="2"/>
      <c r="C2" s="590" t="s">
        <v>159</v>
      </c>
    </row>
    <row r="3" spans="1:3" s="114" customFormat="1" ht="13.7" customHeight="1" x14ac:dyDescent="0.2">
      <c r="A3" s="111"/>
      <c r="B3" s="441">
        <f>INDICE!A3</f>
        <v>42552</v>
      </c>
      <c r="C3" s="113"/>
    </row>
    <row r="4" spans="1:3" s="114" customFormat="1" x14ac:dyDescent="0.2">
      <c r="A4" s="571" t="s">
        <v>161</v>
      </c>
      <c r="B4" s="117">
        <v>16.96284</v>
      </c>
      <c r="C4" s="117">
        <v>170.68556000000001</v>
      </c>
    </row>
    <row r="5" spans="1:3" s="114" customFormat="1" x14ac:dyDescent="0.2">
      <c r="A5" s="572" t="s">
        <v>162</v>
      </c>
      <c r="B5" s="119">
        <v>0.32545999999999997</v>
      </c>
      <c r="C5" s="119">
        <v>3.6960799999999989</v>
      </c>
    </row>
    <row r="6" spans="1:3" s="114" customFormat="1" x14ac:dyDescent="0.2">
      <c r="A6" s="572" t="s">
        <v>163</v>
      </c>
      <c r="B6" s="119">
        <v>4.2689399999999997</v>
      </c>
      <c r="C6" s="119">
        <v>50.485589999999995</v>
      </c>
    </row>
    <row r="7" spans="1:3" s="114" customFormat="1" x14ac:dyDescent="0.2">
      <c r="A7" s="572" t="s">
        <v>164</v>
      </c>
      <c r="B7" s="119">
        <v>14.40671</v>
      </c>
      <c r="C7" s="119">
        <v>143.47369999999998</v>
      </c>
    </row>
    <row r="8" spans="1:3" s="114" customFormat="1" x14ac:dyDescent="0.2">
      <c r="A8" s="572" t="s">
        <v>165</v>
      </c>
      <c r="B8" s="119">
        <v>112.6088</v>
      </c>
      <c r="C8" s="119">
        <v>1136.9020199999995</v>
      </c>
    </row>
    <row r="9" spans="1:3" s="114" customFormat="1" x14ac:dyDescent="0.2">
      <c r="A9" s="572" t="s">
        <v>166</v>
      </c>
      <c r="B9" s="119">
        <v>0.26282</v>
      </c>
      <c r="C9" s="119">
        <v>6.0511499999999998</v>
      </c>
    </row>
    <row r="10" spans="1:3" s="114" customFormat="1" x14ac:dyDescent="0.2">
      <c r="A10" s="572" t="s">
        <v>167</v>
      </c>
      <c r="B10" s="119">
        <v>2.5037400000000001</v>
      </c>
      <c r="C10" s="119">
        <v>29.669149999999998</v>
      </c>
    </row>
    <row r="11" spans="1:3" s="114" customFormat="1" x14ac:dyDescent="0.2">
      <c r="A11" s="572" t="s">
        <v>608</v>
      </c>
      <c r="B11" s="119">
        <v>13.580830000000002</v>
      </c>
      <c r="C11" s="119">
        <v>118.69476</v>
      </c>
    </row>
    <row r="12" spans="1:3" s="114" customFormat="1" x14ac:dyDescent="0.2">
      <c r="A12" s="572" t="s">
        <v>168</v>
      </c>
      <c r="B12" s="119">
        <v>1.9526000000000001</v>
      </c>
      <c r="C12" s="119">
        <v>44.5732</v>
      </c>
    </row>
    <row r="13" spans="1:3" s="114" customFormat="1" x14ac:dyDescent="0.2">
      <c r="A13" s="572" t="s">
        <v>169</v>
      </c>
      <c r="B13" s="119">
        <v>4.90808</v>
      </c>
      <c r="C13" s="119">
        <v>46.315600000000003</v>
      </c>
    </row>
    <row r="14" spans="1:3" s="114" customFormat="1" x14ac:dyDescent="0.2">
      <c r="A14" s="572" t="s">
        <v>170</v>
      </c>
      <c r="B14" s="119">
        <v>0.89367000000000008</v>
      </c>
      <c r="C14" s="119">
        <v>9.9430699999999987</v>
      </c>
    </row>
    <row r="15" spans="1:3" s="114" customFormat="1" x14ac:dyDescent="0.2">
      <c r="A15" s="572" t="s">
        <v>171</v>
      </c>
      <c r="B15" s="119">
        <v>0.12337999999999999</v>
      </c>
      <c r="C15" s="119">
        <v>3.2429200000000011</v>
      </c>
    </row>
    <row r="16" spans="1:3" s="114" customFormat="1" x14ac:dyDescent="0.2">
      <c r="A16" s="572" t="s">
        <v>172</v>
      </c>
      <c r="B16" s="119">
        <v>28.911360000000005</v>
      </c>
      <c r="C16" s="119">
        <v>351.70597000000004</v>
      </c>
    </row>
    <row r="17" spans="1:9" s="114" customFormat="1" x14ac:dyDescent="0.2">
      <c r="A17" s="572" t="s">
        <v>173</v>
      </c>
      <c r="B17" s="119">
        <v>0.2122</v>
      </c>
      <c r="C17" s="119">
        <v>3.0799000000000003</v>
      </c>
    </row>
    <row r="18" spans="1:9" s="114" customFormat="1" x14ac:dyDescent="0.2">
      <c r="A18" s="572" t="s">
        <v>174</v>
      </c>
      <c r="B18" s="119">
        <v>0.19079000000000002</v>
      </c>
      <c r="C18" s="119">
        <v>1.8957199999999998</v>
      </c>
    </row>
    <row r="19" spans="1:9" s="114" customFormat="1" x14ac:dyDescent="0.2">
      <c r="A19" s="572" t="s">
        <v>175</v>
      </c>
      <c r="B19" s="119">
        <v>5.0091000000000001</v>
      </c>
      <c r="C19" s="119">
        <v>47.75227000000001</v>
      </c>
    </row>
    <row r="20" spans="1:9" s="114" customFormat="1" x14ac:dyDescent="0.2">
      <c r="A20" s="572" t="s">
        <v>176</v>
      </c>
      <c r="B20" s="119">
        <v>0.23832</v>
      </c>
      <c r="C20" s="119">
        <v>5.1997599999999995</v>
      </c>
    </row>
    <row r="21" spans="1:9" s="114" customFormat="1" x14ac:dyDescent="0.2">
      <c r="A21" s="572" t="s">
        <v>177</v>
      </c>
      <c r="B21" s="119">
        <v>0.14302000000000001</v>
      </c>
      <c r="C21" s="119">
        <v>3.0187199999999996</v>
      </c>
    </row>
    <row r="22" spans="1:9" x14ac:dyDescent="0.2">
      <c r="A22" s="573" t="s">
        <v>178</v>
      </c>
      <c r="B22" s="119">
        <v>0.21048000000000003</v>
      </c>
      <c r="C22" s="119">
        <v>4.3182399999999994</v>
      </c>
      <c r="I22" s="114"/>
    </row>
    <row r="23" spans="1:9" x14ac:dyDescent="0.2">
      <c r="A23" s="574" t="s">
        <v>500</v>
      </c>
      <c r="B23" s="123">
        <v>207.71313999999984</v>
      </c>
      <c r="C23" s="123">
        <v>2180.7033800000017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5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38" priority="3" operator="between">
      <formula>0</formula>
      <formula>0.5</formula>
    </cfRule>
    <cfRule type="cellIs" dxfId="237" priority="4" operator="between">
      <formula>0</formula>
      <formula>0.49</formula>
    </cfRule>
  </conditionalFormatting>
  <conditionalFormatting sqref="C5:C22">
    <cfRule type="cellIs" dxfId="236" priority="1" operator="between">
      <formula>0</formula>
      <formula>0.5</formula>
    </cfRule>
    <cfRule type="cellIs" dxfId="23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5" workbookViewId="0">
      <selection activeCell="D16" sqref="D1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6" t="s">
        <v>0</v>
      </c>
      <c r="B1" s="856"/>
      <c r="C1" s="856"/>
      <c r="D1" s="856"/>
      <c r="E1" s="856"/>
      <c r="F1" s="856"/>
    </row>
    <row r="2" spans="1:6" ht="12.75" x14ac:dyDescent="0.2">
      <c r="A2" s="857"/>
      <c r="B2" s="857"/>
      <c r="C2" s="857"/>
      <c r="D2" s="857"/>
      <c r="E2" s="857"/>
      <c r="F2" s="857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480</v>
      </c>
      <c r="F3" s="724" t="s">
        <v>481</v>
      </c>
    </row>
    <row r="4" spans="1:6" ht="12.75" x14ac:dyDescent="0.2">
      <c r="A4" s="26" t="s">
        <v>45</v>
      </c>
      <c r="B4" s="439"/>
      <c r="C4" s="439"/>
      <c r="D4" s="439"/>
      <c r="E4" s="439"/>
      <c r="F4" s="724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4768.1868330286752</v>
      </c>
      <c r="E5" s="459">
        <v>4979.7058499999976</v>
      </c>
      <c r="F5" s="720" t="s">
        <v>674</v>
      </c>
    </row>
    <row r="6" spans="1:6" ht="12.75" x14ac:dyDescent="0.2">
      <c r="A6" s="22" t="s">
        <v>468</v>
      </c>
      <c r="B6" s="31" t="s">
        <v>47</v>
      </c>
      <c r="C6" s="32" t="s">
        <v>48</v>
      </c>
      <c r="D6" s="33">
        <v>141.83815000000001</v>
      </c>
      <c r="E6" s="460">
        <v>160.39636999999999</v>
      </c>
      <c r="F6" s="720" t="s">
        <v>674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417.13103000000001</v>
      </c>
      <c r="E7" s="460">
        <v>454.17780999999951</v>
      </c>
      <c r="F7" s="720" t="s">
        <v>674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559.74647000000004</v>
      </c>
      <c r="E8" s="460">
        <v>610.79152999999974</v>
      </c>
      <c r="F8" s="720" t="s">
        <v>674</v>
      </c>
    </row>
    <row r="9" spans="1:6" ht="12.75" x14ac:dyDescent="0.2">
      <c r="A9" s="22" t="s">
        <v>595</v>
      </c>
      <c r="B9" s="31" t="s">
        <v>47</v>
      </c>
      <c r="C9" s="32" t="s">
        <v>48</v>
      </c>
      <c r="D9" s="33">
        <v>1957.0328800000002</v>
      </c>
      <c r="E9" s="460">
        <v>2007.5997699999991</v>
      </c>
      <c r="F9" s="720" t="s">
        <v>674</v>
      </c>
    </row>
    <row r="10" spans="1:6" ht="12.75" x14ac:dyDescent="0.2">
      <c r="A10" s="34" t="s">
        <v>51</v>
      </c>
      <c r="B10" s="35" t="s">
        <v>47</v>
      </c>
      <c r="C10" s="36" t="s">
        <v>603</v>
      </c>
      <c r="D10" s="37">
        <v>22103.092000000001</v>
      </c>
      <c r="E10" s="461">
        <v>23668.685999999998</v>
      </c>
      <c r="F10" s="721" t="s">
        <v>674</v>
      </c>
    </row>
    <row r="11" spans="1:6" ht="12.75" x14ac:dyDescent="0.2">
      <c r="A11" s="38" t="s">
        <v>52</v>
      </c>
      <c r="B11" s="39"/>
      <c r="C11" s="40"/>
      <c r="D11" s="41"/>
      <c r="E11" s="41"/>
      <c r="F11" s="722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4628</v>
      </c>
      <c r="E12" s="460">
        <v>5913</v>
      </c>
      <c r="F12" s="723" t="s">
        <v>674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30517.93017</v>
      </c>
      <c r="E13" s="460">
        <v>29298.421669999996</v>
      </c>
      <c r="F13" s="720" t="s">
        <v>674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39.360923923264728</v>
      </c>
      <c r="E14" s="462">
        <v>38.387853182953421</v>
      </c>
      <c r="F14" s="720" t="s">
        <v>674</v>
      </c>
    </row>
    <row r="15" spans="1:6" ht="12.75" x14ac:dyDescent="0.2">
      <c r="A15" s="22" t="s">
        <v>482</v>
      </c>
      <c r="B15" s="31" t="s">
        <v>47</v>
      </c>
      <c r="C15" s="32" t="s">
        <v>48</v>
      </c>
      <c r="D15" s="33">
        <v>289</v>
      </c>
      <c r="E15" s="460">
        <v>50</v>
      </c>
      <c r="F15" s="721" t="s">
        <v>674</v>
      </c>
    </row>
    <row r="16" spans="1:6" ht="12.75" x14ac:dyDescent="0.2">
      <c r="A16" s="26" t="s">
        <v>58</v>
      </c>
      <c r="B16" s="28"/>
      <c r="C16" s="29"/>
      <c r="D16" s="43"/>
      <c r="E16" s="43"/>
      <c r="F16" s="722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5079</v>
      </c>
      <c r="E17" s="459">
        <v>5786</v>
      </c>
      <c r="F17" s="723" t="s">
        <v>674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79.427377892030847</v>
      </c>
      <c r="E18" s="462">
        <v>87.564889294303001</v>
      </c>
      <c r="F18" s="720" t="s">
        <v>674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18379</v>
      </c>
      <c r="E19" s="461">
        <v>18921</v>
      </c>
      <c r="F19" s="721" t="s">
        <v>674</v>
      </c>
    </row>
    <row r="20" spans="1:6" ht="12.75" x14ac:dyDescent="0.2">
      <c r="A20" s="26" t="s">
        <v>67</v>
      </c>
      <c r="B20" s="28"/>
      <c r="C20" s="29"/>
      <c r="D20" s="30"/>
      <c r="E20" s="30"/>
      <c r="F20" s="722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48.358636363636357</v>
      </c>
      <c r="E21" s="463">
        <v>44.977142857142859</v>
      </c>
      <c r="F21" s="720" t="s">
        <v>674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1.1228909090909089</v>
      </c>
      <c r="E22" s="464">
        <v>1.1068523809523811</v>
      </c>
      <c r="F22" s="720" t="s">
        <v>674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118.48964622</v>
      </c>
      <c r="E23" s="465">
        <v>115.40761566774194</v>
      </c>
      <c r="F23" s="720" t="s">
        <v>674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105.2595264</v>
      </c>
      <c r="E24" s="465">
        <v>103.21847588709676</v>
      </c>
      <c r="F24" s="720" t="s">
        <v>674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11.85</v>
      </c>
      <c r="E25" s="465">
        <v>11.27</v>
      </c>
      <c r="F25" s="720" t="s">
        <v>674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8.3602396900000002</v>
      </c>
      <c r="E26" s="466">
        <v>8.1462632900000003</v>
      </c>
      <c r="F26" s="720" t="s">
        <v>674</v>
      </c>
    </row>
    <row r="27" spans="1:6" ht="12.75" x14ac:dyDescent="0.2">
      <c r="A27" s="38" t="s">
        <v>82</v>
      </c>
      <c r="B27" s="39"/>
      <c r="C27" s="40"/>
      <c r="D27" s="41"/>
      <c r="E27" s="41"/>
      <c r="F27" s="722"/>
    </row>
    <row r="28" spans="1:6" ht="12.75" x14ac:dyDescent="0.2">
      <c r="A28" s="22" t="s">
        <v>83</v>
      </c>
      <c r="B28" s="31" t="s">
        <v>84</v>
      </c>
      <c r="C28" s="32" t="s">
        <v>483</v>
      </c>
      <c r="D28" s="50">
        <v>3.4</v>
      </c>
      <c r="E28" s="467">
        <v>3.2</v>
      </c>
      <c r="F28" s="720" t="s">
        <v>671</v>
      </c>
    </row>
    <row r="29" spans="1:6" x14ac:dyDescent="0.2">
      <c r="A29" s="22" t="s">
        <v>85</v>
      </c>
      <c r="B29" s="31" t="s">
        <v>84</v>
      </c>
      <c r="C29" s="32" t="s">
        <v>483</v>
      </c>
      <c r="D29" s="51">
        <v>0.8</v>
      </c>
      <c r="E29" s="468">
        <v>0.3</v>
      </c>
      <c r="F29" s="720" t="s">
        <v>674</v>
      </c>
    </row>
    <row r="30" spans="1:6" ht="12.75" x14ac:dyDescent="0.2">
      <c r="A30" s="52" t="s">
        <v>86</v>
      </c>
      <c r="B30" s="31" t="s">
        <v>84</v>
      </c>
      <c r="C30" s="32" t="s">
        <v>483</v>
      </c>
      <c r="D30" s="51">
        <v>3.7</v>
      </c>
      <c r="E30" s="468">
        <v>1.2</v>
      </c>
      <c r="F30" s="720" t="s">
        <v>674</v>
      </c>
    </row>
    <row r="31" spans="1:6" ht="12.75" x14ac:dyDescent="0.2">
      <c r="A31" s="52" t="s">
        <v>87</v>
      </c>
      <c r="B31" s="31" t="s">
        <v>84</v>
      </c>
      <c r="C31" s="32" t="s">
        <v>483</v>
      </c>
      <c r="D31" s="51">
        <v>0.8</v>
      </c>
      <c r="E31" s="468">
        <v>0.3</v>
      </c>
      <c r="F31" s="720" t="s">
        <v>674</v>
      </c>
    </row>
    <row r="32" spans="1:6" ht="12.75" x14ac:dyDescent="0.2">
      <c r="A32" s="52" t="s">
        <v>88</v>
      </c>
      <c r="B32" s="31" t="s">
        <v>84</v>
      </c>
      <c r="C32" s="32" t="s">
        <v>483</v>
      </c>
      <c r="D32" s="51">
        <v>3.6</v>
      </c>
      <c r="E32" s="468">
        <v>1.1000000000000001</v>
      </c>
      <c r="F32" s="720" t="s">
        <v>674</v>
      </c>
    </row>
    <row r="33" spans="1:6" ht="12.75" x14ac:dyDescent="0.2">
      <c r="A33" s="52" t="s">
        <v>89</v>
      </c>
      <c r="B33" s="31" t="s">
        <v>84</v>
      </c>
      <c r="C33" s="32" t="s">
        <v>483</v>
      </c>
      <c r="D33" s="51">
        <v>1.5</v>
      </c>
      <c r="E33" s="468">
        <v>1.1000000000000001</v>
      </c>
      <c r="F33" s="720" t="s">
        <v>674</v>
      </c>
    </row>
    <row r="34" spans="1:6" ht="12.75" x14ac:dyDescent="0.2">
      <c r="A34" s="52" t="s">
        <v>90</v>
      </c>
      <c r="B34" s="31" t="s">
        <v>84</v>
      </c>
      <c r="C34" s="32" t="s">
        <v>483</v>
      </c>
      <c r="D34" s="51">
        <v>0.9</v>
      </c>
      <c r="E34" s="468">
        <v>1.3</v>
      </c>
      <c r="F34" s="720" t="s">
        <v>674</v>
      </c>
    </row>
    <row r="35" spans="1:6" ht="12.75" x14ac:dyDescent="0.2">
      <c r="A35" s="52" t="s">
        <v>91</v>
      </c>
      <c r="B35" s="31" t="s">
        <v>84</v>
      </c>
      <c r="C35" s="32" t="s">
        <v>483</v>
      </c>
      <c r="D35" s="51">
        <v>-3.9</v>
      </c>
      <c r="E35" s="468">
        <v>-2.7</v>
      </c>
      <c r="F35" s="720" t="s">
        <v>674</v>
      </c>
    </row>
    <row r="36" spans="1:6" x14ac:dyDescent="0.2">
      <c r="A36" s="22" t="s">
        <v>92</v>
      </c>
      <c r="B36" s="31" t="s">
        <v>93</v>
      </c>
      <c r="C36" s="32" t="s">
        <v>483</v>
      </c>
      <c r="D36" s="51">
        <v>-0.3</v>
      </c>
      <c r="E36" s="468">
        <v>-3</v>
      </c>
      <c r="F36" s="720" t="s">
        <v>674</v>
      </c>
    </row>
    <row r="37" spans="1:6" x14ac:dyDescent="0.2">
      <c r="A37" s="22" t="s">
        <v>484</v>
      </c>
      <c r="B37" s="31" t="s">
        <v>94</v>
      </c>
      <c r="C37" s="32" t="s">
        <v>483</v>
      </c>
      <c r="D37" s="51">
        <v>-0.9</v>
      </c>
      <c r="E37" s="468">
        <v>-10.6</v>
      </c>
      <c r="F37" s="720" t="s">
        <v>674</v>
      </c>
    </row>
    <row r="38" spans="1:6" ht="12.75" x14ac:dyDescent="0.2">
      <c r="A38" s="34" t="s">
        <v>95</v>
      </c>
      <c r="B38" s="35" t="s">
        <v>96</v>
      </c>
      <c r="C38" s="36" t="s">
        <v>483</v>
      </c>
      <c r="D38" s="53">
        <v>11.2</v>
      </c>
      <c r="E38" s="469">
        <v>4.3</v>
      </c>
      <c r="F38" s="720" t="s">
        <v>674</v>
      </c>
    </row>
    <row r="39" spans="1:6" ht="12.75" x14ac:dyDescent="0.2">
      <c r="A39" s="38" t="s">
        <v>63</v>
      </c>
      <c r="B39" s="39"/>
      <c r="C39" s="40"/>
      <c r="D39" s="41"/>
      <c r="E39" s="41"/>
      <c r="F39" s="722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12.32</v>
      </c>
      <c r="E40" s="470">
        <v>13.37</v>
      </c>
      <c r="F40" s="720" t="s">
        <v>674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58.346952701200003</v>
      </c>
      <c r="E41" s="460">
        <v>56.188130346800001</v>
      </c>
      <c r="F41" s="720" t="s">
        <v>674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0.25837913721544625</v>
      </c>
      <c r="E42" s="465">
        <v>0.26848975426932103</v>
      </c>
      <c r="F42" s="720" t="s">
        <v>674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0.26397642782828756</v>
      </c>
      <c r="E43" s="465">
        <v>0.23739437984347761</v>
      </c>
      <c r="F43" s="720" t="s">
        <v>674</v>
      </c>
    </row>
    <row r="44" spans="1:6" x14ac:dyDescent="0.2">
      <c r="A44" s="38" t="s">
        <v>97</v>
      </c>
      <c r="B44" s="39"/>
      <c r="C44" s="40"/>
      <c r="D44" s="41"/>
      <c r="E44" s="41"/>
      <c r="F44" s="722"/>
    </row>
    <row r="45" spans="1:6" ht="12.75" x14ac:dyDescent="0.2">
      <c r="A45" s="54" t="s">
        <v>98</v>
      </c>
      <c r="B45" s="31" t="s">
        <v>84</v>
      </c>
      <c r="C45" s="32" t="s">
        <v>483</v>
      </c>
      <c r="D45" s="51">
        <v>3.4</v>
      </c>
      <c r="E45" s="468">
        <v>-0.7</v>
      </c>
      <c r="F45" s="720" t="s">
        <v>674</v>
      </c>
    </row>
    <row r="46" spans="1:6" ht="12.75" x14ac:dyDescent="0.2">
      <c r="A46" s="55" t="s">
        <v>99</v>
      </c>
      <c r="B46" s="31" t="s">
        <v>84</v>
      </c>
      <c r="C46" s="32" t="s">
        <v>483</v>
      </c>
      <c r="D46" s="51">
        <v>2.8</v>
      </c>
      <c r="E46" s="468">
        <v>-1.6</v>
      </c>
      <c r="F46" s="720" t="s">
        <v>674</v>
      </c>
    </row>
    <row r="47" spans="1:6" ht="12.75" x14ac:dyDescent="0.2">
      <c r="A47" s="55" t="s">
        <v>100</v>
      </c>
      <c r="B47" s="31" t="s">
        <v>84</v>
      </c>
      <c r="C47" s="32" t="s">
        <v>483</v>
      </c>
      <c r="D47" s="51">
        <v>4.2</v>
      </c>
      <c r="E47" s="468">
        <v>0.1</v>
      </c>
      <c r="F47" s="720" t="s">
        <v>674</v>
      </c>
    </row>
    <row r="48" spans="1:6" ht="12.75" x14ac:dyDescent="0.2">
      <c r="A48" s="54" t="s">
        <v>101</v>
      </c>
      <c r="B48" s="31" t="s">
        <v>84</v>
      </c>
      <c r="C48" s="32" t="s">
        <v>483</v>
      </c>
      <c r="D48" s="51">
        <v>6.5</v>
      </c>
      <c r="E48" s="468">
        <v>0.9</v>
      </c>
      <c r="F48" s="720" t="s">
        <v>674</v>
      </c>
    </row>
    <row r="49" spans="1:7" ht="12.75" x14ac:dyDescent="0.2">
      <c r="A49" s="471" t="s">
        <v>102</v>
      </c>
      <c r="B49" s="31" t="s">
        <v>84</v>
      </c>
      <c r="C49" s="32" t="s">
        <v>483</v>
      </c>
      <c r="D49" s="51">
        <v>0.8</v>
      </c>
      <c r="E49" s="468">
        <v>-1.6</v>
      </c>
      <c r="F49" s="720" t="s">
        <v>674</v>
      </c>
    </row>
    <row r="50" spans="1:7" ht="12.75" x14ac:dyDescent="0.2">
      <c r="A50" s="55" t="s">
        <v>103</v>
      </c>
      <c r="B50" s="31" t="s">
        <v>84</v>
      </c>
      <c r="C50" s="32" t="s">
        <v>483</v>
      </c>
      <c r="D50" s="51">
        <v>0.7</v>
      </c>
      <c r="E50" s="468">
        <v>-1.9</v>
      </c>
      <c r="F50" s="720" t="s">
        <v>674</v>
      </c>
    </row>
    <row r="51" spans="1:7" ht="12.75" x14ac:dyDescent="0.2">
      <c r="A51" s="55" t="s">
        <v>104</v>
      </c>
      <c r="B51" s="31" t="s">
        <v>84</v>
      </c>
      <c r="C51" s="32" t="s">
        <v>483</v>
      </c>
      <c r="D51" s="51">
        <v>-0.2</v>
      </c>
      <c r="E51" s="468">
        <v>-3.2</v>
      </c>
      <c r="F51" s="720" t="s">
        <v>674</v>
      </c>
    </row>
    <row r="52" spans="1:7" ht="12.75" x14ac:dyDescent="0.2">
      <c r="A52" s="55" t="s">
        <v>105</v>
      </c>
      <c r="B52" s="31" t="s">
        <v>84</v>
      </c>
      <c r="C52" s="32" t="s">
        <v>483</v>
      </c>
      <c r="D52" s="51">
        <v>2.4</v>
      </c>
      <c r="E52" s="468">
        <v>4.5999999999999996</v>
      </c>
      <c r="F52" s="720" t="s">
        <v>674</v>
      </c>
    </row>
    <row r="53" spans="1:7" ht="12.75" x14ac:dyDescent="0.2">
      <c r="A53" s="54" t="s">
        <v>106</v>
      </c>
      <c r="B53" s="31" t="s">
        <v>84</v>
      </c>
      <c r="C53" s="32" t="s">
        <v>483</v>
      </c>
      <c r="D53" s="51">
        <v>9.9</v>
      </c>
      <c r="E53" s="468">
        <v>5.3</v>
      </c>
      <c r="F53" s="720" t="s">
        <v>674</v>
      </c>
    </row>
    <row r="54" spans="1:7" ht="12.75" x14ac:dyDescent="0.2">
      <c r="A54" s="56" t="s">
        <v>107</v>
      </c>
      <c r="B54" s="35" t="s">
        <v>84</v>
      </c>
      <c r="C54" s="36" t="s">
        <v>483</v>
      </c>
      <c r="D54" s="53">
        <v>21.3</v>
      </c>
      <c r="E54" s="469">
        <v>12.8</v>
      </c>
      <c r="F54" s="721" t="s">
        <v>674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0"/>
      <c r="B56" s="22"/>
      <c r="C56" s="22"/>
      <c r="D56" s="22"/>
      <c r="E56" s="22"/>
      <c r="F56" s="22"/>
    </row>
    <row r="57" spans="1:7" ht="12.75" x14ac:dyDescent="0.2">
      <c r="A57" s="450" t="s">
        <v>485</v>
      </c>
      <c r="B57" s="456"/>
      <c r="C57" s="456"/>
      <c r="D57" s="457"/>
      <c r="E57" s="22"/>
      <c r="F57" s="22"/>
    </row>
    <row r="58" spans="1:7" ht="12.75" x14ac:dyDescent="0.2">
      <c r="A58" s="450" t="s">
        <v>486</v>
      </c>
      <c r="B58" s="22"/>
      <c r="C58" s="22"/>
      <c r="D58" s="22"/>
      <c r="E58" s="22"/>
      <c r="F58" s="22"/>
    </row>
    <row r="59" spans="1:7" ht="12.75" x14ac:dyDescent="0.2">
      <c r="A59" s="450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A11" sqref="A11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9" t="s">
        <v>159</v>
      </c>
    </row>
    <row r="3" spans="1:65" s="102" customFormat="1" x14ac:dyDescent="0.2">
      <c r="A3" s="79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1">
        <v>33.888927120669059</v>
      </c>
      <c r="C5" s="267">
        <v>-8.7388703224949883E-3</v>
      </c>
      <c r="D5" s="100">
        <v>232.82547479091991</v>
      </c>
      <c r="E5" s="101">
        <v>2.9315872530380624</v>
      </c>
      <c r="F5" s="100">
        <v>387.18536953405015</v>
      </c>
      <c r="G5" s="101">
        <v>3.9626897035689246</v>
      </c>
      <c r="H5" s="592">
        <v>7.5286183074937281</v>
      </c>
      <c r="I5" s="99"/>
    </row>
    <row r="6" spans="1:65" s="136" customFormat="1" x14ac:dyDescent="0.2">
      <c r="A6" s="99" t="s">
        <v>207</v>
      </c>
      <c r="B6" s="591">
        <v>71.652000000000001</v>
      </c>
      <c r="C6" s="101">
        <v>-22.429360181877232</v>
      </c>
      <c r="D6" s="100">
        <v>396.15</v>
      </c>
      <c r="E6" s="101">
        <v>-30.457908734233879</v>
      </c>
      <c r="F6" s="100">
        <v>732.09299999999996</v>
      </c>
      <c r="G6" s="101">
        <v>-26.006068348770363</v>
      </c>
      <c r="H6" s="592">
        <v>14.235167948677606</v>
      </c>
      <c r="I6" s="99"/>
    </row>
    <row r="7" spans="1:65" s="136" customFormat="1" x14ac:dyDescent="0.2">
      <c r="A7" s="99" t="s">
        <v>208</v>
      </c>
      <c r="B7" s="591">
        <v>181</v>
      </c>
      <c r="C7" s="101">
        <v>7.1005917159763312</v>
      </c>
      <c r="D7" s="100">
        <v>1155</v>
      </c>
      <c r="E7" s="101">
        <v>1.5831134564643796</v>
      </c>
      <c r="F7" s="100">
        <v>1881</v>
      </c>
      <c r="G7" s="101">
        <v>3.4084661902144036</v>
      </c>
      <c r="H7" s="592">
        <v>36.57506752757174</v>
      </c>
      <c r="I7" s="99"/>
    </row>
    <row r="8" spans="1:65" s="136" customFormat="1" x14ac:dyDescent="0.2">
      <c r="A8" s="179" t="s">
        <v>514</v>
      </c>
      <c r="B8" s="591">
        <v>170.45907287933096</v>
      </c>
      <c r="C8" s="101">
        <v>-5.973105111086916</v>
      </c>
      <c r="D8" s="100">
        <v>1333.0077431015532</v>
      </c>
      <c r="E8" s="101">
        <v>7.0433522336231524</v>
      </c>
      <c r="F8" s="100">
        <v>2142.5692782031065</v>
      </c>
      <c r="G8" s="819">
        <v>4.2833138635460939</v>
      </c>
      <c r="H8" s="592">
        <v>41.661146216256917</v>
      </c>
      <c r="I8" s="99"/>
      <c r="J8" s="100"/>
    </row>
    <row r="9" spans="1:65" s="99" customFormat="1" x14ac:dyDescent="0.2">
      <c r="A9" s="68" t="s">
        <v>209</v>
      </c>
      <c r="B9" s="69">
        <v>457</v>
      </c>
      <c r="C9" s="103">
        <v>-4.1022937940193298</v>
      </c>
      <c r="D9" s="69">
        <v>3116.983217892473</v>
      </c>
      <c r="E9" s="103">
        <v>-1.9244945046146444</v>
      </c>
      <c r="F9" s="69">
        <v>5142.8476477371569</v>
      </c>
      <c r="G9" s="103">
        <v>-1.7676119839368329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557</v>
      </c>
    </row>
    <row r="12" spans="1:65" x14ac:dyDescent="0.2">
      <c r="A12" s="94" t="s">
        <v>513</v>
      </c>
    </row>
    <row r="13" spans="1:65" x14ac:dyDescent="0.2">
      <c r="A13" s="94" t="s">
        <v>636</v>
      </c>
    </row>
    <row r="14" spans="1:65" x14ac:dyDescent="0.2">
      <c r="A14" s="166" t="s">
        <v>643</v>
      </c>
    </row>
  </sheetData>
  <mergeCells count="3">
    <mergeCell ref="B3:C3"/>
    <mergeCell ref="D3:E3"/>
    <mergeCell ref="F3:H3"/>
  </mergeCells>
  <conditionalFormatting sqref="C5">
    <cfRule type="cellIs" dxfId="234" priority="1" operator="between">
      <formula>-0.49999999</formula>
      <formula>0.499999</formula>
    </cfRule>
    <cfRule type="cellIs" dxfId="233" priority="2" operator="between">
      <formula>0</formula>
      <formula>0.5</formula>
    </cfRule>
    <cfRule type="cellIs" dxfId="232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9" workbookViewId="0">
      <selection activeCell="H44" sqref="H44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1" t="s">
        <v>268</v>
      </c>
      <c r="B1" s="431"/>
      <c r="C1" s="1"/>
      <c r="D1" s="1"/>
      <c r="E1" s="1"/>
      <c r="F1" s="1"/>
      <c r="G1" s="1"/>
      <c r="H1" s="1"/>
      <c r="I1" s="1"/>
    </row>
    <row r="2" spans="1:10" x14ac:dyDescent="0.2">
      <c r="A2" s="593"/>
      <c r="B2" s="593"/>
      <c r="C2" s="593"/>
      <c r="D2" s="593"/>
      <c r="E2" s="593"/>
      <c r="F2" s="1"/>
      <c r="G2" s="1"/>
      <c r="H2" s="594"/>
      <c r="I2" s="597" t="s">
        <v>159</v>
      </c>
    </row>
    <row r="3" spans="1:10" ht="14.45" customHeight="1" x14ac:dyDescent="0.2">
      <c r="A3" s="884" t="s">
        <v>525</v>
      </c>
      <c r="B3" s="884" t="s">
        <v>526</v>
      </c>
      <c r="C3" s="867">
        <f>INDICE!A3</f>
        <v>42552</v>
      </c>
      <c r="D3" s="868"/>
      <c r="E3" s="868" t="s">
        <v>120</v>
      </c>
      <c r="F3" s="868"/>
      <c r="G3" s="868" t="s">
        <v>121</v>
      </c>
      <c r="H3" s="868"/>
      <c r="I3" s="868"/>
    </row>
    <row r="4" spans="1:10" x14ac:dyDescent="0.2">
      <c r="A4" s="885"/>
      <c r="B4" s="885"/>
      <c r="C4" s="97" t="s">
        <v>48</v>
      </c>
      <c r="D4" s="97" t="s">
        <v>523</v>
      </c>
      <c r="E4" s="97" t="s">
        <v>48</v>
      </c>
      <c r="F4" s="97" t="s">
        <v>523</v>
      </c>
      <c r="G4" s="97" t="s">
        <v>48</v>
      </c>
      <c r="H4" s="98" t="s">
        <v>523</v>
      </c>
      <c r="I4" s="98" t="s">
        <v>110</v>
      </c>
    </row>
    <row r="5" spans="1:10" x14ac:dyDescent="0.2">
      <c r="A5" s="598"/>
      <c r="B5" s="604" t="s">
        <v>211</v>
      </c>
      <c r="C5" s="601">
        <v>0</v>
      </c>
      <c r="D5" s="186" t="s">
        <v>150</v>
      </c>
      <c r="E5" s="185">
        <v>77</v>
      </c>
      <c r="F5" s="187">
        <v>-63.507109004739334</v>
      </c>
      <c r="G5" s="600">
        <v>435</v>
      </c>
      <c r="H5" s="829">
        <v>14.775725593667547</v>
      </c>
      <c r="I5" s="606">
        <v>0.68134828644821754</v>
      </c>
      <c r="J5" s="393"/>
    </row>
    <row r="6" spans="1:10" x14ac:dyDescent="0.2">
      <c r="A6" s="184"/>
      <c r="B6" s="184" t="s">
        <v>249</v>
      </c>
      <c r="C6" s="602">
        <v>84</v>
      </c>
      <c r="D6" s="186" t="s">
        <v>150</v>
      </c>
      <c r="E6" s="188">
        <v>349</v>
      </c>
      <c r="F6" s="186" t="s">
        <v>150</v>
      </c>
      <c r="G6" s="600">
        <v>349</v>
      </c>
      <c r="H6" s="830" t="s">
        <v>150</v>
      </c>
      <c r="I6" s="606">
        <v>0.54664494705845501</v>
      </c>
      <c r="J6" s="393"/>
    </row>
    <row r="7" spans="1:10" x14ac:dyDescent="0.2">
      <c r="A7" s="184"/>
      <c r="B7" s="605" t="s">
        <v>212</v>
      </c>
      <c r="C7" s="602">
        <v>881</v>
      </c>
      <c r="D7" s="186">
        <v>4.2603550295857984</v>
      </c>
      <c r="E7" s="188">
        <v>5084</v>
      </c>
      <c r="F7" s="186">
        <v>-1.6824598723651132</v>
      </c>
      <c r="G7" s="600">
        <v>8796</v>
      </c>
      <c r="H7" s="196">
        <v>1.5704387990762125</v>
      </c>
      <c r="I7" s="606">
        <v>13.777332247352922</v>
      </c>
      <c r="J7" s="393"/>
    </row>
    <row r="8" spans="1:10" x14ac:dyDescent="0.2">
      <c r="A8" s="811" t="s">
        <v>346</v>
      </c>
      <c r="B8" s="812"/>
      <c r="C8" s="191">
        <v>965</v>
      </c>
      <c r="D8" s="192">
        <v>14.201183431952662</v>
      </c>
      <c r="E8" s="191">
        <v>5510</v>
      </c>
      <c r="F8" s="193">
        <v>2.3782980304719437</v>
      </c>
      <c r="G8" s="194">
        <v>9580</v>
      </c>
      <c r="H8" s="193">
        <v>5.9851753512556698</v>
      </c>
      <c r="I8" s="195">
        <v>15.005325480859597</v>
      </c>
      <c r="J8" s="393"/>
    </row>
    <row r="9" spans="1:10" x14ac:dyDescent="0.2">
      <c r="A9" s="598"/>
      <c r="B9" s="184" t="s">
        <v>213</v>
      </c>
      <c r="C9" s="602">
        <v>351</v>
      </c>
      <c r="D9" s="186">
        <v>50.643776824034333</v>
      </c>
      <c r="E9" s="188">
        <v>1548</v>
      </c>
      <c r="F9" s="189">
        <v>47.428571428571431</v>
      </c>
      <c r="G9" s="600">
        <v>2405</v>
      </c>
      <c r="H9" s="189">
        <v>31.205673758865249</v>
      </c>
      <c r="I9" s="606">
        <v>3.7669945492137082</v>
      </c>
      <c r="J9" s="393"/>
    </row>
    <row r="10" spans="1:10" x14ac:dyDescent="0.2">
      <c r="A10" s="598"/>
      <c r="B10" s="184" t="s">
        <v>214</v>
      </c>
      <c r="C10" s="602">
        <v>370</v>
      </c>
      <c r="D10" s="186">
        <v>25.423728813559322</v>
      </c>
      <c r="E10" s="188">
        <v>1601</v>
      </c>
      <c r="F10" s="197">
        <v>-19.223007063572151</v>
      </c>
      <c r="G10" s="188">
        <v>2718</v>
      </c>
      <c r="H10" s="197">
        <v>-28.605200945626478</v>
      </c>
      <c r="I10" s="780">
        <v>4.2572520518764483</v>
      </c>
      <c r="J10" s="393"/>
    </row>
    <row r="11" spans="1:10" x14ac:dyDescent="0.2">
      <c r="A11" s="199"/>
      <c r="B11" s="184" t="s">
        <v>215</v>
      </c>
      <c r="C11" s="602">
        <v>0</v>
      </c>
      <c r="D11" s="186" t="s">
        <v>150</v>
      </c>
      <c r="E11" s="188">
        <v>0</v>
      </c>
      <c r="F11" s="198" t="s">
        <v>150</v>
      </c>
      <c r="G11" s="188">
        <v>0</v>
      </c>
      <c r="H11" s="198">
        <v>-100</v>
      </c>
      <c r="I11" s="602">
        <v>0</v>
      </c>
      <c r="J11" s="393"/>
    </row>
    <row r="12" spans="1:10" x14ac:dyDescent="0.2">
      <c r="A12" s="199"/>
      <c r="B12" s="605" t="s">
        <v>216</v>
      </c>
      <c r="C12" s="602">
        <v>0</v>
      </c>
      <c r="D12" s="186">
        <v>-100</v>
      </c>
      <c r="E12" s="188">
        <v>697</v>
      </c>
      <c r="F12" s="198">
        <v>-63.063063063063062</v>
      </c>
      <c r="G12" s="600">
        <v>2000</v>
      </c>
      <c r="H12" s="198">
        <v>-37.868903386144765</v>
      </c>
      <c r="I12" s="606">
        <v>3.1326357997619194</v>
      </c>
      <c r="J12" s="393"/>
    </row>
    <row r="13" spans="1:10" x14ac:dyDescent="0.2">
      <c r="A13" s="811" t="s">
        <v>515</v>
      </c>
      <c r="B13" s="812"/>
      <c r="C13" s="191">
        <v>721</v>
      </c>
      <c r="D13" s="192">
        <v>-5.0065876152832676</v>
      </c>
      <c r="E13" s="191">
        <v>3846</v>
      </c>
      <c r="F13" s="193">
        <v>-21.813376702581824</v>
      </c>
      <c r="G13" s="194">
        <v>7123</v>
      </c>
      <c r="H13" s="193">
        <v>-20.083024795242903</v>
      </c>
      <c r="I13" s="195">
        <v>11.156882400852076</v>
      </c>
      <c r="J13" s="393"/>
    </row>
    <row r="14" spans="1:10" x14ac:dyDescent="0.2">
      <c r="A14" s="599"/>
      <c r="B14" s="603" t="s">
        <v>646</v>
      </c>
      <c r="C14" s="601">
        <v>231</v>
      </c>
      <c r="D14" s="186">
        <v>33.52601156069364</v>
      </c>
      <c r="E14" s="185">
        <v>1054</v>
      </c>
      <c r="F14" s="186">
        <v>10.714285714285714</v>
      </c>
      <c r="G14" s="188">
        <v>1241</v>
      </c>
      <c r="H14" s="198">
        <v>-24.878934624697337</v>
      </c>
      <c r="I14" s="780">
        <v>1.9438005137522714</v>
      </c>
      <c r="J14" s="393"/>
    </row>
    <row r="15" spans="1:10" x14ac:dyDescent="0.2">
      <c r="A15" s="599"/>
      <c r="B15" s="603" t="s">
        <v>218</v>
      </c>
      <c r="C15" s="602">
        <v>27</v>
      </c>
      <c r="D15" s="186">
        <v>-10</v>
      </c>
      <c r="E15" s="188">
        <v>57</v>
      </c>
      <c r="F15" s="198">
        <v>-33.720930232558139</v>
      </c>
      <c r="G15" s="188">
        <v>132</v>
      </c>
      <c r="H15" s="198">
        <v>16.814159292035399</v>
      </c>
      <c r="I15" s="779">
        <v>0.20675396278428668</v>
      </c>
      <c r="J15" s="393"/>
    </row>
    <row r="16" spans="1:10" x14ac:dyDescent="0.2">
      <c r="A16" s="599"/>
      <c r="B16" s="603" t="s">
        <v>219</v>
      </c>
      <c r="C16" s="602">
        <v>254</v>
      </c>
      <c r="D16" s="186">
        <v>-27.011494252873565</v>
      </c>
      <c r="E16" s="188">
        <v>2107</v>
      </c>
      <c r="F16" s="198">
        <v>12.794432548179872</v>
      </c>
      <c r="G16" s="188">
        <v>3159</v>
      </c>
      <c r="H16" s="198">
        <v>21.406610299769408</v>
      </c>
      <c r="I16" s="780">
        <v>4.9479982457239524</v>
      </c>
      <c r="J16" s="393"/>
    </row>
    <row r="17" spans="1:10" x14ac:dyDescent="0.2">
      <c r="A17" s="599"/>
      <c r="B17" s="603" t="s">
        <v>220</v>
      </c>
      <c r="C17" s="602">
        <v>90</v>
      </c>
      <c r="D17" s="186">
        <v>-64.705882352941174</v>
      </c>
      <c r="E17" s="188">
        <v>747</v>
      </c>
      <c r="F17" s="198">
        <v>-35.769561478933795</v>
      </c>
      <c r="G17" s="600">
        <v>933</v>
      </c>
      <c r="H17" s="198">
        <v>-53.466334164588524</v>
      </c>
      <c r="I17" s="606">
        <v>1.4613746005889356</v>
      </c>
      <c r="J17" s="393"/>
    </row>
    <row r="18" spans="1:10" x14ac:dyDescent="0.2">
      <c r="A18" s="599"/>
      <c r="B18" s="603" t="s">
        <v>221</v>
      </c>
      <c r="C18" s="602">
        <v>151</v>
      </c>
      <c r="D18" s="186">
        <v>-47.931034482758619</v>
      </c>
      <c r="E18" s="188">
        <v>793</v>
      </c>
      <c r="F18" s="119">
        <v>-4.4578313253012052</v>
      </c>
      <c r="G18" s="600">
        <v>1758</v>
      </c>
      <c r="H18" s="198">
        <v>8.518518518518519</v>
      </c>
      <c r="I18" s="606">
        <v>2.7535868679907276</v>
      </c>
      <c r="J18" s="393"/>
    </row>
    <row r="19" spans="1:10" x14ac:dyDescent="0.2">
      <c r="A19" s="599"/>
      <c r="B19" s="603" t="s">
        <v>222</v>
      </c>
      <c r="C19" s="602">
        <v>700</v>
      </c>
      <c r="D19" s="186">
        <v>116.04938271604939</v>
      </c>
      <c r="E19" s="188">
        <v>2996</v>
      </c>
      <c r="F19" s="198">
        <v>39.348837209302324</v>
      </c>
      <c r="G19" s="600">
        <v>4844</v>
      </c>
      <c r="H19" s="198">
        <v>59.080459770114949</v>
      </c>
      <c r="I19" s="606">
        <v>7.5872439070233693</v>
      </c>
      <c r="J19" s="393"/>
    </row>
    <row r="20" spans="1:10" x14ac:dyDescent="0.2">
      <c r="A20" s="199"/>
      <c r="B20" s="605" t="s">
        <v>260</v>
      </c>
      <c r="C20" s="602">
        <v>0</v>
      </c>
      <c r="D20" s="186">
        <v>-100</v>
      </c>
      <c r="E20" s="188">
        <v>176</v>
      </c>
      <c r="F20" s="198">
        <v>7.9754601226993866</v>
      </c>
      <c r="G20" s="600">
        <v>299</v>
      </c>
      <c r="H20" s="198">
        <v>3.8194444444444446</v>
      </c>
      <c r="I20" s="606">
        <v>0.468329052064407</v>
      </c>
      <c r="J20" s="393"/>
    </row>
    <row r="21" spans="1:10" x14ac:dyDescent="0.2">
      <c r="A21" s="811" t="s">
        <v>516</v>
      </c>
      <c r="B21" s="812"/>
      <c r="C21" s="191">
        <v>1453</v>
      </c>
      <c r="D21" s="192">
        <v>0.90277777777777768</v>
      </c>
      <c r="E21" s="191">
        <v>7930</v>
      </c>
      <c r="F21" s="193">
        <v>9.9556295063782585</v>
      </c>
      <c r="G21" s="194">
        <v>12366</v>
      </c>
      <c r="H21" s="193">
        <v>9.1920529801324502</v>
      </c>
      <c r="I21" s="195">
        <v>19.36908714992795</v>
      </c>
      <c r="J21" s="393"/>
    </row>
    <row r="22" spans="1:10" x14ac:dyDescent="0.2">
      <c r="A22" s="599"/>
      <c r="B22" s="603" t="s">
        <v>223</v>
      </c>
      <c r="C22" s="602">
        <v>557</v>
      </c>
      <c r="D22" s="186">
        <v>-0.35778175313059035</v>
      </c>
      <c r="E22" s="188">
        <v>3711</v>
      </c>
      <c r="F22" s="186">
        <v>-9.5319356411506586</v>
      </c>
      <c r="G22" s="188">
        <v>6421</v>
      </c>
      <c r="H22" s="186">
        <v>-10.571030640668523</v>
      </c>
      <c r="I22" s="607">
        <v>10.057327235135643</v>
      </c>
      <c r="J22" s="393"/>
    </row>
    <row r="23" spans="1:10" x14ac:dyDescent="0.2">
      <c r="A23" s="599"/>
      <c r="B23" s="603" t="s">
        <v>224</v>
      </c>
      <c r="C23" s="602">
        <v>485</v>
      </c>
      <c r="D23" s="186">
        <v>223.33333333333334</v>
      </c>
      <c r="E23" s="188">
        <v>2580</v>
      </c>
      <c r="F23" s="186">
        <v>79.291174426685203</v>
      </c>
      <c r="G23" s="600">
        <v>4626</v>
      </c>
      <c r="H23" s="198">
        <v>91.950207468879668</v>
      </c>
      <c r="I23" s="606">
        <v>7.2457866048493207</v>
      </c>
      <c r="J23" s="393"/>
    </row>
    <row r="24" spans="1:10" x14ac:dyDescent="0.2">
      <c r="A24" s="599"/>
      <c r="B24" s="603" t="s">
        <v>662</v>
      </c>
      <c r="C24" s="602">
        <v>283</v>
      </c>
      <c r="D24" s="186" t="s">
        <v>150</v>
      </c>
      <c r="E24" s="188">
        <v>1113</v>
      </c>
      <c r="F24" s="198" t="s">
        <v>150</v>
      </c>
      <c r="G24" s="600">
        <v>1113</v>
      </c>
      <c r="H24" s="198" t="s">
        <v>150</v>
      </c>
      <c r="I24" s="606">
        <v>1.7433118225675084</v>
      </c>
      <c r="J24" s="393"/>
    </row>
    <row r="25" spans="1:10" x14ac:dyDescent="0.2">
      <c r="A25" s="199"/>
      <c r="B25" s="605" t="s">
        <v>389</v>
      </c>
      <c r="C25" s="602">
        <v>0</v>
      </c>
      <c r="D25" s="186" t="s">
        <v>150</v>
      </c>
      <c r="E25" s="188">
        <v>87</v>
      </c>
      <c r="F25" s="198" t="s">
        <v>150</v>
      </c>
      <c r="G25" s="600">
        <v>87</v>
      </c>
      <c r="H25" s="198" t="s">
        <v>150</v>
      </c>
      <c r="I25" s="606">
        <v>0.13626965728964349</v>
      </c>
      <c r="J25" s="393"/>
    </row>
    <row r="26" spans="1:10" x14ac:dyDescent="0.2">
      <c r="A26" s="811" t="s">
        <v>393</v>
      </c>
      <c r="B26" s="812"/>
      <c r="C26" s="191">
        <v>1325</v>
      </c>
      <c r="D26" s="192">
        <v>86.882933709449929</v>
      </c>
      <c r="E26" s="191">
        <v>7491</v>
      </c>
      <c r="F26" s="193">
        <v>35.192203573362207</v>
      </c>
      <c r="G26" s="194">
        <v>12247</v>
      </c>
      <c r="H26" s="193">
        <v>27.705943691345151</v>
      </c>
      <c r="I26" s="195">
        <v>19.182695319842118</v>
      </c>
      <c r="J26" s="393"/>
    </row>
    <row r="27" spans="1:10" x14ac:dyDescent="0.2">
      <c r="A27" s="599"/>
      <c r="B27" s="603" t="s">
        <v>226</v>
      </c>
      <c r="C27" s="602">
        <v>678</v>
      </c>
      <c r="D27" s="186">
        <v>20</v>
      </c>
      <c r="E27" s="188">
        <v>1909</v>
      </c>
      <c r="F27" s="186">
        <v>-47.308860060723156</v>
      </c>
      <c r="G27" s="188">
        <v>4239</v>
      </c>
      <c r="H27" s="186">
        <v>-28.443619176232275</v>
      </c>
      <c r="I27" s="607">
        <v>6.6396215775953893</v>
      </c>
      <c r="J27" s="393"/>
    </row>
    <row r="28" spans="1:10" x14ac:dyDescent="0.2">
      <c r="A28" s="599"/>
      <c r="B28" s="603" t="s">
        <v>227</v>
      </c>
      <c r="C28" s="602">
        <v>59</v>
      </c>
      <c r="D28" s="186">
        <v>-76.305220883534147</v>
      </c>
      <c r="E28" s="188">
        <v>665</v>
      </c>
      <c r="F28" s="186">
        <v>-58.385481852315394</v>
      </c>
      <c r="G28" s="600">
        <v>1995</v>
      </c>
      <c r="H28" s="186">
        <v>-9.8508811568007228</v>
      </c>
      <c r="I28" s="607">
        <v>3.1248042102625146</v>
      </c>
      <c r="J28" s="393"/>
    </row>
    <row r="29" spans="1:10" x14ac:dyDescent="0.2">
      <c r="A29" s="599"/>
      <c r="B29" s="603" t="s">
        <v>228</v>
      </c>
      <c r="C29" s="602">
        <v>0</v>
      </c>
      <c r="D29" s="200">
        <v>-100</v>
      </c>
      <c r="E29" s="188">
        <v>516</v>
      </c>
      <c r="F29" s="186">
        <v>44.134078212290504</v>
      </c>
      <c r="G29" s="188">
        <v>642</v>
      </c>
      <c r="H29" s="186">
        <v>32.371134020618555</v>
      </c>
      <c r="I29" s="780">
        <v>1.0055760917235761</v>
      </c>
      <c r="J29" s="393"/>
    </row>
    <row r="30" spans="1:10" x14ac:dyDescent="0.2">
      <c r="A30" s="599"/>
      <c r="B30" s="603" t="s">
        <v>229</v>
      </c>
      <c r="C30" s="601">
        <v>0</v>
      </c>
      <c r="D30" s="200" t="s">
        <v>150</v>
      </c>
      <c r="E30" s="185">
        <v>130</v>
      </c>
      <c r="F30" s="186">
        <v>-66.057441253263704</v>
      </c>
      <c r="G30" s="188">
        <v>263</v>
      </c>
      <c r="H30" s="186">
        <v>-48.126232741617358</v>
      </c>
      <c r="I30" s="606">
        <v>0.41194160766869242</v>
      </c>
      <c r="J30" s="393"/>
    </row>
    <row r="31" spans="1:10" x14ac:dyDescent="0.2">
      <c r="A31" s="599"/>
      <c r="B31" s="603" t="s">
        <v>230</v>
      </c>
      <c r="C31" s="602">
        <v>130</v>
      </c>
      <c r="D31" s="186" t="s">
        <v>150</v>
      </c>
      <c r="E31" s="188">
        <v>567</v>
      </c>
      <c r="F31" s="186" t="s">
        <v>150</v>
      </c>
      <c r="G31" s="600">
        <v>768</v>
      </c>
      <c r="H31" s="186" t="s">
        <v>150</v>
      </c>
      <c r="I31" s="607">
        <v>1.2029321471085772</v>
      </c>
      <c r="J31" s="393"/>
    </row>
    <row r="32" spans="1:10" x14ac:dyDescent="0.2">
      <c r="A32" s="599"/>
      <c r="B32" s="603" t="s">
        <v>231</v>
      </c>
      <c r="C32" s="602">
        <v>0</v>
      </c>
      <c r="D32" s="186">
        <v>-100</v>
      </c>
      <c r="E32" s="188">
        <v>260</v>
      </c>
      <c r="F32" s="186">
        <v>-58.990536277602523</v>
      </c>
      <c r="G32" s="188">
        <v>597</v>
      </c>
      <c r="H32" s="186">
        <v>-45.923913043478258</v>
      </c>
      <c r="I32" s="607">
        <v>0.93509178622893308</v>
      </c>
      <c r="J32" s="393"/>
    </row>
    <row r="33" spans="1:10" x14ac:dyDescent="0.2">
      <c r="A33" s="599"/>
      <c r="B33" s="603" t="s">
        <v>232</v>
      </c>
      <c r="C33" s="602">
        <v>0</v>
      </c>
      <c r="D33" s="186">
        <v>-100</v>
      </c>
      <c r="E33" s="188">
        <v>688</v>
      </c>
      <c r="F33" s="267">
        <v>-36.93858845096242</v>
      </c>
      <c r="G33" s="600">
        <v>1101</v>
      </c>
      <c r="H33" s="198">
        <v>-18.805309734513273</v>
      </c>
      <c r="I33" s="606">
        <v>1.7245160077689368</v>
      </c>
      <c r="J33" s="393"/>
    </row>
    <row r="34" spans="1:10" x14ac:dyDescent="0.2">
      <c r="A34" s="599"/>
      <c r="B34" s="603" t="s">
        <v>233</v>
      </c>
      <c r="C34" s="602">
        <v>85</v>
      </c>
      <c r="D34" s="186">
        <v>2.4096385542168677</v>
      </c>
      <c r="E34" s="188">
        <v>1497</v>
      </c>
      <c r="F34" s="198">
        <v>100.67024128686326</v>
      </c>
      <c r="G34" s="600">
        <v>2354</v>
      </c>
      <c r="H34" s="198">
        <v>28.774617067833695</v>
      </c>
      <c r="I34" s="606">
        <v>3.6871123363197795</v>
      </c>
      <c r="J34" s="393"/>
    </row>
    <row r="35" spans="1:10" x14ac:dyDescent="0.2">
      <c r="A35" s="599"/>
      <c r="B35" s="603" t="s">
        <v>234</v>
      </c>
      <c r="C35" s="602">
        <v>497</v>
      </c>
      <c r="D35" s="186">
        <v>-36.848792884371029</v>
      </c>
      <c r="E35" s="188">
        <v>5385</v>
      </c>
      <c r="F35" s="186">
        <v>-7.6012354152367871</v>
      </c>
      <c r="G35" s="600">
        <v>10378</v>
      </c>
      <c r="H35" s="198">
        <v>1.5857478465152703</v>
      </c>
      <c r="I35" s="784">
        <v>16.255247164964601</v>
      </c>
      <c r="J35" s="393"/>
    </row>
    <row r="36" spans="1:10" x14ac:dyDescent="0.2">
      <c r="A36" s="599"/>
      <c r="B36" s="603" t="s">
        <v>235</v>
      </c>
      <c r="C36" s="602">
        <v>0</v>
      </c>
      <c r="D36" s="186" t="s">
        <v>150</v>
      </c>
      <c r="E36" s="188">
        <v>0</v>
      </c>
      <c r="F36" s="198" t="s">
        <v>150</v>
      </c>
      <c r="G36" s="600">
        <v>21</v>
      </c>
      <c r="H36" s="198">
        <v>-52.272727272727273</v>
      </c>
      <c r="I36" s="606">
        <v>3.2892675897500154E-2</v>
      </c>
      <c r="J36" s="393"/>
    </row>
    <row r="37" spans="1:10" x14ac:dyDescent="0.2">
      <c r="A37" s="599"/>
      <c r="B37" s="603" t="s">
        <v>236</v>
      </c>
      <c r="C37" s="602">
        <v>0</v>
      </c>
      <c r="D37" s="186" t="s">
        <v>150</v>
      </c>
      <c r="E37" s="188">
        <v>170</v>
      </c>
      <c r="F37" s="198">
        <v>415.15151515151513</v>
      </c>
      <c r="G37" s="600">
        <v>170</v>
      </c>
      <c r="H37" s="198">
        <v>415.15151515151513</v>
      </c>
      <c r="I37" s="606">
        <v>0.2662740429797632</v>
      </c>
      <c r="J37" s="393"/>
    </row>
    <row r="38" spans="1:10" x14ac:dyDescent="0.2">
      <c r="A38" s="811" t="s">
        <v>517</v>
      </c>
      <c r="B38" s="812"/>
      <c r="C38" s="191">
        <v>1449</v>
      </c>
      <c r="D38" s="192">
        <v>-34.876404494382022</v>
      </c>
      <c r="E38" s="191">
        <v>11787</v>
      </c>
      <c r="F38" s="193">
        <v>-17.538827480061563</v>
      </c>
      <c r="G38" s="194">
        <v>22528</v>
      </c>
      <c r="H38" s="193">
        <v>-4.985238296077604</v>
      </c>
      <c r="I38" s="195">
        <v>35.286009648518259</v>
      </c>
      <c r="J38" s="393"/>
    </row>
    <row r="39" spans="1:10" x14ac:dyDescent="0.2">
      <c r="A39" s="204" t="s">
        <v>237</v>
      </c>
      <c r="B39" s="204"/>
      <c r="C39" s="204">
        <v>5913</v>
      </c>
      <c r="D39" s="205">
        <v>-1.0873201739712279</v>
      </c>
      <c r="E39" s="204">
        <v>36564</v>
      </c>
      <c r="F39" s="206">
        <v>-2.0991753239798649</v>
      </c>
      <c r="G39" s="204">
        <v>63844</v>
      </c>
      <c r="H39" s="206">
        <v>2.0247055627466959</v>
      </c>
      <c r="I39" s="207">
        <v>100</v>
      </c>
      <c r="J39" s="393"/>
    </row>
    <row r="40" spans="1:10" x14ac:dyDescent="0.2">
      <c r="A40" s="208" t="s">
        <v>628</v>
      </c>
      <c r="B40" s="781"/>
      <c r="C40" s="209">
        <v>2644</v>
      </c>
      <c r="D40" s="210">
        <v>0.76219512195121952</v>
      </c>
      <c r="E40" s="209">
        <v>17644</v>
      </c>
      <c r="F40" s="210">
        <v>-8.2141185038755662</v>
      </c>
      <c r="G40" s="209">
        <v>33213</v>
      </c>
      <c r="H40" s="210">
        <v>0.51143929306379365</v>
      </c>
      <c r="I40" s="211">
        <v>52.022116408746321</v>
      </c>
      <c r="J40" s="393"/>
    </row>
    <row r="41" spans="1:10" x14ac:dyDescent="0.2">
      <c r="A41" s="208" t="s">
        <v>629</v>
      </c>
      <c r="B41" s="781"/>
      <c r="C41" s="209">
        <v>3269</v>
      </c>
      <c r="D41" s="210">
        <v>-2.5342874180083479</v>
      </c>
      <c r="E41" s="209">
        <v>18920</v>
      </c>
      <c r="F41" s="210">
        <v>4.386206896551724</v>
      </c>
      <c r="G41" s="209">
        <v>30631</v>
      </c>
      <c r="H41" s="210">
        <v>3.7178749195814853</v>
      </c>
      <c r="I41" s="211">
        <v>47.977883591253679</v>
      </c>
    </row>
    <row r="42" spans="1:10" x14ac:dyDescent="0.2">
      <c r="A42" s="212" t="s">
        <v>630</v>
      </c>
      <c r="B42" s="782"/>
      <c r="C42" s="213">
        <v>1233</v>
      </c>
      <c r="D42" s="214">
        <v>-13.169014084507042</v>
      </c>
      <c r="E42" s="213">
        <v>7107</v>
      </c>
      <c r="F42" s="214">
        <v>-4.7446722959388818</v>
      </c>
      <c r="G42" s="213">
        <v>12403</v>
      </c>
      <c r="H42" s="214">
        <v>-2.9271346951553574</v>
      </c>
      <c r="I42" s="215">
        <v>19.427040912223546</v>
      </c>
    </row>
    <row r="43" spans="1:10" x14ac:dyDescent="0.2">
      <c r="A43" s="212" t="s">
        <v>631</v>
      </c>
      <c r="B43" s="782"/>
      <c r="C43" s="213">
        <v>4680</v>
      </c>
      <c r="D43" s="214">
        <v>2.6766125493637558</v>
      </c>
      <c r="E43" s="213">
        <v>29457</v>
      </c>
      <c r="F43" s="214">
        <v>-1.4387526349248838</v>
      </c>
      <c r="G43" s="213">
        <v>51441</v>
      </c>
      <c r="H43" s="214">
        <v>3.2951807228915664</v>
      </c>
      <c r="I43" s="215">
        <v>80.572959087776454</v>
      </c>
    </row>
    <row r="44" spans="1:10" x14ac:dyDescent="0.2">
      <c r="A44" s="791" t="s">
        <v>632</v>
      </c>
      <c r="B44" s="792"/>
      <c r="C44" s="817">
        <v>178</v>
      </c>
      <c r="D44" s="765">
        <v>-44.375</v>
      </c>
      <c r="E44" s="817">
        <v>850</v>
      </c>
      <c r="F44" s="765">
        <v>-7.2052401746724897</v>
      </c>
      <c r="G44" s="795">
        <v>1890</v>
      </c>
      <c r="H44" s="794">
        <v>9.0594345066358919</v>
      </c>
      <c r="I44" s="796">
        <v>2.9603408307750141</v>
      </c>
    </row>
    <row r="45" spans="1:10" x14ac:dyDescent="0.2">
      <c r="A45" s="847" t="s">
        <v>557</v>
      </c>
      <c r="B45" s="99"/>
      <c r="C45" s="99"/>
      <c r="D45" s="99"/>
      <c r="E45" s="99"/>
      <c r="F45" s="99"/>
      <c r="G45" s="99"/>
      <c r="I45" s="93"/>
    </row>
    <row r="46" spans="1:10" x14ac:dyDescent="0.2">
      <c r="A46" s="221" t="s">
        <v>642</v>
      </c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31" priority="14" operator="between">
      <formula>0</formula>
      <formula>0.5</formula>
    </cfRule>
    <cfRule type="cellIs" dxfId="230" priority="15" operator="between">
      <formula>0</formula>
      <formula>0.49</formula>
    </cfRule>
  </conditionalFormatting>
  <conditionalFormatting sqref="F18">
    <cfRule type="cellIs" dxfId="229" priority="13" stopIfTrue="1" operator="equal">
      <formula>0</formula>
    </cfRule>
  </conditionalFormatting>
  <conditionalFormatting sqref="F33">
    <cfRule type="cellIs" dxfId="228" priority="8" operator="between">
      <formula>0</formula>
      <formula>0.5</formula>
    </cfRule>
    <cfRule type="cellIs" dxfId="227" priority="9" operator="between">
      <formula>0</formula>
      <formula>0.49</formula>
    </cfRule>
  </conditionalFormatting>
  <conditionalFormatting sqref="F33">
    <cfRule type="cellIs" dxfId="226" priority="7" stopIfTrue="1" operator="equal">
      <formula>0</formula>
    </cfRule>
  </conditionalFormatting>
  <conditionalFormatting sqref="I35">
    <cfRule type="cellIs" dxfId="225" priority="2" operator="between">
      <formula>0</formula>
      <formula>0.5</formula>
    </cfRule>
    <cfRule type="cellIs" dxfId="224" priority="3" operator="between">
      <formula>0</formula>
      <formula>0.49</formula>
    </cfRule>
  </conditionalFormatting>
  <conditionalFormatting sqref="I36">
    <cfRule type="cellIs" dxfId="223" priority="1" operator="between">
      <formula>0.0000001</formula>
      <formula>0.49999999999999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1"/>
    </row>
    <row r="4" spans="1:8" x14ac:dyDescent="0.2">
      <c r="A4" s="81"/>
      <c r="B4" s="97" t="s">
        <v>57</v>
      </c>
      <c r="C4" s="97" t="s">
        <v>523</v>
      </c>
      <c r="D4" s="97" t="s">
        <v>57</v>
      </c>
      <c r="E4" s="97" t="s">
        <v>523</v>
      </c>
      <c r="F4" s="97" t="s">
        <v>57</v>
      </c>
      <c r="G4" s="442" t="s">
        <v>523</v>
      </c>
      <c r="H4" s="1"/>
    </row>
    <row r="5" spans="1:8" x14ac:dyDescent="0.2">
      <c r="A5" s="223" t="s">
        <v>8</v>
      </c>
      <c r="B5" s="608">
        <v>38.387853182953421</v>
      </c>
      <c r="C5" s="785">
        <v>-22.686114856588414</v>
      </c>
      <c r="D5" s="608">
        <v>33.23138284269546</v>
      </c>
      <c r="E5" s="785">
        <v>-32.026992968565871</v>
      </c>
      <c r="F5" s="608">
        <v>35.517485698868846</v>
      </c>
      <c r="G5" s="785">
        <v>-36.647146568801979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4" t="s">
        <v>527</v>
      </c>
      <c r="B1" s="224"/>
      <c r="C1" s="225"/>
      <c r="D1" s="225"/>
      <c r="E1" s="225"/>
      <c r="F1" s="225"/>
      <c r="G1" s="225"/>
      <c r="H1" s="226"/>
    </row>
    <row r="2" spans="1:8" x14ac:dyDescent="0.2">
      <c r="A2" s="227"/>
      <c r="B2" s="227"/>
      <c r="C2" s="228"/>
      <c r="D2" s="228"/>
      <c r="E2" s="228"/>
      <c r="F2" s="228"/>
      <c r="G2" s="228"/>
      <c r="H2" s="229" t="s">
        <v>159</v>
      </c>
    </row>
    <row r="3" spans="1:8" ht="14.1" customHeight="1" x14ac:dyDescent="0.2">
      <c r="A3" s="230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x14ac:dyDescent="0.2">
      <c r="A4" s="231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3" t="s">
        <v>523</v>
      </c>
      <c r="H4" s="73" t="s">
        <v>110</v>
      </c>
    </row>
    <row r="5" spans="1:8" x14ac:dyDescent="0.2">
      <c r="A5" s="231" t="s">
        <v>242</v>
      </c>
      <c r="B5" s="232"/>
      <c r="C5" s="232"/>
      <c r="D5" s="232"/>
      <c r="E5" s="232"/>
      <c r="F5" s="232"/>
      <c r="G5" s="233"/>
      <c r="H5" s="234"/>
    </row>
    <row r="6" spans="1:8" x14ac:dyDescent="0.2">
      <c r="A6" s="235" t="s">
        <v>468</v>
      </c>
      <c r="B6" s="744">
        <v>94</v>
      </c>
      <c r="C6" s="610">
        <v>104.34782608695652</v>
      </c>
      <c r="D6" s="373">
        <v>477</v>
      </c>
      <c r="E6" s="610">
        <v>14.939759036144579</v>
      </c>
      <c r="F6" s="373">
        <v>842</v>
      </c>
      <c r="G6" s="610">
        <v>12.717536813922356</v>
      </c>
      <c r="H6" s="610">
        <v>4.6897627269689206</v>
      </c>
    </row>
    <row r="7" spans="1:8" x14ac:dyDescent="0.2">
      <c r="A7" s="235" t="s">
        <v>49</v>
      </c>
      <c r="B7" s="744">
        <v>17</v>
      </c>
      <c r="C7" s="613">
        <v>-15</v>
      </c>
      <c r="D7" s="373">
        <v>109</v>
      </c>
      <c r="E7" s="610">
        <v>37.974683544303801</v>
      </c>
      <c r="F7" s="373">
        <v>166</v>
      </c>
      <c r="G7" s="610">
        <v>9.9337748344370862</v>
      </c>
      <c r="H7" s="610">
        <v>0.92458505068508412</v>
      </c>
    </row>
    <row r="8" spans="1:8" x14ac:dyDescent="0.2">
      <c r="A8" s="235" t="s">
        <v>50</v>
      </c>
      <c r="B8" s="744">
        <v>302</v>
      </c>
      <c r="C8" s="610">
        <v>21.285140562248998</v>
      </c>
      <c r="D8" s="373">
        <v>1306</v>
      </c>
      <c r="E8" s="610">
        <v>4.3964828137490013</v>
      </c>
      <c r="F8" s="373">
        <v>2267</v>
      </c>
      <c r="G8" s="610">
        <v>4.5664206642066416</v>
      </c>
      <c r="H8" s="610">
        <v>12.626712710259552</v>
      </c>
    </row>
    <row r="9" spans="1:8" x14ac:dyDescent="0.2">
      <c r="A9" s="235" t="s">
        <v>129</v>
      </c>
      <c r="B9" s="744">
        <v>542</v>
      </c>
      <c r="C9" s="610">
        <v>79.47019867549669</v>
      </c>
      <c r="D9" s="373">
        <v>3584</v>
      </c>
      <c r="E9" s="610">
        <v>19.347319347319349</v>
      </c>
      <c r="F9" s="373">
        <v>5789</v>
      </c>
      <c r="G9" s="610">
        <v>16.996766370250608</v>
      </c>
      <c r="H9" s="610">
        <v>32.243511195276817</v>
      </c>
    </row>
    <row r="10" spans="1:8" x14ac:dyDescent="0.2">
      <c r="A10" s="235" t="s">
        <v>130</v>
      </c>
      <c r="B10" s="744">
        <v>597</v>
      </c>
      <c r="C10" s="610">
        <v>66.295264623955433</v>
      </c>
      <c r="D10" s="373">
        <v>3301</v>
      </c>
      <c r="E10" s="610">
        <v>32.944019331453887</v>
      </c>
      <c r="F10" s="373">
        <v>5302</v>
      </c>
      <c r="G10" s="610">
        <v>11.574074074074074</v>
      </c>
      <c r="H10" s="610">
        <v>29.531023727303108</v>
      </c>
    </row>
    <row r="11" spans="1:8" x14ac:dyDescent="0.2">
      <c r="A11" s="235" t="s">
        <v>243</v>
      </c>
      <c r="B11" s="744">
        <v>369</v>
      </c>
      <c r="C11" s="610">
        <v>5.7306590257879657</v>
      </c>
      <c r="D11" s="373">
        <v>2166</v>
      </c>
      <c r="E11" s="610">
        <v>6.4896755162241888</v>
      </c>
      <c r="F11" s="373">
        <v>3588</v>
      </c>
      <c r="G11" s="610">
        <v>-0.99337748344370869</v>
      </c>
      <c r="H11" s="610">
        <v>19.984404589506514</v>
      </c>
    </row>
    <row r="12" spans="1:8" x14ac:dyDescent="0.2">
      <c r="A12" s="238" t="s">
        <v>244</v>
      </c>
      <c r="B12" s="745">
        <v>1921</v>
      </c>
      <c r="C12" s="240">
        <v>44.981132075471699</v>
      </c>
      <c r="D12" s="239">
        <v>10943</v>
      </c>
      <c r="E12" s="240">
        <v>18.111171073934159</v>
      </c>
      <c r="F12" s="239">
        <v>17954</v>
      </c>
      <c r="G12" s="240">
        <v>9.5424039048200129</v>
      </c>
      <c r="H12" s="240">
        <v>100</v>
      </c>
    </row>
    <row r="13" spans="1:8" x14ac:dyDescent="0.2">
      <c r="A13" s="190" t="s">
        <v>245</v>
      </c>
      <c r="B13" s="746"/>
      <c r="C13" s="242"/>
      <c r="D13" s="241"/>
      <c r="E13" s="242"/>
      <c r="F13" s="241"/>
      <c r="G13" s="242"/>
      <c r="H13" s="242"/>
    </row>
    <row r="14" spans="1:8" x14ac:dyDescent="0.2">
      <c r="A14" s="235" t="s">
        <v>468</v>
      </c>
      <c r="B14" s="744">
        <v>48</v>
      </c>
      <c r="C14" s="767">
        <v>166.66666666666669</v>
      </c>
      <c r="D14" s="373">
        <v>248</v>
      </c>
      <c r="E14" s="610">
        <v>9.7345132743362832</v>
      </c>
      <c r="F14" s="373">
        <v>417</v>
      </c>
      <c r="G14" s="610">
        <v>12.702702702702704</v>
      </c>
      <c r="H14" s="610">
        <v>1.8819388031410775</v>
      </c>
    </row>
    <row r="15" spans="1:8" x14ac:dyDescent="0.2">
      <c r="A15" s="235" t="s">
        <v>49</v>
      </c>
      <c r="B15" s="744">
        <v>380</v>
      </c>
      <c r="C15" s="610">
        <v>-29.759704251386321</v>
      </c>
      <c r="D15" s="373">
        <v>2773</v>
      </c>
      <c r="E15" s="610">
        <v>2.2115739034279396</v>
      </c>
      <c r="F15" s="373">
        <v>4967</v>
      </c>
      <c r="G15" s="610">
        <v>18.544152744630072</v>
      </c>
      <c r="H15" s="610">
        <v>22.416283058037727</v>
      </c>
    </row>
    <row r="16" spans="1:8" x14ac:dyDescent="0.2">
      <c r="A16" s="235" t="s">
        <v>50</v>
      </c>
      <c r="B16" s="744">
        <v>42</v>
      </c>
      <c r="C16" s="767">
        <v>-4.5454545454545459</v>
      </c>
      <c r="D16" s="373">
        <v>455</v>
      </c>
      <c r="E16" s="610">
        <v>60.777385159010599</v>
      </c>
      <c r="F16" s="373">
        <v>688</v>
      </c>
      <c r="G16" s="610">
        <v>87.978142076502735</v>
      </c>
      <c r="H16" s="610">
        <v>3.1049733730481091</v>
      </c>
    </row>
    <row r="17" spans="1:8" x14ac:dyDescent="0.2">
      <c r="A17" s="235" t="s">
        <v>129</v>
      </c>
      <c r="B17" s="744">
        <v>558</v>
      </c>
      <c r="C17" s="610">
        <v>-14.021571648690292</v>
      </c>
      <c r="D17" s="373">
        <v>3202</v>
      </c>
      <c r="E17" s="610">
        <v>-2.8224582701062215</v>
      </c>
      <c r="F17" s="373">
        <v>6221</v>
      </c>
      <c r="G17" s="610">
        <v>-0.36835361947469569</v>
      </c>
      <c r="H17" s="610">
        <v>28.075638595541115</v>
      </c>
    </row>
    <row r="18" spans="1:8" x14ac:dyDescent="0.2">
      <c r="A18" s="235" t="s">
        <v>130</v>
      </c>
      <c r="B18" s="744">
        <v>229</v>
      </c>
      <c r="C18" s="610">
        <v>43.125</v>
      </c>
      <c r="D18" s="373">
        <v>1144</v>
      </c>
      <c r="E18" s="610">
        <v>11.067961165048544</v>
      </c>
      <c r="F18" s="373">
        <v>2412</v>
      </c>
      <c r="G18" s="610">
        <v>10.2880658436214</v>
      </c>
      <c r="H18" s="610">
        <v>10.885458976441917</v>
      </c>
    </row>
    <row r="19" spans="1:8" x14ac:dyDescent="0.2">
      <c r="A19" s="235" t="s">
        <v>243</v>
      </c>
      <c r="B19" s="744">
        <v>714</v>
      </c>
      <c r="C19" s="610">
        <v>2.5862068965517242</v>
      </c>
      <c r="D19" s="373">
        <v>4319</v>
      </c>
      <c r="E19" s="610">
        <v>1.5279736718382699</v>
      </c>
      <c r="F19" s="373">
        <v>7453</v>
      </c>
      <c r="G19" s="610">
        <v>7.7646038172353968</v>
      </c>
      <c r="H19" s="610">
        <v>33.635707193790054</v>
      </c>
    </row>
    <row r="20" spans="1:8" x14ac:dyDescent="0.2">
      <c r="A20" s="243" t="s">
        <v>246</v>
      </c>
      <c r="B20" s="747">
        <v>1971</v>
      </c>
      <c r="C20" s="245">
        <v>-6.4990512333965844</v>
      </c>
      <c r="D20" s="244">
        <v>12141</v>
      </c>
      <c r="E20" s="245">
        <v>2.881111770188967</v>
      </c>
      <c r="F20" s="244">
        <v>22158</v>
      </c>
      <c r="G20" s="245">
        <v>9.2980811917328463</v>
      </c>
      <c r="H20" s="245">
        <v>100</v>
      </c>
    </row>
    <row r="21" spans="1:8" x14ac:dyDescent="0.2">
      <c r="A21" s="190" t="s">
        <v>528</v>
      </c>
      <c r="B21" s="748"/>
      <c r="C21" s="612"/>
      <c r="D21" s="611"/>
      <c r="E21" s="612"/>
      <c r="F21" s="611"/>
      <c r="G21" s="612"/>
      <c r="H21" s="612"/>
    </row>
    <row r="22" spans="1:8" x14ac:dyDescent="0.2">
      <c r="A22" s="235" t="s">
        <v>468</v>
      </c>
      <c r="B22" s="744">
        <v>-46</v>
      </c>
      <c r="C22" s="610">
        <v>64.285714285714292</v>
      </c>
      <c r="D22" s="373">
        <v>-229</v>
      </c>
      <c r="E22" s="610">
        <v>21.164021164021165</v>
      </c>
      <c r="F22" s="373">
        <v>-425</v>
      </c>
      <c r="G22" s="610">
        <v>12.73209549071618</v>
      </c>
      <c r="H22" s="613" t="s">
        <v>529</v>
      </c>
    </row>
    <row r="23" spans="1:8" x14ac:dyDescent="0.2">
      <c r="A23" s="235" t="s">
        <v>49</v>
      </c>
      <c r="B23" s="744">
        <v>363</v>
      </c>
      <c r="C23" s="610">
        <v>-30.326295585412666</v>
      </c>
      <c r="D23" s="373">
        <v>2664</v>
      </c>
      <c r="E23" s="610">
        <v>1.1389521640091116</v>
      </c>
      <c r="F23" s="373">
        <v>4801</v>
      </c>
      <c r="G23" s="610">
        <v>18.866055954444167</v>
      </c>
      <c r="H23" s="613" t="s">
        <v>529</v>
      </c>
    </row>
    <row r="24" spans="1:8" x14ac:dyDescent="0.2">
      <c r="A24" s="235" t="s">
        <v>50</v>
      </c>
      <c r="B24" s="744">
        <v>-260</v>
      </c>
      <c r="C24" s="610">
        <v>26.829268292682929</v>
      </c>
      <c r="D24" s="373">
        <v>-851</v>
      </c>
      <c r="E24" s="610">
        <v>-12.086776859504132</v>
      </c>
      <c r="F24" s="373">
        <v>-1579</v>
      </c>
      <c r="G24" s="610">
        <v>-12.375138734739179</v>
      </c>
      <c r="H24" s="613" t="s">
        <v>529</v>
      </c>
    </row>
    <row r="25" spans="1:8" x14ac:dyDescent="0.2">
      <c r="A25" s="235" t="s">
        <v>129</v>
      </c>
      <c r="B25" s="744">
        <v>16</v>
      </c>
      <c r="C25" s="610">
        <v>-95.389048991354457</v>
      </c>
      <c r="D25" s="373">
        <v>-382</v>
      </c>
      <c r="E25" s="610">
        <v>-230.82191780821918</v>
      </c>
      <c r="F25" s="373">
        <v>432</v>
      </c>
      <c r="G25" s="610">
        <v>-66.666666666666657</v>
      </c>
      <c r="H25" s="613" t="s">
        <v>529</v>
      </c>
    </row>
    <row r="26" spans="1:8" x14ac:dyDescent="0.2">
      <c r="A26" s="235" t="s">
        <v>130</v>
      </c>
      <c r="B26" s="744">
        <v>-368</v>
      </c>
      <c r="C26" s="610">
        <v>84.924623115577887</v>
      </c>
      <c r="D26" s="373">
        <v>-2157</v>
      </c>
      <c r="E26" s="610">
        <v>48.45147969717825</v>
      </c>
      <c r="F26" s="373">
        <v>-2890</v>
      </c>
      <c r="G26" s="610">
        <v>12.670565302144249</v>
      </c>
      <c r="H26" s="613" t="s">
        <v>529</v>
      </c>
    </row>
    <row r="27" spans="1:8" x14ac:dyDescent="0.2">
      <c r="A27" s="235" t="s">
        <v>243</v>
      </c>
      <c r="B27" s="744">
        <v>345</v>
      </c>
      <c r="C27" s="610">
        <v>-0.57636887608069165</v>
      </c>
      <c r="D27" s="373">
        <v>2153</v>
      </c>
      <c r="E27" s="610">
        <v>-3.0180180180180183</v>
      </c>
      <c r="F27" s="373">
        <v>3865</v>
      </c>
      <c r="G27" s="610">
        <v>17.405832320777641</v>
      </c>
      <c r="H27" s="613" t="s">
        <v>529</v>
      </c>
    </row>
    <row r="28" spans="1:8" x14ac:dyDescent="0.2">
      <c r="A28" s="243" t="s">
        <v>247</v>
      </c>
      <c r="B28" s="747">
        <v>50</v>
      </c>
      <c r="C28" s="245">
        <v>-93.614303959131547</v>
      </c>
      <c r="D28" s="244">
        <v>1198</v>
      </c>
      <c r="E28" s="245">
        <v>-52.760252365930604</v>
      </c>
      <c r="F28" s="244">
        <v>4204</v>
      </c>
      <c r="G28" s="245">
        <v>8.2668040175122339</v>
      </c>
      <c r="H28" s="609" t="s">
        <v>529</v>
      </c>
    </row>
    <row r="29" spans="1:8" x14ac:dyDescent="0.2">
      <c r="A29" s="94" t="s">
        <v>636</v>
      </c>
      <c r="B29" s="236"/>
      <c r="C29" s="236"/>
      <c r="D29" s="236"/>
      <c r="E29" s="236"/>
      <c r="F29" s="236"/>
      <c r="G29" s="236"/>
      <c r="H29" s="247" t="s">
        <v>238</v>
      </c>
    </row>
    <row r="30" spans="1:8" x14ac:dyDescent="0.2">
      <c r="A30" s="166" t="s">
        <v>643</v>
      </c>
      <c r="B30" s="236"/>
      <c r="C30" s="236"/>
      <c r="D30" s="236"/>
      <c r="E30" s="236"/>
      <c r="F30" s="236"/>
      <c r="G30" s="237"/>
      <c r="H30" s="237"/>
    </row>
    <row r="31" spans="1:8" x14ac:dyDescent="0.2">
      <c r="A31" s="166" t="s">
        <v>530</v>
      </c>
      <c r="B31" s="236"/>
      <c r="C31" s="236"/>
      <c r="D31" s="236"/>
      <c r="E31" s="236"/>
      <c r="F31" s="236"/>
      <c r="G31" s="237"/>
      <c r="H31" s="237"/>
    </row>
    <row r="33" spans="6:6" x14ac:dyDescent="0.2">
      <c r="F33" s="842"/>
    </row>
  </sheetData>
  <mergeCells count="3">
    <mergeCell ref="B3:C3"/>
    <mergeCell ref="D3:E3"/>
    <mergeCell ref="F3:H3"/>
  </mergeCells>
  <conditionalFormatting sqref="E9">
    <cfRule type="cellIs" dxfId="222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topLeftCell="A4" workbookViewId="0">
      <selection activeCell="G28" sqref="G28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4" t="s">
        <v>531</v>
      </c>
      <c r="B1" s="224"/>
      <c r="C1" s="1"/>
      <c r="D1" s="1"/>
      <c r="E1" s="1"/>
      <c r="F1" s="1"/>
      <c r="G1" s="1"/>
      <c r="H1" s="1"/>
    </row>
    <row r="2" spans="1:8" x14ac:dyDescent="0.2">
      <c r="A2" s="593"/>
      <c r="B2" s="593"/>
      <c r="C2" s="593"/>
      <c r="D2" s="593"/>
      <c r="E2" s="593"/>
      <c r="F2" s="1"/>
      <c r="G2" s="1"/>
      <c r="H2" s="595" t="s">
        <v>159</v>
      </c>
    </row>
    <row r="3" spans="1:8" ht="14.45" customHeight="1" x14ac:dyDescent="0.2">
      <c r="A3" s="886" t="s">
        <v>525</v>
      </c>
      <c r="B3" s="884" t="s">
        <v>526</v>
      </c>
      <c r="C3" s="870">
        <f>INDICE!A3</f>
        <v>42552</v>
      </c>
      <c r="D3" s="869">
        <v>41671</v>
      </c>
      <c r="E3" s="869">
        <v>41671</v>
      </c>
      <c r="F3" s="868" t="s">
        <v>121</v>
      </c>
      <c r="G3" s="868"/>
      <c r="H3" s="868"/>
    </row>
    <row r="4" spans="1:8" x14ac:dyDescent="0.2">
      <c r="A4" s="887"/>
      <c r="B4" s="885"/>
      <c r="C4" s="97" t="s">
        <v>534</v>
      </c>
      <c r="D4" s="97" t="s">
        <v>535</v>
      </c>
      <c r="E4" s="97" t="s">
        <v>248</v>
      </c>
      <c r="F4" s="97" t="s">
        <v>534</v>
      </c>
      <c r="G4" s="97" t="s">
        <v>535</v>
      </c>
      <c r="H4" s="97" t="s">
        <v>248</v>
      </c>
    </row>
    <row r="5" spans="1:8" x14ac:dyDescent="0.2">
      <c r="A5" s="614"/>
      <c r="B5" s="185" t="s">
        <v>211</v>
      </c>
      <c r="C5" s="185">
        <v>0</v>
      </c>
      <c r="D5" s="185">
        <v>40</v>
      </c>
      <c r="E5" s="248">
        <v>40</v>
      </c>
      <c r="F5" s="187">
        <v>16</v>
      </c>
      <c r="G5" s="185">
        <v>278</v>
      </c>
      <c r="H5" s="248">
        <v>262</v>
      </c>
    </row>
    <row r="6" spans="1:8" x14ac:dyDescent="0.2">
      <c r="A6" s="614"/>
      <c r="B6" s="185" t="s">
        <v>249</v>
      </c>
      <c r="C6" s="185">
        <v>381</v>
      </c>
      <c r="D6" s="185">
        <v>267</v>
      </c>
      <c r="E6" s="249">
        <v>-114</v>
      </c>
      <c r="F6" s="187">
        <v>3449</v>
      </c>
      <c r="G6" s="185">
        <v>2439</v>
      </c>
      <c r="H6" s="249">
        <v>-1010</v>
      </c>
    </row>
    <row r="7" spans="1:8" x14ac:dyDescent="0.2">
      <c r="A7" s="614"/>
      <c r="B7" s="188" t="s">
        <v>212</v>
      </c>
      <c r="C7" s="188">
        <v>0</v>
      </c>
      <c r="D7" s="188">
        <v>32</v>
      </c>
      <c r="E7" s="250">
        <v>32</v>
      </c>
      <c r="F7" s="188">
        <v>0</v>
      </c>
      <c r="G7" s="188">
        <v>77</v>
      </c>
      <c r="H7" s="249">
        <v>77</v>
      </c>
    </row>
    <row r="8" spans="1:8" x14ac:dyDescent="0.2">
      <c r="A8" s="190" t="s">
        <v>346</v>
      </c>
      <c r="B8" s="191"/>
      <c r="C8" s="191">
        <v>381</v>
      </c>
      <c r="D8" s="191">
        <v>339</v>
      </c>
      <c r="E8" s="251">
        <v>-42</v>
      </c>
      <c r="F8" s="191">
        <v>3465</v>
      </c>
      <c r="G8" s="191">
        <v>2794</v>
      </c>
      <c r="H8" s="251">
        <v>-671</v>
      </c>
    </row>
    <row r="9" spans="1:8" x14ac:dyDescent="0.2">
      <c r="A9" s="614"/>
      <c r="B9" s="188" t="s">
        <v>250</v>
      </c>
      <c r="C9" s="188">
        <v>0</v>
      </c>
      <c r="D9" s="185">
        <v>0</v>
      </c>
      <c r="E9" s="252">
        <v>0</v>
      </c>
      <c r="F9" s="188">
        <v>15</v>
      </c>
      <c r="G9" s="185">
        <v>0</v>
      </c>
      <c r="H9" s="252">
        <v>-15</v>
      </c>
    </row>
    <row r="10" spans="1:8" x14ac:dyDescent="0.2">
      <c r="A10" s="614"/>
      <c r="B10" s="185" t="s">
        <v>213</v>
      </c>
      <c r="C10" s="185">
        <v>0</v>
      </c>
      <c r="D10" s="185">
        <v>0</v>
      </c>
      <c r="E10" s="249">
        <v>0</v>
      </c>
      <c r="F10" s="185">
        <v>14</v>
      </c>
      <c r="G10" s="185">
        <v>82</v>
      </c>
      <c r="H10" s="249">
        <v>68</v>
      </c>
    </row>
    <row r="11" spans="1:8" x14ac:dyDescent="0.2">
      <c r="A11" s="614"/>
      <c r="B11" s="188" t="s">
        <v>251</v>
      </c>
      <c r="C11" s="188">
        <v>29</v>
      </c>
      <c r="D11" s="188">
        <v>71</v>
      </c>
      <c r="E11" s="249">
        <v>42</v>
      </c>
      <c r="F11" s="188">
        <v>68</v>
      </c>
      <c r="G11" s="188">
        <v>841</v>
      </c>
      <c r="H11" s="249">
        <v>773</v>
      </c>
    </row>
    <row r="12" spans="1:8" x14ac:dyDescent="0.2">
      <c r="A12" s="190" t="s">
        <v>532</v>
      </c>
      <c r="B12" s="191"/>
      <c r="C12" s="191">
        <v>29</v>
      </c>
      <c r="D12" s="191">
        <v>71</v>
      </c>
      <c r="E12" s="251">
        <v>42</v>
      </c>
      <c r="F12" s="191">
        <v>97</v>
      </c>
      <c r="G12" s="191">
        <v>923</v>
      </c>
      <c r="H12" s="251">
        <v>826</v>
      </c>
    </row>
    <row r="13" spans="1:8" x14ac:dyDescent="0.2">
      <c r="A13" s="614"/>
      <c r="B13" s="188" t="s">
        <v>308</v>
      </c>
      <c r="C13" s="188">
        <v>17</v>
      </c>
      <c r="D13" s="185">
        <v>18</v>
      </c>
      <c r="E13" s="252">
        <v>1</v>
      </c>
      <c r="F13" s="188">
        <v>61</v>
      </c>
      <c r="G13" s="185">
        <v>230</v>
      </c>
      <c r="H13" s="252">
        <v>169</v>
      </c>
    </row>
    <row r="14" spans="1:8" x14ac:dyDescent="0.2">
      <c r="A14" s="614"/>
      <c r="B14" s="188" t="s">
        <v>252</v>
      </c>
      <c r="C14" s="188">
        <v>42</v>
      </c>
      <c r="D14" s="188">
        <v>77</v>
      </c>
      <c r="E14" s="249">
        <v>35</v>
      </c>
      <c r="F14" s="188">
        <v>448</v>
      </c>
      <c r="G14" s="188">
        <v>1036</v>
      </c>
      <c r="H14" s="249">
        <v>588</v>
      </c>
    </row>
    <row r="15" spans="1:8" x14ac:dyDescent="0.2">
      <c r="A15" s="614"/>
      <c r="B15" s="188" t="s">
        <v>253</v>
      </c>
      <c r="C15" s="188">
        <v>48</v>
      </c>
      <c r="D15" s="185">
        <v>176</v>
      </c>
      <c r="E15" s="249">
        <v>128</v>
      </c>
      <c r="F15" s="188">
        <v>561</v>
      </c>
      <c r="G15" s="185">
        <v>2401</v>
      </c>
      <c r="H15" s="249">
        <v>1840</v>
      </c>
    </row>
    <row r="16" spans="1:8" x14ac:dyDescent="0.2">
      <c r="A16" s="614"/>
      <c r="B16" s="188" t="s">
        <v>254</v>
      </c>
      <c r="C16" s="188">
        <v>0</v>
      </c>
      <c r="D16" s="185">
        <v>4</v>
      </c>
      <c r="E16" s="249">
        <v>4</v>
      </c>
      <c r="F16" s="188">
        <v>233</v>
      </c>
      <c r="G16" s="185">
        <v>457</v>
      </c>
      <c r="H16" s="249">
        <v>224</v>
      </c>
    </row>
    <row r="17" spans="1:8" x14ac:dyDescent="0.2">
      <c r="A17" s="614"/>
      <c r="B17" s="188" t="s">
        <v>255</v>
      </c>
      <c r="C17" s="188">
        <v>84</v>
      </c>
      <c r="D17" s="185">
        <v>116</v>
      </c>
      <c r="E17" s="249">
        <v>32</v>
      </c>
      <c r="F17" s="188">
        <v>800</v>
      </c>
      <c r="G17" s="185">
        <v>1157</v>
      </c>
      <c r="H17" s="249">
        <v>357</v>
      </c>
    </row>
    <row r="18" spans="1:8" x14ac:dyDescent="0.2">
      <c r="A18" s="614"/>
      <c r="B18" s="188" t="s">
        <v>218</v>
      </c>
      <c r="C18" s="188">
        <v>298</v>
      </c>
      <c r="D18" s="185">
        <v>263</v>
      </c>
      <c r="E18" s="249">
        <v>-35</v>
      </c>
      <c r="F18" s="188">
        <v>2871</v>
      </c>
      <c r="G18" s="185">
        <v>2231</v>
      </c>
      <c r="H18" s="249">
        <v>-640</v>
      </c>
    </row>
    <row r="19" spans="1:8" x14ac:dyDescent="0.2">
      <c r="A19" s="614"/>
      <c r="B19" s="188" t="s">
        <v>256</v>
      </c>
      <c r="C19" s="188">
        <v>198</v>
      </c>
      <c r="D19" s="185">
        <v>173</v>
      </c>
      <c r="E19" s="249">
        <v>-25</v>
      </c>
      <c r="F19" s="188">
        <v>1781</v>
      </c>
      <c r="G19" s="185">
        <v>1701</v>
      </c>
      <c r="H19" s="249">
        <v>-80</v>
      </c>
    </row>
    <row r="20" spans="1:8" x14ac:dyDescent="0.2">
      <c r="A20" s="614"/>
      <c r="B20" s="188" t="s">
        <v>221</v>
      </c>
      <c r="C20" s="188">
        <v>69</v>
      </c>
      <c r="D20" s="185">
        <v>55</v>
      </c>
      <c r="E20" s="249">
        <v>-14</v>
      </c>
      <c r="F20" s="188">
        <v>363</v>
      </c>
      <c r="G20" s="185">
        <v>913</v>
      </c>
      <c r="H20" s="249">
        <v>550</v>
      </c>
    </row>
    <row r="21" spans="1:8" x14ac:dyDescent="0.2">
      <c r="A21" s="614"/>
      <c r="B21" s="188" t="s">
        <v>222</v>
      </c>
      <c r="C21" s="188">
        <v>45</v>
      </c>
      <c r="D21" s="185">
        <v>0</v>
      </c>
      <c r="E21" s="249">
        <v>-45</v>
      </c>
      <c r="F21" s="188">
        <v>584</v>
      </c>
      <c r="G21" s="185">
        <v>5</v>
      </c>
      <c r="H21" s="249">
        <v>-579</v>
      </c>
    </row>
    <row r="22" spans="1:8" x14ac:dyDescent="0.2">
      <c r="A22" s="614"/>
      <c r="B22" s="188" t="s">
        <v>257</v>
      </c>
      <c r="C22" s="188">
        <v>105</v>
      </c>
      <c r="D22" s="185">
        <v>0</v>
      </c>
      <c r="E22" s="249">
        <v>-105</v>
      </c>
      <c r="F22" s="188">
        <v>785</v>
      </c>
      <c r="G22" s="185">
        <v>85</v>
      </c>
      <c r="H22" s="249">
        <v>-700</v>
      </c>
    </row>
    <row r="23" spans="1:8" x14ac:dyDescent="0.2">
      <c r="A23" s="614"/>
      <c r="B23" s="188" t="s">
        <v>258</v>
      </c>
      <c r="C23" s="188">
        <v>10</v>
      </c>
      <c r="D23" s="185">
        <v>15</v>
      </c>
      <c r="E23" s="249">
        <v>5</v>
      </c>
      <c r="F23" s="188">
        <v>95</v>
      </c>
      <c r="G23" s="185">
        <v>389</v>
      </c>
      <c r="H23" s="249">
        <v>294</v>
      </c>
    </row>
    <row r="24" spans="1:8" x14ac:dyDescent="0.2">
      <c r="A24" s="614"/>
      <c r="B24" s="188" t="s">
        <v>259</v>
      </c>
      <c r="C24" s="188">
        <v>0</v>
      </c>
      <c r="D24" s="185">
        <v>6</v>
      </c>
      <c r="E24" s="249">
        <v>6</v>
      </c>
      <c r="F24" s="188">
        <v>15</v>
      </c>
      <c r="G24" s="185">
        <v>20</v>
      </c>
      <c r="H24" s="249">
        <v>5</v>
      </c>
    </row>
    <row r="25" spans="1:8" x14ac:dyDescent="0.2">
      <c r="A25" s="614"/>
      <c r="B25" s="188" t="s">
        <v>260</v>
      </c>
      <c r="C25" s="188">
        <v>141</v>
      </c>
      <c r="D25" s="185">
        <v>243</v>
      </c>
      <c r="E25" s="249">
        <v>102</v>
      </c>
      <c r="F25" s="188">
        <v>1106</v>
      </c>
      <c r="G25" s="185">
        <v>1889</v>
      </c>
      <c r="H25" s="249">
        <v>783</v>
      </c>
    </row>
    <row r="26" spans="1:8" x14ac:dyDescent="0.2">
      <c r="A26" s="190" t="s">
        <v>516</v>
      </c>
      <c r="B26" s="191"/>
      <c r="C26" s="191">
        <v>1057</v>
      </c>
      <c r="D26" s="191">
        <v>1146</v>
      </c>
      <c r="E26" s="251">
        <v>89</v>
      </c>
      <c r="F26" s="191">
        <v>9703</v>
      </c>
      <c r="G26" s="191">
        <v>12514</v>
      </c>
      <c r="H26" s="251">
        <v>2811</v>
      </c>
    </row>
    <row r="27" spans="1:8" x14ac:dyDescent="0.2">
      <c r="A27" s="614"/>
      <c r="B27" s="188" t="s">
        <v>223</v>
      </c>
      <c r="C27" s="188">
        <v>151</v>
      </c>
      <c r="D27" s="185">
        <v>3</v>
      </c>
      <c r="E27" s="249">
        <v>-148</v>
      </c>
      <c r="F27" s="188">
        <v>1598</v>
      </c>
      <c r="G27" s="188">
        <v>75</v>
      </c>
      <c r="H27" s="249">
        <v>-1523</v>
      </c>
    </row>
    <row r="28" spans="1:8" x14ac:dyDescent="0.2">
      <c r="A28" s="615"/>
      <c r="B28" s="188" t="s">
        <v>261</v>
      </c>
      <c r="C28" s="188">
        <v>0</v>
      </c>
      <c r="D28" s="188">
        <v>0</v>
      </c>
      <c r="E28" s="249">
        <v>0</v>
      </c>
      <c r="F28" s="188">
        <v>132</v>
      </c>
      <c r="G28" s="188">
        <v>0</v>
      </c>
      <c r="H28" s="249">
        <v>-132</v>
      </c>
    </row>
    <row r="29" spans="1:8" x14ac:dyDescent="0.2">
      <c r="A29" s="615"/>
      <c r="B29" s="188" t="s">
        <v>262</v>
      </c>
      <c r="C29" s="188">
        <v>5</v>
      </c>
      <c r="D29" s="185">
        <v>0</v>
      </c>
      <c r="E29" s="249">
        <v>-5</v>
      </c>
      <c r="F29" s="188">
        <v>176</v>
      </c>
      <c r="G29" s="185">
        <v>16</v>
      </c>
      <c r="H29" s="249">
        <v>-160</v>
      </c>
    </row>
    <row r="30" spans="1:8" x14ac:dyDescent="0.2">
      <c r="A30" s="615"/>
      <c r="B30" s="188" t="s">
        <v>622</v>
      </c>
      <c r="C30" s="188">
        <v>0</v>
      </c>
      <c r="D30" s="188">
        <v>55</v>
      </c>
      <c r="E30" s="252">
        <v>55</v>
      </c>
      <c r="F30" s="185">
        <v>184</v>
      </c>
      <c r="G30" s="185">
        <v>1175</v>
      </c>
      <c r="H30" s="252">
        <v>991</v>
      </c>
    </row>
    <row r="31" spans="1:8" x14ac:dyDescent="0.2">
      <c r="A31" s="190" t="s">
        <v>393</v>
      </c>
      <c r="B31" s="191"/>
      <c r="C31" s="191">
        <v>156</v>
      </c>
      <c r="D31" s="191">
        <v>58</v>
      </c>
      <c r="E31" s="251">
        <v>-98</v>
      </c>
      <c r="F31" s="191">
        <v>2090</v>
      </c>
      <c r="G31" s="191">
        <v>1266</v>
      </c>
      <c r="H31" s="251">
        <v>-824</v>
      </c>
    </row>
    <row r="32" spans="1:8" x14ac:dyDescent="0.2">
      <c r="A32" s="615"/>
      <c r="B32" s="188" t="s">
        <v>227</v>
      </c>
      <c r="C32" s="188">
        <v>151</v>
      </c>
      <c r="D32" s="185">
        <v>19</v>
      </c>
      <c r="E32" s="249">
        <v>-132</v>
      </c>
      <c r="F32" s="188">
        <v>1002</v>
      </c>
      <c r="G32" s="185">
        <v>379</v>
      </c>
      <c r="H32" s="249">
        <v>-623</v>
      </c>
    </row>
    <row r="33" spans="1:10" x14ac:dyDescent="0.2">
      <c r="A33" s="615"/>
      <c r="B33" s="188" t="s">
        <v>233</v>
      </c>
      <c r="C33" s="188">
        <v>0</v>
      </c>
      <c r="D33" s="188">
        <v>0</v>
      </c>
      <c r="E33" s="252">
        <v>0</v>
      </c>
      <c r="F33" s="624">
        <v>199</v>
      </c>
      <c r="G33" s="188">
        <v>138</v>
      </c>
      <c r="H33" s="249">
        <v>-61</v>
      </c>
    </row>
    <row r="34" spans="1:10" x14ac:dyDescent="0.2">
      <c r="A34" s="615"/>
      <c r="B34" s="188" t="s">
        <v>263</v>
      </c>
      <c r="C34" s="188">
        <v>0</v>
      </c>
      <c r="D34" s="188">
        <v>266</v>
      </c>
      <c r="E34" s="249">
        <v>266</v>
      </c>
      <c r="F34" s="188">
        <v>0</v>
      </c>
      <c r="G34" s="188">
        <v>2932</v>
      </c>
      <c r="H34" s="249">
        <v>2932</v>
      </c>
    </row>
    <row r="35" spans="1:10" x14ac:dyDescent="0.2">
      <c r="A35" s="615"/>
      <c r="B35" s="188" t="s">
        <v>235</v>
      </c>
      <c r="C35" s="188">
        <v>0</v>
      </c>
      <c r="D35" s="188">
        <v>19</v>
      </c>
      <c r="E35" s="252">
        <v>19</v>
      </c>
      <c r="F35" s="185">
        <v>0</v>
      </c>
      <c r="G35" s="188">
        <v>591</v>
      </c>
      <c r="H35" s="249">
        <v>591</v>
      </c>
    </row>
    <row r="36" spans="1:10" x14ac:dyDescent="0.2">
      <c r="A36" s="615"/>
      <c r="B36" s="188" t="s">
        <v>236</v>
      </c>
      <c r="C36" s="188">
        <v>35</v>
      </c>
      <c r="D36" s="188">
        <v>47</v>
      </c>
      <c r="E36" s="252">
        <v>12</v>
      </c>
      <c r="F36" s="624">
        <v>371</v>
      </c>
      <c r="G36" s="188">
        <v>375</v>
      </c>
      <c r="H36" s="249">
        <v>4</v>
      </c>
    </row>
    <row r="37" spans="1:10" x14ac:dyDescent="0.2">
      <c r="A37" s="814" t="s">
        <v>517</v>
      </c>
      <c r="B37" s="191"/>
      <c r="C37" s="191">
        <v>186</v>
      </c>
      <c r="D37" s="191">
        <v>351</v>
      </c>
      <c r="E37" s="251">
        <v>165</v>
      </c>
      <c r="F37" s="191">
        <v>1572</v>
      </c>
      <c r="G37" s="191">
        <v>4415</v>
      </c>
      <c r="H37" s="251">
        <v>2843</v>
      </c>
    </row>
    <row r="38" spans="1:10" x14ac:dyDescent="0.2">
      <c r="A38" s="615"/>
      <c r="B38" s="188" t="s">
        <v>264</v>
      </c>
      <c r="C38" s="188">
        <v>0</v>
      </c>
      <c r="D38" s="188">
        <v>4</v>
      </c>
      <c r="E38" s="248">
        <v>4</v>
      </c>
      <c r="F38" s="624">
        <v>344</v>
      </c>
      <c r="G38" s="188">
        <v>82</v>
      </c>
      <c r="H38" s="249">
        <v>-262</v>
      </c>
    </row>
    <row r="39" spans="1:10" x14ac:dyDescent="0.2">
      <c r="A39" s="615"/>
      <c r="B39" s="188" t="s">
        <v>265</v>
      </c>
      <c r="C39" s="188">
        <v>0</v>
      </c>
      <c r="D39" s="188">
        <v>0</v>
      </c>
      <c r="E39" s="252">
        <v>0</v>
      </c>
      <c r="F39" s="624">
        <v>28</v>
      </c>
      <c r="G39" s="188">
        <v>2</v>
      </c>
      <c r="H39" s="249">
        <v>-26</v>
      </c>
    </row>
    <row r="40" spans="1:10" x14ac:dyDescent="0.2">
      <c r="A40" s="615"/>
      <c r="B40" s="188" t="s">
        <v>657</v>
      </c>
      <c r="C40" s="188">
        <v>0</v>
      </c>
      <c r="D40" s="188">
        <v>0</v>
      </c>
      <c r="E40" s="252">
        <v>0</v>
      </c>
      <c r="F40" s="188">
        <v>0</v>
      </c>
      <c r="G40" s="188">
        <v>56</v>
      </c>
      <c r="H40" s="252">
        <v>56</v>
      </c>
    </row>
    <row r="41" spans="1:10" x14ac:dyDescent="0.2">
      <c r="A41" s="615"/>
      <c r="B41" s="188" t="s">
        <v>266</v>
      </c>
      <c r="C41" s="188">
        <v>35</v>
      </c>
      <c r="D41" s="188">
        <v>0</v>
      </c>
      <c r="E41" s="252">
        <v>-35</v>
      </c>
      <c r="F41" s="624">
        <v>108</v>
      </c>
      <c r="G41" s="188">
        <v>48</v>
      </c>
      <c r="H41" s="252">
        <v>-60</v>
      </c>
    </row>
    <row r="42" spans="1:10" x14ac:dyDescent="0.2">
      <c r="A42" s="615"/>
      <c r="B42" s="188" t="s">
        <v>267</v>
      </c>
      <c r="C42" s="188">
        <v>77</v>
      </c>
      <c r="D42" s="188">
        <v>2</v>
      </c>
      <c r="E42" s="252">
        <v>-75</v>
      </c>
      <c r="F42" s="624">
        <v>506</v>
      </c>
      <c r="G42" s="188">
        <v>24</v>
      </c>
      <c r="H42" s="252">
        <v>-482</v>
      </c>
    </row>
    <row r="43" spans="1:10" x14ac:dyDescent="0.2">
      <c r="A43" s="202" t="s">
        <v>533</v>
      </c>
      <c r="B43" s="202"/>
      <c r="C43" s="191">
        <v>112</v>
      </c>
      <c r="D43" s="191">
        <v>6</v>
      </c>
      <c r="E43" s="783">
        <v>-106</v>
      </c>
      <c r="F43" s="202">
        <v>986</v>
      </c>
      <c r="G43" s="202">
        <v>212</v>
      </c>
      <c r="H43" s="253">
        <v>-774</v>
      </c>
    </row>
    <row r="44" spans="1:10" x14ac:dyDescent="0.2">
      <c r="A44" s="820" t="s">
        <v>600</v>
      </c>
      <c r="B44" s="820"/>
      <c r="C44" s="188">
        <v>0</v>
      </c>
      <c r="D44" s="188">
        <v>0</v>
      </c>
      <c r="E44" s="188">
        <v>0</v>
      </c>
      <c r="F44" s="821">
        <v>41</v>
      </c>
      <c r="G44" s="188">
        <v>34</v>
      </c>
      <c r="H44" s="822">
        <v>-7</v>
      </c>
    </row>
    <row r="45" spans="1:10" x14ac:dyDescent="0.2">
      <c r="A45" s="204" t="s">
        <v>119</v>
      </c>
      <c r="B45" s="204"/>
      <c r="C45" s="204">
        <v>1921</v>
      </c>
      <c r="D45" s="254">
        <v>1971</v>
      </c>
      <c r="E45" s="204">
        <v>50</v>
      </c>
      <c r="F45" s="204">
        <v>17954</v>
      </c>
      <c r="G45" s="254">
        <v>22158</v>
      </c>
      <c r="H45" s="204">
        <v>4204</v>
      </c>
      <c r="J45" s="842"/>
    </row>
    <row r="46" spans="1:10" x14ac:dyDescent="0.2">
      <c r="A46" s="357" t="s">
        <v>518</v>
      </c>
      <c r="B46" s="209"/>
      <c r="C46" s="209">
        <v>331</v>
      </c>
      <c r="D46" s="813">
        <v>62</v>
      </c>
      <c r="E46" s="209">
        <v>-269</v>
      </c>
      <c r="F46" s="209">
        <v>3080</v>
      </c>
      <c r="G46" s="209">
        <v>693</v>
      </c>
      <c r="H46" s="209">
        <v>-2387</v>
      </c>
    </row>
    <row r="47" spans="1:10" x14ac:dyDescent="0.2">
      <c r="A47" s="357" t="s">
        <v>519</v>
      </c>
      <c r="B47" s="209"/>
      <c r="C47" s="209">
        <v>1590</v>
      </c>
      <c r="D47" s="209">
        <v>1909</v>
      </c>
      <c r="E47" s="209">
        <v>319</v>
      </c>
      <c r="F47" s="209">
        <v>14874</v>
      </c>
      <c r="G47" s="209">
        <v>21465</v>
      </c>
      <c r="H47" s="209">
        <v>6591</v>
      </c>
    </row>
    <row r="48" spans="1:10" x14ac:dyDescent="0.2">
      <c r="A48" s="797" t="s">
        <v>520</v>
      </c>
      <c r="B48" s="213"/>
      <c r="C48" s="213">
        <v>1257</v>
      </c>
      <c r="D48" s="213">
        <v>1258</v>
      </c>
      <c r="E48" s="213">
        <v>1</v>
      </c>
      <c r="F48" s="213">
        <v>11938</v>
      </c>
      <c r="G48" s="213">
        <v>13858</v>
      </c>
      <c r="H48" s="213">
        <v>1920</v>
      </c>
    </row>
    <row r="49" spans="1:8" x14ac:dyDescent="0.2">
      <c r="A49" s="797" t="s">
        <v>521</v>
      </c>
      <c r="B49" s="213"/>
      <c r="C49" s="213">
        <v>664</v>
      </c>
      <c r="D49" s="213">
        <v>713</v>
      </c>
      <c r="E49" s="213">
        <v>49</v>
      </c>
      <c r="F49" s="213">
        <v>6016</v>
      </c>
      <c r="G49" s="213">
        <v>8300</v>
      </c>
      <c r="H49" s="213">
        <v>2284</v>
      </c>
    </row>
    <row r="50" spans="1:8" x14ac:dyDescent="0.2">
      <c r="A50" s="798" t="s">
        <v>522</v>
      </c>
      <c r="B50" s="793"/>
      <c r="C50" s="793">
        <v>871</v>
      </c>
      <c r="D50" s="764">
        <v>937</v>
      </c>
      <c r="E50" s="795">
        <v>66</v>
      </c>
      <c r="F50" s="795">
        <v>8168</v>
      </c>
      <c r="G50" s="795">
        <v>10874</v>
      </c>
      <c r="H50" s="795">
        <v>2706</v>
      </c>
    </row>
    <row r="51" spans="1:8" ht="15" x14ac:dyDescent="0.25">
      <c r="A51" s="221" t="s">
        <v>239</v>
      </c>
      <c r="B51" s="217"/>
      <c r="C51" s="256"/>
      <c r="D51" s="218"/>
      <c r="E51" s="218"/>
      <c r="F51" s="219"/>
      <c r="G51" s="218"/>
      <c r="H51" s="247" t="s">
        <v>238</v>
      </c>
    </row>
    <row r="52" spans="1:8" ht="15" x14ac:dyDescent="0.25">
      <c r="B52" s="221"/>
      <c r="C52" s="222"/>
      <c r="D52" s="218"/>
      <c r="E52" s="218"/>
      <c r="F52" s="219"/>
      <c r="G52" s="218"/>
      <c r="H52" s="220"/>
    </row>
    <row r="54" spans="1:8" x14ac:dyDescent="0.2">
      <c r="C54" s="257"/>
      <c r="D54" s="257"/>
      <c r="E54" s="257"/>
      <c r="F54" s="257"/>
      <c r="G54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C9" sqref="C9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x14ac:dyDescent="0.2">
      <c r="A4" s="75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2" t="s">
        <v>523</v>
      </c>
      <c r="H4" s="73" t="s">
        <v>128</v>
      </c>
    </row>
    <row r="5" spans="1:8" x14ac:dyDescent="0.2">
      <c r="A5" s="235" t="s">
        <v>269</v>
      </c>
      <c r="B5" s="659">
        <v>0.45800000000000002</v>
      </c>
      <c r="C5" s="377">
        <v>10.096153846153847</v>
      </c>
      <c r="D5" s="533">
        <v>3.806</v>
      </c>
      <c r="E5" s="377">
        <v>20.595690747782001</v>
      </c>
      <c r="F5" s="533">
        <v>6.9889999999999999</v>
      </c>
      <c r="G5" s="377">
        <v>24.669996432393866</v>
      </c>
      <c r="H5" s="660">
        <v>4.330718419650271</v>
      </c>
    </row>
    <row r="6" spans="1:8" x14ac:dyDescent="0.2">
      <c r="A6" s="235" t="s">
        <v>270</v>
      </c>
      <c r="B6" s="534">
        <v>2.613</v>
      </c>
      <c r="C6" s="266">
        <v>-7.6025459688826027</v>
      </c>
      <c r="D6" s="265">
        <v>14.462</v>
      </c>
      <c r="E6" s="266">
        <v>-25.476656704112134</v>
      </c>
      <c r="F6" s="265">
        <v>24.411000000000001</v>
      </c>
      <c r="G6" s="266">
        <v>-19.906161821641842</v>
      </c>
      <c r="H6" s="661">
        <v>15.126222255270106</v>
      </c>
    </row>
    <row r="7" spans="1:8" x14ac:dyDescent="0.2">
      <c r="A7" s="235" t="s">
        <v>271</v>
      </c>
      <c r="B7" s="534">
        <v>3.9590000000000001</v>
      </c>
      <c r="C7" s="266">
        <v>8.4360449192002189</v>
      </c>
      <c r="D7" s="265">
        <v>22.396000000000001</v>
      </c>
      <c r="E7" s="266">
        <v>-5.0775620920573026</v>
      </c>
      <c r="F7" s="265">
        <v>37.643999999999998</v>
      </c>
      <c r="G7" s="266">
        <v>0.15164817623114374</v>
      </c>
      <c r="H7" s="661">
        <v>23.326021489385433</v>
      </c>
    </row>
    <row r="8" spans="1:8" x14ac:dyDescent="0.2">
      <c r="A8" s="235" t="s">
        <v>272</v>
      </c>
      <c r="B8" s="534">
        <v>4.9589999999999996</v>
      </c>
      <c r="C8" s="266">
        <v>-45.131666297853506</v>
      </c>
      <c r="D8" s="265">
        <v>38.542000000000002</v>
      </c>
      <c r="E8" s="266">
        <v>-51.511567929346938</v>
      </c>
      <c r="F8" s="265">
        <v>72.876000000000005</v>
      </c>
      <c r="G8" s="266">
        <v>-51.931613558561828</v>
      </c>
      <c r="H8" s="661">
        <v>45.15745250399673</v>
      </c>
    </row>
    <row r="9" spans="1:8" x14ac:dyDescent="0.2">
      <c r="A9" s="235" t="s">
        <v>273</v>
      </c>
      <c r="B9" s="535">
        <v>1.2010000000000001</v>
      </c>
      <c r="C9" s="267">
        <v>-4.796360485268631E-2</v>
      </c>
      <c r="D9" s="265">
        <v>9.98</v>
      </c>
      <c r="E9" s="266">
        <v>-71.189376443418013</v>
      </c>
      <c r="F9" s="265">
        <v>17.181999999999999</v>
      </c>
      <c r="G9" s="845">
        <v>-5.10581935226593E-2</v>
      </c>
      <c r="H9" s="661">
        <v>10.646788365493052</v>
      </c>
    </row>
    <row r="10" spans="1:8" x14ac:dyDescent="0.2">
      <c r="A10" s="235" t="s">
        <v>625</v>
      </c>
      <c r="B10" s="535">
        <v>0.18</v>
      </c>
      <c r="C10" s="267">
        <v>21.764245117365142</v>
      </c>
      <c r="D10" s="265">
        <v>1.3120000000000001</v>
      </c>
      <c r="E10" s="266">
        <v>21.764245117365142</v>
      </c>
      <c r="F10" s="265">
        <v>2.2799999999999998</v>
      </c>
      <c r="G10" s="266">
        <v>21.764245117365142</v>
      </c>
      <c r="H10" s="784">
        <v>1.4127969662044093</v>
      </c>
    </row>
    <row r="11" spans="1:8" x14ac:dyDescent="0.2">
      <c r="A11" s="243" t="s">
        <v>274</v>
      </c>
      <c r="B11" s="268">
        <v>13.37</v>
      </c>
      <c r="C11" s="269">
        <v>-27.617909180777652</v>
      </c>
      <c r="D11" s="268">
        <v>90.498000000000005</v>
      </c>
      <c r="E11" s="269">
        <v>-43.915639523459056</v>
      </c>
      <c r="F11" s="268">
        <v>161.38200000000001</v>
      </c>
      <c r="G11" s="269">
        <v>-38.277661044697417</v>
      </c>
      <c r="H11" s="269">
        <v>100</v>
      </c>
    </row>
    <row r="12" spans="1:8" x14ac:dyDescent="0.2">
      <c r="A12" s="270" t="s">
        <v>275</v>
      </c>
      <c r="B12" s="271">
        <f>B11/'Consumo PP'!B11*100</f>
        <v>0.26848975426932103</v>
      </c>
      <c r="C12" s="272"/>
      <c r="D12" s="271">
        <f>D11/'Consumo PP'!D11*100</f>
        <v>0.27514304938145012</v>
      </c>
      <c r="E12" s="272"/>
      <c r="F12" s="271">
        <f>F11/'Consumo PP'!F11*100</f>
        <v>0.28835656955174765</v>
      </c>
      <c r="G12" s="273"/>
      <c r="H12" s="273"/>
    </row>
    <row r="13" spans="1:8" x14ac:dyDescent="0.2">
      <c r="A13" s="274" t="s">
        <v>557</v>
      </c>
      <c r="B13" s="67"/>
      <c r="C13" s="67"/>
      <c r="D13" s="67"/>
      <c r="E13" s="67"/>
      <c r="F13" s="67"/>
      <c r="G13" s="267"/>
      <c r="H13" s="71" t="s">
        <v>238</v>
      </c>
    </row>
    <row r="14" spans="1:8" x14ac:dyDescent="0.2">
      <c r="A14" s="274" t="s">
        <v>626</v>
      </c>
      <c r="B14" s="67"/>
      <c r="C14" s="67"/>
      <c r="D14" s="67"/>
      <c r="E14" s="67"/>
      <c r="F14" s="67"/>
      <c r="G14" s="267"/>
      <c r="H14" s="71"/>
    </row>
    <row r="15" spans="1:8" x14ac:dyDescent="0.2">
      <c r="A15" s="221" t="s">
        <v>643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21" priority="5" operator="between">
      <formula>0.00001</formula>
      <formula>0.499</formula>
    </cfRule>
  </conditionalFormatting>
  <conditionalFormatting sqref="F10">
    <cfRule type="cellIs" dxfId="220" priority="3" operator="between">
      <formula>0.00001</formula>
      <formula>0.499</formula>
    </cfRule>
  </conditionalFormatting>
  <conditionalFormatting sqref="G9">
    <cfRule type="cellIs" dxfId="219" priority="2" operator="between">
      <formula>0.00001</formula>
      <formula>0.499</formula>
    </cfRule>
  </conditionalFormatting>
  <conditionalFormatting sqref="C9">
    <cfRule type="cellIs" dxfId="218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276</v>
      </c>
      <c r="B1" s="664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70">
        <f>INDICE!A3</f>
        <v>42552</v>
      </c>
      <c r="C3" s="870"/>
      <c r="D3" s="888" t="s">
        <v>120</v>
      </c>
      <c r="E3" s="888"/>
      <c r="F3" s="888" t="s">
        <v>121</v>
      </c>
      <c r="G3" s="888"/>
    </row>
    <row r="4" spans="1:7" x14ac:dyDescent="0.2">
      <c r="A4" s="75"/>
      <c r="B4" s="260"/>
      <c r="C4" s="72" t="s">
        <v>523</v>
      </c>
      <c r="D4" s="260"/>
      <c r="E4" s="72" t="s">
        <v>523</v>
      </c>
      <c r="F4" s="260"/>
      <c r="G4" s="72" t="s">
        <v>523</v>
      </c>
    </row>
    <row r="5" spans="1:7" ht="15" x14ac:dyDescent="0.25">
      <c r="A5" s="656" t="s">
        <v>119</v>
      </c>
      <c r="B5" s="662">
        <v>5786</v>
      </c>
      <c r="C5" s="657">
        <v>0.59109874826147424</v>
      </c>
      <c r="D5" s="658">
        <v>36905</v>
      </c>
      <c r="E5" s="657">
        <v>-1.6469898462276471</v>
      </c>
      <c r="F5" s="663">
        <v>65045</v>
      </c>
      <c r="G5" s="657">
        <v>2.5057127097943428</v>
      </c>
    </row>
    <row r="6" spans="1:7" x14ac:dyDescent="0.2">
      <c r="A6" s="274"/>
      <c r="B6" s="1"/>
      <c r="C6" s="1"/>
      <c r="D6" s="1"/>
      <c r="E6" s="1"/>
      <c r="F6" s="1"/>
      <c r="G6" s="71" t="s">
        <v>238</v>
      </c>
    </row>
    <row r="7" spans="1:7" x14ac:dyDescent="0.2">
      <c r="A7" s="274" t="s">
        <v>557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609</v>
      </c>
      <c r="B5" s="472">
        <v>118</v>
      </c>
      <c r="C5" s="84">
        <v>-1.6666666666666667</v>
      </c>
      <c r="D5" s="83">
        <v>933</v>
      </c>
      <c r="E5" s="84">
        <v>-8.4396467124631993</v>
      </c>
      <c r="F5" s="83">
        <v>1613</v>
      </c>
      <c r="G5" s="84">
        <v>-2.3776164523674703</v>
      </c>
      <c r="H5" s="475">
        <v>2.5028706203643361</v>
      </c>
    </row>
    <row r="6" spans="1:8" s="80" customFormat="1" x14ac:dyDescent="0.2">
      <c r="A6" s="82" t="s">
        <v>49</v>
      </c>
      <c r="B6" s="473">
        <v>806</v>
      </c>
      <c r="C6" s="86">
        <v>-4.0476190476190474</v>
      </c>
      <c r="D6" s="85">
        <v>5621</v>
      </c>
      <c r="E6" s="86">
        <v>10.977295162882527</v>
      </c>
      <c r="F6" s="85">
        <v>9662</v>
      </c>
      <c r="G6" s="86">
        <v>17.738609563319166</v>
      </c>
      <c r="H6" s="476">
        <v>14.992396735251218</v>
      </c>
    </row>
    <row r="7" spans="1:8" s="80" customFormat="1" x14ac:dyDescent="0.2">
      <c r="A7" s="82" t="s">
        <v>50</v>
      </c>
      <c r="B7" s="473">
        <v>835</v>
      </c>
      <c r="C7" s="86">
        <v>3.9850560398505603</v>
      </c>
      <c r="D7" s="85">
        <v>4960.2909999999993</v>
      </c>
      <c r="E7" s="86">
        <v>-8.1109554399476451</v>
      </c>
      <c r="F7" s="85">
        <v>9073.0319999999992</v>
      </c>
      <c r="G7" s="86">
        <v>-1.401735705855901</v>
      </c>
      <c r="H7" s="476">
        <v>14.078502932687831</v>
      </c>
    </row>
    <row r="8" spans="1:8" s="80" customFormat="1" x14ac:dyDescent="0.2">
      <c r="A8" s="82" t="s">
        <v>129</v>
      </c>
      <c r="B8" s="473">
        <v>2375</v>
      </c>
      <c r="C8" s="86">
        <v>-0.66917607695524883</v>
      </c>
      <c r="D8" s="85">
        <v>15204</v>
      </c>
      <c r="E8" s="86">
        <v>-3.8330170777988615</v>
      </c>
      <c r="F8" s="85">
        <v>26880</v>
      </c>
      <c r="G8" s="86">
        <v>-1.5562066632604505</v>
      </c>
      <c r="H8" s="476">
        <v>41.70933805046085</v>
      </c>
    </row>
    <row r="9" spans="1:8" s="80" customFormat="1" x14ac:dyDescent="0.2">
      <c r="A9" s="82" t="s">
        <v>130</v>
      </c>
      <c r="B9" s="473">
        <v>496</v>
      </c>
      <c r="C9" s="86">
        <v>34.417344173441734</v>
      </c>
      <c r="D9" s="85">
        <v>2594</v>
      </c>
      <c r="E9" s="86">
        <v>13.225665648188563</v>
      </c>
      <c r="F9" s="85">
        <v>4285</v>
      </c>
      <c r="G9" s="87">
        <v>6.7779715923249437</v>
      </c>
      <c r="H9" s="476">
        <v>6.6489774384756224</v>
      </c>
    </row>
    <row r="10" spans="1:8" s="80" customFormat="1" x14ac:dyDescent="0.2">
      <c r="A10" s="81" t="s">
        <v>131</v>
      </c>
      <c r="B10" s="474">
        <v>1125</v>
      </c>
      <c r="C10" s="188">
        <v>-4.4991511035653655</v>
      </c>
      <c r="D10" s="88">
        <v>7299.2450000000008</v>
      </c>
      <c r="E10" s="89">
        <v>-3.561600651938162</v>
      </c>
      <c r="F10" s="88">
        <v>12930.048000000001</v>
      </c>
      <c r="G10" s="89">
        <v>6.3141140383607546</v>
      </c>
      <c r="H10" s="477">
        <v>20.063383297644542</v>
      </c>
    </row>
    <row r="11" spans="1:8" s="80" customFormat="1" x14ac:dyDescent="0.2">
      <c r="A11" s="90" t="s">
        <v>119</v>
      </c>
      <c r="B11" s="91">
        <v>5755</v>
      </c>
      <c r="C11" s="92">
        <v>0.94720224522013685</v>
      </c>
      <c r="D11" s="91">
        <v>36611.536</v>
      </c>
      <c r="E11" s="92">
        <v>-1.4545967133297215</v>
      </c>
      <c r="F11" s="91">
        <v>64446</v>
      </c>
      <c r="G11" s="92">
        <v>3.0490006424772433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558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643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18" sqref="E18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4" t="s">
        <v>278</v>
      </c>
      <c r="B1" s="224"/>
      <c r="C1" s="224"/>
      <c r="D1" s="224"/>
      <c r="E1" s="224"/>
      <c r="F1" s="225"/>
      <c r="G1" s="225"/>
    </row>
    <row r="2" spans="1:7" x14ac:dyDescent="0.2">
      <c r="A2" s="224"/>
      <c r="B2" s="224"/>
      <c r="C2" s="224"/>
      <c r="D2" s="224"/>
      <c r="E2" s="229" t="s">
        <v>159</v>
      </c>
      <c r="F2" s="225"/>
      <c r="G2" s="225"/>
    </row>
    <row r="3" spans="1:7" x14ac:dyDescent="0.2">
      <c r="A3" s="889">
        <f>INDICE!A3</f>
        <v>42552</v>
      </c>
      <c r="B3" s="889">
        <v>41671</v>
      </c>
      <c r="C3" s="890">
        <v>41671</v>
      </c>
      <c r="D3" s="889">
        <v>41671</v>
      </c>
      <c r="E3" s="889">
        <v>41671</v>
      </c>
      <c r="F3" s="225"/>
    </row>
    <row r="4" spans="1:7" ht="15" x14ac:dyDescent="0.25">
      <c r="A4" s="235" t="s">
        <v>30</v>
      </c>
      <c r="B4" s="236">
        <v>13.37</v>
      </c>
      <c r="C4" s="665"/>
      <c r="D4" s="365" t="s">
        <v>279</v>
      </c>
      <c r="E4" s="800">
        <v>5755</v>
      </c>
    </row>
    <row r="5" spans="1:7" x14ac:dyDescent="0.2">
      <c r="A5" s="235" t="s">
        <v>280</v>
      </c>
      <c r="B5" s="236">
        <v>5913</v>
      </c>
      <c r="C5" s="372"/>
      <c r="D5" s="235" t="s">
        <v>281</v>
      </c>
      <c r="E5" s="236">
        <v>-374</v>
      </c>
    </row>
    <row r="6" spans="1:7" x14ac:dyDescent="0.2">
      <c r="A6" s="235" t="s">
        <v>551</v>
      </c>
      <c r="B6" s="236">
        <v>-118</v>
      </c>
      <c r="C6" s="372"/>
      <c r="D6" s="235" t="s">
        <v>282</v>
      </c>
      <c r="E6" s="236">
        <v>-22.290000000000656</v>
      </c>
    </row>
    <row r="7" spans="1:7" x14ac:dyDescent="0.2">
      <c r="A7" s="235" t="s">
        <v>552</v>
      </c>
      <c r="B7" s="236">
        <v>190.63000000000011</v>
      </c>
      <c r="C7" s="372"/>
      <c r="D7" s="235" t="s">
        <v>553</v>
      </c>
      <c r="E7" s="236">
        <v>1921</v>
      </c>
    </row>
    <row r="8" spans="1:7" x14ac:dyDescent="0.2">
      <c r="A8" s="235" t="s">
        <v>554</v>
      </c>
      <c r="B8" s="236">
        <v>-213</v>
      </c>
      <c r="C8" s="372"/>
      <c r="D8" s="235" t="s">
        <v>555</v>
      </c>
      <c r="E8" s="236">
        <v>-1971</v>
      </c>
    </row>
    <row r="9" spans="1:7" ht="15" x14ac:dyDescent="0.25">
      <c r="A9" s="243" t="s">
        <v>59</v>
      </c>
      <c r="B9" s="678">
        <v>5786</v>
      </c>
      <c r="C9" s="372"/>
      <c r="D9" s="235" t="s">
        <v>284</v>
      </c>
      <c r="E9" s="236">
        <v>-329</v>
      </c>
    </row>
    <row r="10" spans="1:7" ht="15" x14ac:dyDescent="0.25">
      <c r="A10" s="235" t="s">
        <v>283</v>
      </c>
      <c r="B10" s="236">
        <v>-31</v>
      </c>
      <c r="C10" s="372"/>
      <c r="D10" s="243" t="s">
        <v>556</v>
      </c>
      <c r="E10" s="678">
        <v>4979.7099999999991</v>
      </c>
      <c r="G10" s="837"/>
    </row>
    <row r="11" spans="1:7" ht="15" x14ac:dyDescent="0.25">
      <c r="A11" s="243" t="s">
        <v>279</v>
      </c>
      <c r="B11" s="678">
        <v>5755</v>
      </c>
      <c r="C11" s="666"/>
      <c r="D11" s="320"/>
      <c r="E11" s="655" t="s">
        <v>132</v>
      </c>
      <c r="F11" s="235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F21" sqref="F21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6" t="s">
        <v>560</v>
      </c>
      <c r="B1" s="856"/>
      <c r="C1" s="856"/>
      <c r="D1" s="856"/>
      <c r="E1" s="277"/>
      <c r="F1" s="277"/>
      <c r="G1" s="60"/>
      <c r="H1" s="60"/>
      <c r="I1" s="60"/>
      <c r="J1" s="60"/>
      <c r="K1" s="58"/>
      <c r="L1" s="58"/>
    </row>
    <row r="2" spans="1:12" ht="14.25" customHeight="1" x14ac:dyDescent="0.2">
      <c r="A2" s="856"/>
      <c r="B2" s="856"/>
      <c r="C2" s="856"/>
      <c r="D2" s="856"/>
      <c r="E2" s="277"/>
      <c r="F2" s="27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0" customFormat="1" ht="14.25" customHeight="1" x14ac:dyDescent="0.2">
      <c r="A4" s="278"/>
      <c r="B4" s="278"/>
      <c r="C4" s="279" t="s">
        <v>286</v>
      </c>
      <c r="D4" s="279" t="s">
        <v>559</v>
      </c>
      <c r="E4" s="65"/>
      <c r="F4" s="65"/>
    </row>
    <row r="5" spans="1:12" s="280" customFormat="1" ht="14.25" customHeight="1" x14ac:dyDescent="0.2">
      <c r="A5" s="858">
        <v>2010</v>
      </c>
      <c r="B5" s="284" t="s">
        <v>287</v>
      </c>
      <c r="C5" s="668">
        <v>11.06</v>
      </c>
      <c r="D5" s="285">
        <v>3.4611786716557624</v>
      </c>
      <c r="E5" s="65"/>
      <c r="F5" s="65"/>
    </row>
    <row r="6" spans="1:12" ht="14.25" customHeight="1" x14ac:dyDescent="0.2">
      <c r="A6" s="891"/>
      <c r="B6" s="281" t="s">
        <v>288</v>
      </c>
      <c r="C6" s="667">
        <v>11.68</v>
      </c>
      <c r="D6" s="282">
        <v>5.6057866184448395</v>
      </c>
      <c r="F6" s="58"/>
    </row>
    <row r="7" spans="1:12" ht="14.25" customHeight="1" x14ac:dyDescent="0.2">
      <c r="A7" s="891"/>
      <c r="B7" s="281" t="s">
        <v>289</v>
      </c>
      <c r="C7" s="667">
        <v>12.45</v>
      </c>
      <c r="D7" s="282">
        <v>6.5924657534246531</v>
      </c>
      <c r="E7" s="283"/>
      <c r="F7" s="58"/>
    </row>
    <row r="8" spans="1:12" ht="14.25" customHeight="1" x14ac:dyDescent="0.2">
      <c r="A8" s="859"/>
      <c r="B8" s="286" t="s">
        <v>290</v>
      </c>
      <c r="C8" s="669">
        <v>12.79</v>
      </c>
      <c r="D8" s="287">
        <v>2.7309236947791153</v>
      </c>
      <c r="E8" s="283"/>
      <c r="F8" s="58"/>
    </row>
    <row r="9" spans="1:12" s="280" customFormat="1" ht="14.25" customHeight="1" x14ac:dyDescent="0.2">
      <c r="A9" s="891">
        <v>2011</v>
      </c>
      <c r="B9" s="281" t="s">
        <v>287</v>
      </c>
      <c r="C9" s="667">
        <v>13.19</v>
      </c>
      <c r="D9" s="282">
        <v>3.1274433150899172</v>
      </c>
      <c r="E9" s="65"/>
      <c r="F9" s="65"/>
    </row>
    <row r="10" spans="1:12" ht="14.25" customHeight="1" x14ac:dyDescent="0.2">
      <c r="A10" s="891"/>
      <c r="B10" s="281" t="s">
        <v>288</v>
      </c>
      <c r="C10" s="667">
        <v>14</v>
      </c>
      <c r="D10" s="282">
        <v>6.141015921152392</v>
      </c>
      <c r="F10" s="58"/>
    </row>
    <row r="11" spans="1:12" ht="14.25" customHeight="1" x14ac:dyDescent="0.2">
      <c r="A11" s="891"/>
      <c r="B11" s="281" t="s">
        <v>289</v>
      </c>
      <c r="C11" s="667">
        <v>14.8</v>
      </c>
      <c r="D11" s="282">
        <v>5.7142857142857197</v>
      </c>
      <c r="E11" s="283"/>
      <c r="F11" s="58"/>
    </row>
    <row r="12" spans="1:12" ht="14.25" customHeight="1" x14ac:dyDescent="0.2">
      <c r="A12" s="859"/>
      <c r="B12" s="286" t="s">
        <v>290</v>
      </c>
      <c r="C12" s="669">
        <v>15.09</v>
      </c>
      <c r="D12" s="287">
        <v>1.9594594594594537</v>
      </c>
      <c r="E12" s="283"/>
      <c r="F12" s="58"/>
    </row>
    <row r="13" spans="1:12" s="280" customFormat="1" ht="14.25" customHeight="1" x14ac:dyDescent="0.2">
      <c r="A13" s="891">
        <v>2012</v>
      </c>
      <c r="B13" s="281" t="s">
        <v>291</v>
      </c>
      <c r="C13" s="667">
        <v>15.53</v>
      </c>
      <c r="D13" s="282">
        <v>2.9158383035122566</v>
      </c>
      <c r="E13" s="65"/>
      <c r="F13" s="65"/>
    </row>
    <row r="14" spans="1:12" ht="14.25" customHeight="1" x14ac:dyDescent="0.2">
      <c r="A14" s="891"/>
      <c r="B14" s="281" t="s">
        <v>289</v>
      </c>
      <c r="C14" s="667">
        <v>16.45</v>
      </c>
      <c r="D14" s="282">
        <v>5.9240180296200897</v>
      </c>
      <c r="F14" s="58"/>
    </row>
    <row r="15" spans="1:12" ht="14.25" customHeight="1" x14ac:dyDescent="0.2">
      <c r="A15" s="891"/>
      <c r="B15" s="281" t="s">
        <v>292</v>
      </c>
      <c r="C15" s="667">
        <v>16.87</v>
      </c>
      <c r="D15" s="282">
        <v>2.5531914893617129</v>
      </c>
      <c r="E15" s="283"/>
      <c r="F15" s="58"/>
    </row>
    <row r="16" spans="1:12" ht="14.25" customHeight="1" x14ac:dyDescent="0.2">
      <c r="A16" s="859"/>
      <c r="B16" s="286" t="s">
        <v>290</v>
      </c>
      <c r="C16" s="669">
        <v>16.100000000000001</v>
      </c>
      <c r="D16" s="287">
        <v>-4.5643153526970925</v>
      </c>
      <c r="E16" s="283"/>
      <c r="F16" s="58"/>
    </row>
    <row r="17" spans="1:6" ht="14.25" customHeight="1" x14ac:dyDescent="0.2">
      <c r="A17" s="858">
        <v>2013</v>
      </c>
      <c r="B17" s="284" t="s">
        <v>287</v>
      </c>
      <c r="C17" s="668">
        <v>16.32</v>
      </c>
      <c r="D17" s="285">
        <v>1.3664596273291854</v>
      </c>
      <c r="E17" s="283"/>
      <c r="F17" s="58"/>
    </row>
    <row r="18" spans="1:6" ht="14.25" customHeight="1" x14ac:dyDescent="0.2">
      <c r="A18" s="891"/>
      <c r="B18" s="281" t="s">
        <v>293</v>
      </c>
      <c r="C18" s="667">
        <v>17.13</v>
      </c>
      <c r="D18" s="282">
        <v>4.9632352941176388</v>
      </c>
      <c r="E18" s="283"/>
      <c r="F18" s="58"/>
    </row>
    <row r="19" spans="1:6" ht="14.25" customHeight="1" x14ac:dyDescent="0.2">
      <c r="A19" s="859"/>
      <c r="B19" s="286" t="s">
        <v>294</v>
      </c>
      <c r="C19" s="669">
        <v>17.5</v>
      </c>
      <c r="D19" s="287">
        <v>2.1599532983070695</v>
      </c>
      <c r="F19" s="58"/>
    </row>
    <row r="20" spans="1:6" ht="14.25" customHeight="1" x14ac:dyDescent="0.2">
      <c r="A20" s="858">
        <v>2015</v>
      </c>
      <c r="B20" s="284" t="s">
        <v>633</v>
      </c>
      <c r="C20" s="668">
        <v>15.81</v>
      </c>
      <c r="D20" s="285">
        <v>-9.66</v>
      </c>
      <c r="F20" s="58"/>
    </row>
    <row r="21" spans="1:6" ht="14.25" customHeight="1" x14ac:dyDescent="0.2">
      <c r="A21" s="891"/>
      <c r="B21" s="281" t="s">
        <v>637</v>
      </c>
      <c r="C21" s="667">
        <v>14.12</v>
      </c>
      <c r="D21" s="282">
        <v>-10.69</v>
      </c>
      <c r="F21" s="58"/>
    </row>
    <row r="22" spans="1:6" ht="14.25" customHeight="1" x14ac:dyDescent="0.2">
      <c r="A22" s="891"/>
      <c r="B22" s="281" t="s">
        <v>641</v>
      </c>
      <c r="C22" s="667">
        <v>13.42</v>
      </c>
      <c r="D22" s="282">
        <v>-4.96</v>
      </c>
    </row>
    <row r="23" spans="1:6" ht="14.25" customHeight="1" x14ac:dyDescent="0.2">
      <c r="A23" s="891"/>
      <c r="B23" s="281" t="s">
        <v>656</v>
      </c>
      <c r="C23" s="667">
        <v>12.76</v>
      </c>
      <c r="D23" s="282">
        <v>-4.9180327868852469</v>
      </c>
    </row>
    <row r="24" spans="1:6" ht="14.25" customHeight="1" x14ac:dyDescent="0.2">
      <c r="A24" s="859"/>
      <c r="B24" s="286" t="s">
        <v>658</v>
      </c>
      <c r="C24" s="669">
        <v>12.68</v>
      </c>
      <c r="D24" s="287">
        <v>-0.62695924764890343</v>
      </c>
    </row>
    <row r="25" spans="1:6" ht="14.25" customHeight="1" x14ac:dyDescent="0.2">
      <c r="A25" s="858">
        <v>2016</v>
      </c>
      <c r="B25" s="284" t="s">
        <v>659</v>
      </c>
      <c r="C25" s="668">
        <v>13.1</v>
      </c>
      <c r="D25" s="285">
        <v>3.3123028391167186</v>
      </c>
    </row>
    <row r="26" spans="1:6" ht="14.25" customHeight="1" x14ac:dyDescent="0.2">
      <c r="A26" s="891"/>
      <c r="B26" s="281" t="s">
        <v>663</v>
      </c>
      <c r="C26" s="667">
        <v>12.46</v>
      </c>
      <c r="D26" s="282">
        <v>-4.8854961832060981</v>
      </c>
    </row>
    <row r="27" spans="1:6" ht="14.25" customHeight="1" x14ac:dyDescent="0.2">
      <c r="A27" s="891"/>
      <c r="B27" s="281" t="s">
        <v>678</v>
      </c>
      <c r="C27" s="667">
        <v>11.85</v>
      </c>
      <c r="D27" s="282">
        <v>-4.8956661316211969</v>
      </c>
    </row>
    <row r="28" spans="1:6" ht="14.25" customHeight="1" x14ac:dyDescent="0.2">
      <c r="A28" s="859"/>
      <c r="B28" s="848" t="s">
        <v>677</v>
      </c>
      <c r="C28" s="669">
        <v>11.27</v>
      </c>
      <c r="D28" s="287">
        <v>-4.8945147679324901</v>
      </c>
    </row>
    <row r="29" spans="1:6" ht="14.25" customHeight="1" x14ac:dyDescent="0.2">
      <c r="A29" s="274"/>
      <c r="D29" s="71" t="s">
        <v>296</v>
      </c>
    </row>
    <row r="30" spans="1:6" ht="14.25" customHeight="1" x14ac:dyDescent="0.2">
      <c r="A30" s="274" t="s">
        <v>295</v>
      </c>
    </row>
  </sheetData>
  <mergeCells count="7">
    <mergeCell ref="A25:A28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E33" sqref="E33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8" t="s">
        <v>664</v>
      </c>
      <c r="C3" s="860" t="s">
        <v>487</v>
      </c>
      <c r="D3" s="858" t="s">
        <v>639</v>
      </c>
      <c r="E3" s="860" t="s">
        <v>487</v>
      </c>
      <c r="F3" s="862" t="s">
        <v>111</v>
      </c>
      <c r="G3" s="862"/>
    </row>
    <row r="4" spans="1:7" ht="14.45" customHeight="1" x14ac:dyDescent="0.25">
      <c r="A4" s="828"/>
      <c r="B4" s="859"/>
      <c r="C4" s="861"/>
      <c r="D4" s="859"/>
      <c r="E4" s="861"/>
      <c r="F4" s="458">
        <v>2015</v>
      </c>
      <c r="G4" s="458">
        <v>2014</v>
      </c>
    </row>
    <row r="5" spans="1:7" x14ac:dyDescent="0.2">
      <c r="A5" s="65" t="s">
        <v>112</v>
      </c>
      <c r="B5" s="265">
        <v>14425.661036937392</v>
      </c>
      <c r="C5" s="266">
        <v>11.646075880656944</v>
      </c>
      <c r="D5" s="265">
        <v>11639.392948199999</v>
      </c>
      <c r="E5" s="266">
        <v>9.8314891506505102</v>
      </c>
      <c r="F5" s="759">
        <v>8.3340261664268152</v>
      </c>
      <c r="G5" s="759">
        <v>13.986079100901474</v>
      </c>
    </row>
    <row r="6" spans="1:7" x14ac:dyDescent="0.2">
      <c r="A6" s="65" t="s">
        <v>113</v>
      </c>
      <c r="B6" s="265">
        <v>52434.240239999999</v>
      </c>
      <c r="C6" s="266">
        <v>42.331033497601098</v>
      </c>
      <c r="D6" s="265">
        <v>50446.525071799995</v>
      </c>
      <c r="E6" s="266">
        <v>42.610853172383031</v>
      </c>
      <c r="F6" s="759">
        <v>0.4508656918035282</v>
      </c>
      <c r="G6" s="759">
        <v>0.61599140982995004</v>
      </c>
    </row>
    <row r="7" spans="1:7" x14ac:dyDescent="0.2">
      <c r="A7" s="65" t="s">
        <v>114</v>
      </c>
      <c r="B7" s="265">
        <v>24590.480148000002</v>
      </c>
      <c r="C7" s="266">
        <v>19.852303267912919</v>
      </c>
      <c r="D7" s="265">
        <v>23661.746351999998</v>
      </c>
      <c r="E7" s="266">
        <v>19.986454927712352</v>
      </c>
      <c r="F7" s="759">
        <v>0.22015978408784018</v>
      </c>
      <c r="G7" s="759">
        <v>8.7923586410356094E-2</v>
      </c>
    </row>
    <row r="8" spans="1:7" x14ac:dyDescent="0.2">
      <c r="A8" s="65" t="s">
        <v>115</v>
      </c>
      <c r="B8" s="265">
        <v>14926.70119191919</v>
      </c>
      <c r="C8" s="266">
        <v>12.05057392405565</v>
      </c>
      <c r="D8" s="265">
        <v>14934.0303030303</v>
      </c>
      <c r="E8" s="266">
        <v>12.614382687581163</v>
      </c>
      <c r="F8" s="759">
        <v>100</v>
      </c>
      <c r="G8" s="759">
        <v>100</v>
      </c>
    </row>
    <row r="9" spans="1:7" x14ac:dyDescent="0.2">
      <c r="A9" s="65" t="s">
        <v>116</v>
      </c>
      <c r="B9" s="265">
        <v>17243.376235943582</v>
      </c>
      <c r="C9" s="266">
        <v>13.920864185586732</v>
      </c>
      <c r="D9" s="265">
        <v>17795.982282899997</v>
      </c>
      <c r="E9" s="266">
        <v>15.031798266296805</v>
      </c>
      <c r="F9" s="759">
        <v>100</v>
      </c>
      <c r="G9" s="759">
        <v>100</v>
      </c>
    </row>
    <row r="10" spans="1:7" x14ac:dyDescent="0.2">
      <c r="A10" s="65" t="s">
        <v>117</v>
      </c>
      <c r="B10" s="265">
        <v>259.94936652448104</v>
      </c>
      <c r="C10" s="266">
        <v>0.20986144343202545</v>
      </c>
      <c r="D10" s="265">
        <v>204.15011999999999</v>
      </c>
      <c r="E10" s="266">
        <v>0.17244023797601851</v>
      </c>
      <c r="F10" s="759" t="s">
        <v>665</v>
      </c>
      <c r="G10" s="759" t="s">
        <v>666</v>
      </c>
    </row>
    <row r="11" spans="1:7" x14ac:dyDescent="0.2">
      <c r="A11" s="65" t="s">
        <v>118</v>
      </c>
      <c r="B11" s="265">
        <v>-13.268894763999953</v>
      </c>
      <c r="C11" s="266" t="s">
        <v>667</v>
      </c>
      <c r="D11" s="265">
        <v>-292.91599999999994</v>
      </c>
      <c r="E11" s="266">
        <v>-0.24741844259990359</v>
      </c>
      <c r="F11" s="760"/>
      <c r="G11" s="760"/>
    </row>
    <row r="12" spans="1:7" x14ac:dyDescent="0.2">
      <c r="A12" s="68" t="s">
        <v>119</v>
      </c>
      <c r="B12" s="761">
        <v>123867.13932456066</v>
      </c>
      <c r="C12" s="762">
        <v>100</v>
      </c>
      <c r="D12" s="761">
        <v>118388.91107793032</v>
      </c>
      <c r="E12" s="762">
        <v>100</v>
      </c>
      <c r="F12" s="762">
        <v>26.888410867770883</v>
      </c>
      <c r="G12" s="762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605</v>
      </c>
    </row>
    <row r="14" spans="1:7" x14ac:dyDescent="0.2">
      <c r="A14" s="763" t="s">
        <v>606</v>
      </c>
      <c r="B14" s="1"/>
      <c r="C14" s="1"/>
      <c r="D14" s="1"/>
      <c r="E14" s="1"/>
      <c r="F14" s="1"/>
      <c r="G14" s="1"/>
    </row>
    <row r="15" spans="1:7" x14ac:dyDescent="0.2">
      <c r="A15" s="826" t="s">
        <v>668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561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9" t="s">
        <v>297</v>
      </c>
    </row>
    <row r="3" spans="1:6" x14ac:dyDescent="0.2">
      <c r="A3" s="63"/>
      <c r="B3" s="870" t="s">
        <v>298</v>
      </c>
      <c r="C3" s="870"/>
      <c r="D3" s="870"/>
      <c r="E3" s="259" t="s">
        <v>299</v>
      </c>
      <c r="F3" s="259"/>
    </row>
    <row r="4" spans="1:6" x14ac:dyDescent="0.2">
      <c r="A4" s="75"/>
      <c r="B4" s="290" t="s">
        <v>674</v>
      </c>
      <c r="C4" s="291" t="s">
        <v>670</v>
      </c>
      <c r="D4" s="290" t="s">
        <v>675</v>
      </c>
      <c r="E4" s="261" t="s">
        <v>300</v>
      </c>
      <c r="F4" s="260" t="s">
        <v>301</v>
      </c>
    </row>
    <row r="5" spans="1:6" x14ac:dyDescent="0.2">
      <c r="A5" s="670" t="s">
        <v>563</v>
      </c>
      <c r="B5" s="292">
        <v>115.40761566774194</v>
      </c>
      <c r="C5" s="292">
        <v>118.48964622</v>
      </c>
      <c r="D5" s="292">
        <v>131.700626490323</v>
      </c>
      <c r="E5" s="292">
        <v>-2.601096931740051</v>
      </c>
      <c r="F5" s="292">
        <v>-12.371247773660539</v>
      </c>
    </row>
    <row r="6" spans="1:6" x14ac:dyDescent="0.2">
      <c r="A6" s="75" t="s">
        <v>562</v>
      </c>
      <c r="B6" s="271">
        <v>103.21847588709676</v>
      </c>
      <c r="C6" s="287">
        <v>105.2595264</v>
      </c>
      <c r="D6" s="271">
        <v>114.960403729032</v>
      </c>
      <c r="E6" s="271">
        <v>-1.9390648834453053</v>
      </c>
      <c r="F6" s="271">
        <v>-10.213888835682596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425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6" t="s">
        <v>302</v>
      </c>
      <c r="B1" s="856"/>
      <c r="C1" s="856"/>
      <c r="D1" s="58"/>
      <c r="E1" s="58"/>
    </row>
    <row r="2" spans="1:38" x14ac:dyDescent="0.2">
      <c r="A2" s="857"/>
      <c r="B2" s="856"/>
      <c r="C2" s="856"/>
      <c r="D2" s="8"/>
      <c r="E2" s="62" t="s">
        <v>297</v>
      </c>
    </row>
    <row r="3" spans="1:38" x14ac:dyDescent="0.2">
      <c r="A3" s="64"/>
      <c r="B3" s="294" t="s">
        <v>303</v>
      </c>
      <c r="C3" s="294" t="s">
        <v>304</v>
      </c>
      <c r="D3" s="294" t="s">
        <v>305</v>
      </c>
      <c r="E3" s="294" t="s">
        <v>306</v>
      </c>
    </row>
    <row r="4" spans="1:38" x14ac:dyDescent="0.2">
      <c r="A4" s="295" t="s">
        <v>307</v>
      </c>
      <c r="B4" s="296">
        <v>115.40761566774194</v>
      </c>
      <c r="C4" s="297">
        <v>20.029420901013065</v>
      </c>
      <c r="D4" s="297">
        <v>46.191481017142095</v>
      </c>
      <c r="E4" s="297">
        <v>49.186713749586772</v>
      </c>
      <c r="F4" s="432"/>
      <c r="G4" s="432"/>
      <c r="H4" s="432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</row>
    <row r="5" spans="1:38" x14ac:dyDescent="0.2">
      <c r="A5" s="298" t="s">
        <v>308</v>
      </c>
      <c r="B5" s="299">
        <v>132.69677419354838</v>
      </c>
      <c r="C5" s="293">
        <v>21.186879913255627</v>
      </c>
      <c r="D5" s="293">
        <v>66.626636215776628</v>
      </c>
      <c r="E5" s="293">
        <v>44.883258064516127</v>
      </c>
      <c r="F5" s="432"/>
      <c r="G5" s="432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</row>
    <row r="6" spans="1:38" x14ac:dyDescent="0.2">
      <c r="A6" s="298" t="s">
        <v>309</v>
      </c>
      <c r="B6" s="299">
        <v>113.14193548387098</v>
      </c>
      <c r="C6" s="293">
        <v>18.856989247311834</v>
      </c>
      <c r="D6" s="293">
        <v>50.65317204301077</v>
      </c>
      <c r="E6" s="293">
        <v>43.631774193548388</v>
      </c>
      <c r="F6" s="432"/>
      <c r="G6" s="432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</row>
    <row r="7" spans="1:38" x14ac:dyDescent="0.2">
      <c r="A7" s="298" t="s">
        <v>252</v>
      </c>
      <c r="B7" s="299">
        <v>129.71812903225805</v>
      </c>
      <c r="C7" s="293">
        <v>22.513063716342305</v>
      </c>
      <c r="D7" s="293">
        <v>63.695162090109292</v>
      </c>
      <c r="E7" s="293">
        <v>43.509903225806447</v>
      </c>
      <c r="F7" s="432"/>
      <c r="G7" s="432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</row>
    <row r="8" spans="1:38" x14ac:dyDescent="0.2">
      <c r="A8" s="298" t="s">
        <v>310</v>
      </c>
      <c r="B8" s="299">
        <v>99.832095768087655</v>
      </c>
      <c r="C8" s="293">
        <v>16.63868262801461</v>
      </c>
      <c r="D8" s="293">
        <v>37.882064595298033</v>
      </c>
      <c r="E8" s="293">
        <v>45.311348544775015</v>
      </c>
      <c r="F8" s="432"/>
      <c r="G8" s="432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</row>
    <row r="9" spans="1:38" x14ac:dyDescent="0.2">
      <c r="A9" s="298" t="s">
        <v>311</v>
      </c>
      <c r="B9" s="299">
        <v>109.16098068705541</v>
      </c>
      <c r="C9" s="293">
        <v>18.9452941688278</v>
      </c>
      <c r="D9" s="293">
        <v>49.055046129380017</v>
      </c>
      <c r="E9" s="293">
        <v>41.160640388847604</v>
      </c>
      <c r="F9" s="432"/>
      <c r="G9" s="432"/>
    </row>
    <row r="10" spans="1:38" x14ac:dyDescent="0.2">
      <c r="A10" s="298" t="s">
        <v>312</v>
      </c>
      <c r="B10" s="299">
        <v>116.63116129032259</v>
      </c>
      <c r="C10" s="293">
        <v>18.621782054757389</v>
      </c>
      <c r="D10" s="293">
        <v>49.943476009758754</v>
      </c>
      <c r="E10" s="293">
        <v>48.065903225806451</v>
      </c>
      <c r="F10" s="432"/>
      <c r="G10" s="432"/>
    </row>
    <row r="11" spans="1:38" x14ac:dyDescent="0.2">
      <c r="A11" s="298" t="s">
        <v>313</v>
      </c>
      <c r="B11" s="299">
        <v>119.80109417430921</v>
      </c>
      <c r="C11" s="293">
        <v>23.960218834861841</v>
      </c>
      <c r="D11" s="293">
        <v>52.204352717291052</v>
      </c>
      <c r="E11" s="293">
        <v>43.636522622156313</v>
      </c>
      <c r="F11" s="432"/>
      <c r="G11" s="432"/>
    </row>
    <row r="12" spans="1:38" x14ac:dyDescent="0.2">
      <c r="A12" s="298" t="s">
        <v>314</v>
      </c>
      <c r="B12" s="299">
        <v>142.0570075863987</v>
      </c>
      <c r="C12" s="293">
        <v>28.411401517279739</v>
      </c>
      <c r="D12" s="293">
        <v>62.123505466827041</v>
      </c>
      <c r="E12" s="293">
        <v>51.522100602291914</v>
      </c>
      <c r="F12" s="432"/>
      <c r="G12" s="432"/>
    </row>
    <row r="13" spans="1:38" x14ac:dyDescent="0.2">
      <c r="A13" s="298" t="s">
        <v>315</v>
      </c>
      <c r="B13" s="299">
        <v>122.65161290322581</v>
      </c>
      <c r="C13" s="293">
        <v>20.441935483870971</v>
      </c>
      <c r="D13" s="293">
        <v>58.522419354838711</v>
      </c>
      <c r="E13" s="293">
        <v>43.687258064516129</v>
      </c>
      <c r="F13" s="432"/>
      <c r="G13" s="432"/>
    </row>
    <row r="14" spans="1:38" x14ac:dyDescent="0.2">
      <c r="A14" s="298" t="s">
        <v>316</v>
      </c>
      <c r="B14" s="299">
        <v>121.27096774193549</v>
      </c>
      <c r="C14" s="293">
        <v>21.868535166578532</v>
      </c>
      <c r="D14" s="293">
        <v>56.962303543098891</v>
      </c>
      <c r="E14" s="293">
        <v>42.440129032258071</v>
      </c>
      <c r="F14" s="432"/>
      <c r="G14" s="432"/>
    </row>
    <row r="15" spans="1:38" x14ac:dyDescent="0.2">
      <c r="A15" s="298" t="s">
        <v>217</v>
      </c>
      <c r="B15" s="299">
        <v>108.33870967741936</v>
      </c>
      <c r="C15" s="293">
        <v>18.056451612903231</v>
      </c>
      <c r="D15" s="293">
        <v>42.766354838709674</v>
      </c>
      <c r="E15" s="293">
        <v>47.515903225806454</v>
      </c>
      <c r="F15" s="432"/>
      <c r="G15" s="432"/>
    </row>
    <row r="16" spans="1:38" x14ac:dyDescent="0.2">
      <c r="A16" s="298" t="s">
        <v>317</v>
      </c>
      <c r="B16" s="300">
        <v>140.72258064516129</v>
      </c>
      <c r="C16" s="282">
        <v>27.2366285119667</v>
      </c>
      <c r="D16" s="282">
        <v>66.625339229968787</v>
      </c>
      <c r="E16" s="282">
        <v>46.8606129032258</v>
      </c>
      <c r="F16" s="432"/>
      <c r="G16" s="432"/>
    </row>
    <row r="17" spans="1:13" x14ac:dyDescent="0.2">
      <c r="A17" s="298" t="s">
        <v>253</v>
      </c>
      <c r="B17" s="299">
        <v>131.08551612903227</v>
      </c>
      <c r="C17" s="293">
        <v>21.847586021505379</v>
      </c>
      <c r="D17" s="293">
        <v>65.471413978494638</v>
      </c>
      <c r="E17" s="293">
        <v>43.766516129032254</v>
      </c>
      <c r="F17" s="432"/>
      <c r="G17" s="432"/>
    </row>
    <row r="18" spans="1:13" x14ac:dyDescent="0.2">
      <c r="A18" s="298" t="s">
        <v>254</v>
      </c>
      <c r="B18" s="299">
        <v>142.17741935483872</v>
      </c>
      <c r="C18" s="293">
        <v>26.586021505376348</v>
      </c>
      <c r="D18" s="293">
        <v>69.751881720430106</v>
      </c>
      <c r="E18" s="293">
        <v>45.839516129032255</v>
      </c>
      <c r="F18" s="432"/>
      <c r="G18" s="432"/>
    </row>
    <row r="19" spans="1:13" x14ac:dyDescent="0.2">
      <c r="A19" s="58" t="s">
        <v>255</v>
      </c>
      <c r="B19" s="299">
        <v>148.6</v>
      </c>
      <c r="C19" s="293">
        <v>25.790082644628097</v>
      </c>
      <c r="D19" s="293">
        <v>78.872562516662214</v>
      </c>
      <c r="E19" s="293">
        <v>43.93735483870968</v>
      </c>
      <c r="F19" s="432"/>
      <c r="G19" s="432"/>
    </row>
    <row r="20" spans="1:13" x14ac:dyDescent="0.2">
      <c r="A20" s="58" t="s">
        <v>318</v>
      </c>
      <c r="B20" s="299">
        <v>107.30292605005702</v>
      </c>
      <c r="C20" s="293">
        <v>22.812433097256218</v>
      </c>
      <c r="D20" s="293">
        <v>39.262750987480963</v>
      </c>
      <c r="E20" s="293">
        <v>45.227741965319844</v>
      </c>
      <c r="F20" s="432"/>
      <c r="G20" s="432"/>
    </row>
    <row r="21" spans="1:13" x14ac:dyDescent="0.2">
      <c r="A21" s="58" t="s">
        <v>319</v>
      </c>
      <c r="B21" s="299">
        <v>131.77096774193549</v>
      </c>
      <c r="C21" s="293">
        <v>24.640099659061107</v>
      </c>
      <c r="D21" s="293">
        <v>62.423997115132451</v>
      </c>
      <c r="E21" s="293">
        <v>44.706870967741935</v>
      </c>
      <c r="F21" s="432"/>
      <c r="G21" s="432"/>
    </row>
    <row r="22" spans="1:13" x14ac:dyDescent="0.2">
      <c r="A22" s="58" t="s">
        <v>218</v>
      </c>
      <c r="B22" s="299">
        <v>145.68016129032259</v>
      </c>
      <c r="C22" s="293">
        <v>26.270193019566371</v>
      </c>
      <c r="D22" s="293">
        <v>73.85609730301428</v>
      </c>
      <c r="E22" s="293">
        <v>45.553870967741929</v>
      </c>
      <c r="F22" s="432"/>
      <c r="G22" s="432"/>
    </row>
    <row r="23" spans="1:13" x14ac:dyDescent="0.2">
      <c r="A23" s="301" t="s">
        <v>320</v>
      </c>
      <c r="B23" s="302">
        <v>110.16232258064512</v>
      </c>
      <c r="C23" s="303">
        <v>19.119080778459072</v>
      </c>
      <c r="D23" s="303">
        <v>45.745048253798963</v>
      </c>
      <c r="E23" s="303">
        <v>45.29819354838709</v>
      </c>
      <c r="F23" s="432"/>
      <c r="G23" s="432"/>
    </row>
    <row r="24" spans="1:13" x14ac:dyDescent="0.2">
      <c r="A24" s="301" t="s">
        <v>321</v>
      </c>
      <c r="B24" s="302">
        <v>108.5242258064516</v>
      </c>
      <c r="C24" s="303">
        <v>18.834782991202342</v>
      </c>
      <c r="D24" s="303">
        <v>44.67344281524926</v>
      </c>
      <c r="E24" s="303">
        <v>45.015999999999998</v>
      </c>
      <c r="F24" s="432"/>
      <c r="G24" s="432"/>
    </row>
    <row r="25" spans="1:13" x14ac:dyDescent="0.2">
      <c r="A25" s="281" t="s">
        <v>322</v>
      </c>
      <c r="B25" s="302">
        <v>109.59032258064516</v>
      </c>
      <c r="C25" s="303">
        <v>15.923380204025367</v>
      </c>
      <c r="D25" s="303">
        <v>46.826619795974636</v>
      </c>
      <c r="E25" s="303">
        <v>46.840322580645157</v>
      </c>
      <c r="F25" s="432"/>
      <c r="G25" s="432"/>
    </row>
    <row r="26" spans="1:13" x14ac:dyDescent="0.2">
      <c r="A26" s="281" t="s">
        <v>323</v>
      </c>
      <c r="B26" s="302">
        <v>128</v>
      </c>
      <c r="C26" s="303">
        <v>19.525423728813561</v>
      </c>
      <c r="D26" s="303">
        <v>54.93757627118643</v>
      </c>
      <c r="E26" s="303">
        <v>53.536999999999999</v>
      </c>
      <c r="F26" s="432"/>
      <c r="G26" s="432"/>
    </row>
    <row r="27" spans="1:13" x14ac:dyDescent="0.2">
      <c r="A27" s="281" t="s">
        <v>324</v>
      </c>
      <c r="B27" s="302">
        <v>100.79246583080096</v>
      </c>
      <c r="C27" s="303">
        <v>18.847371659418066</v>
      </c>
      <c r="D27" s="303">
        <v>38.831402526969228</v>
      </c>
      <c r="E27" s="303">
        <v>43.11369164441367</v>
      </c>
      <c r="F27" s="432"/>
      <c r="G27" s="432"/>
    </row>
    <row r="28" spans="1:13" x14ac:dyDescent="0.2">
      <c r="A28" s="58" t="s">
        <v>256</v>
      </c>
      <c r="B28" s="299">
        <v>138.79032258064518</v>
      </c>
      <c r="C28" s="293">
        <v>25.952661945974306</v>
      </c>
      <c r="D28" s="293">
        <v>67.528692892735393</v>
      </c>
      <c r="E28" s="293">
        <v>45.30896774193549</v>
      </c>
      <c r="F28" s="432"/>
      <c r="G28" s="432"/>
    </row>
    <row r="29" spans="1:13" x14ac:dyDescent="0.2">
      <c r="A29" s="281" t="s">
        <v>221</v>
      </c>
      <c r="B29" s="302">
        <v>133.12483311122006</v>
      </c>
      <c r="C29" s="303">
        <v>22.187472185203344</v>
      </c>
      <c r="D29" s="303">
        <v>70.223094024100007</v>
      </c>
      <c r="E29" s="303">
        <v>40.714266901916702</v>
      </c>
      <c r="F29" s="432"/>
      <c r="G29" s="432"/>
    </row>
    <row r="30" spans="1:13" x14ac:dyDescent="0.2">
      <c r="A30" s="58" t="s">
        <v>325</v>
      </c>
      <c r="B30" s="299">
        <v>109.02223603454975</v>
      </c>
      <c r="C30" s="293">
        <v>21.101077942170917</v>
      </c>
      <c r="D30" s="293">
        <v>43.184547621937455</v>
      </c>
      <c r="E30" s="293">
        <v>44.736610470441377</v>
      </c>
      <c r="F30" s="432"/>
      <c r="G30" s="432"/>
    </row>
    <row r="31" spans="1:13" x14ac:dyDescent="0.2">
      <c r="A31" s="304" t="s">
        <v>257</v>
      </c>
      <c r="B31" s="305">
        <v>139.40139157265978</v>
      </c>
      <c r="C31" s="271">
        <v>27.880278314531957</v>
      </c>
      <c r="D31" s="271">
        <v>67.404611783789193</v>
      </c>
      <c r="E31" s="271">
        <v>44.116501474338634</v>
      </c>
      <c r="F31" s="432"/>
      <c r="G31" s="432"/>
    </row>
    <row r="32" spans="1:13" x14ac:dyDescent="0.2">
      <c r="A32" s="306" t="s">
        <v>326</v>
      </c>
      <c r="B32" s="307">
        <v>130.48827514622707</v>
      </c>
      <c r="C32" s="307">
        <v>22.734269865140696</v>
      </c>
      <c r="D32" s="307">
        <v>63.424544636421381</v>
      </c>
      <c r="E32" s="307">
        <v>44.329460644664991</v>
      </c>
      <c r="F32" s="432"/>
      <c r="G32" s="432"/>
      <c r="M32" s="433"/>
    </row>
    <row r="33" spans="1:13" x14ac:dyDescent="0.2">
      <c r="A33" s="308" t="s">
        <v>327</v>
      </c>
      <c r="B33" s="309">
        <v>133.83787799701111</v>
      </c>
      <c r="C33" s="309">
        <v>22.885225171480045</v>
      </c>
      <c r="D33" s="309">
        <v>65.659996501660999</v>
      </c>
      <c r="E33" s="309">
        <v>45.292656323870055</v>
      </c>
      <c r="F33" s="432"/>
      <c r="G33" s="432"/>
      <c r="M33" s="433"/>
    </row>
    <row r="34" spans="1:13" x14ac:dyDescent="0.2">
      <c r="A34" s="308" t="s">
        <v>328</v>
      </c>
      <c r="B34" s="310">
        <v>18.430262329269169</v>
      </c>
      <c r="C34" s="310">
        <v>2.8558042704669795</v>
      </c>
      <c r="D34" s="310">
        <v>19.468515484518903</v>
      </c>
      <c r="E34" s="310">
        <v>-3.8940574257167171</v>
      </c>
      <c r="F34" s="432"/>
      <c r="G34" s="432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2"/>
      <c r="C36" s="432"/>
      <c r="D36" s="432"/>
      <c r="E36" s="432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topLeftCell="A2"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6" t="s">
        <v>329</v>
      </c>
      <c r="B1" s="856"/>
      <c r="C1" s="856"/>
      <c r="D1" s="58"/>
      <c r="E1" s="58"/>
    </row>
    <row r="2" spans="1:36" x14ac:dyDescent="0.2">
      <c r="A2" s="857"/>
      <c r="B2" s="856"/>
      <c r="C2" s="856"/>
      <c r="D2" s="8"/>
      <c r="E2" s="62" t="s">
        <v>297</v>
      </c>
    </row>
    <row r="3" spans="1:36" x14ac:dyDescent="0.2">
      <c r="A3" s="64"/>
      <c r="B3" s="294" t="s">
        <v>303</v>
      </c>
      <c r="C3" s="294" t="s">
        <v>304</v>
      </c>
      <c r="D3" s="294" t="s">
        <v>305</v>
      </c>
      <c r="E3" s="294" t="s">
        <v>306</v>
      </c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</row>
    <row r="4" spans="1:36" x14ac:dyDescent="0.2">
      <c r="A4" s="295" t="s">
        <v>307</v>
      </c>
      <c r="B4" s="296">
        <v>103.21847588709676</v>
      </c>
      <c r="C4" s="297">
        <v>17.91395036057051</v>
      </c>
      <c r="D4" s="297">
        <v>36.798558767262051</v>
      </c>
      <c r="E4" s="297">
        <v>48.505966759264197</v>
      </c>
      <c r="F4" s="432"/>
      <c r="G4" s="432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</row>
    <row r="5" spans="1:36" x14ac:dyDescent="0.2">
      <c r="A5" s="298" t="s">
        <v>308</v>
      </c>
      <c r="B5" s="299">
        <v>110.98709677419353</v>
      </c>
      <c r="C5" s="293">
        <v>17.720628896719976</v>
      </c>
      <c r="D5" s="293">
        <v>48.709822716183226</v>
      </c>
      <c r="E5" s="293">
        <v>44.556645161290326</v>
      </c>
      <c r="G5" s="432"/>
      <c r="H5" s="437"/>
      <c r="I5" s="437"/>
      <c r="J5" s="437"/>
      <c r="K5" s="437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</row>
    <row r="6" spans="1:36" x14ac:dyDescent="0.2">
      <c r="A6" s="298" t="s">
        <v>309</v>
      </c>
      <c r="B6" s="299">
        <v>105.2741935483871</v>
      </c>
      <c r="C6" s="293">
        <v>17.545698924731187</v>
      </c>
      <c r="D6" s="293">
        <v>42.544946236559142</v>
      </c>
      <c r="E6" s="293">
        <v>45.183548387096771</v>
      </c>
      <c r="G6" s="432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</row>
    <row r="7" spans="1:36" x14ac:dyDescent="0.2">
      <c r="A7" s="298" t="s">
        <v>252</v>
      </c>
      <c r="B7" s="299">
        <v>113.85074193548387</v>
      </c>
      <c r="C7" s="293">
        <v>19.7592196747534</v>
      </c>
      <c r="D7" s="293">
        <v>49.423038389762738</v>
      </c>
      <c r="E7" s="293">
        <v>44.668483870967741</v>
      </c>
      <c r="G7" s="432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</row>
    <row r="8" spans="1:36" x14ac:dyDescent="0.2">
      <c r="A8" s="298" t="s">
        <v>310</v>
      </c>
      <c r="B8" s="299">
        <v>95.790353918370187</v>
      </c>
      <c r="C8" s="293">
        <v>15.965058986395032</v>
      </c>
      <c r="D8" s="293">
        <v>34.00644017738253</v>
      </c>
      <c r="E8" s="293">
        <v>45.818854754592628</v>
      </c>
      <c r="G8" s="432"/>
    </row>
    <row r="9" spans="1:36" x14ac:dyDescent="0.2">
      <c r="A9" s="298" t="s">
        <v>311</v>
      </c>
      <c r="B9" s="299">
        <v>104.29206066420025</v>
      </c>
      <c r="C9" s="293">
        <v>18.100274991307479</v>
      </c>
      <c r="D9" s="293">
        <v>42.10622403615384</v>
      </c>
      <c r="E9" s="293">
        <v>44.08556163673893</v>
      </c>
      <c r="G9" s="432"/>
    </row>
    <row r="10" spans="1:36" x14ac:dyDescent="0.2">
      <c r="A10" s="298" t="s">
        <v>312</v>
      </c>
      <c r="B10" s="299">
        <v>115.84625806451614</v>
      </c>
      <c r="C10" s="293">
        <v>18.496461371645434</v>
      </c>
      <c r="D10" s="293">
        <v>47.321119273515862</v>
      </c>
      <c r="E10" s="293">
        <v>50.028677419354835</v>
      </c>
      <c r="G10" s="432"/>
    </row>
    <row r="11" spans="1:36" x14ac:dyDescent="0.2">
      <c r="A11" s="298" t="s">
        <v>313</v>
      </c>
      <c r="B11" s="299">
        <v>111.10896050855936</v>
      </c>
      <c r="C11" s="293">
        <v>22.221792101711873</v>
      </c>
      <c r="D11" s="293">
        <v>42.118832627701522</v>
      </c>
      <c r="E11" s="293">
        <v>46.768335779145971</v>
      </c>
      <c r="G11" s="432"/>
    </row>
    <row r="12" spans="1:36" x14ac:dyDescent="0.2">
      <c r="A12" s="298" t="s">
        <v>314</v>
      </c>
      <c r="B12" s="299">
        <v>118.32380678184009</v>
      </c>
      <c r="C12" s="293">
        <v>23.664761356368018</v>
      </c>
      <c r="D12" s="293">
        <v>43.761507472159622</v>
      </c>
      <c r="E12" s="293">
        <v>50.897537953312451</v>
      </c>
      <c r="G12" s="432"/>
    </row>
    <row r="13" spans="1:36" x14ac:dyDescent="0.2">
      <c r="A13" s="298" t="s">
        <v>315</v>
      </c>
      <c r="B13" s="299">
        <v>106.22258064516129</v>
      </c>
      <c r="C13" s="293">
        <v>17.703763440860218</v>
      </c>
      <c r="D13" s="293">
        <v>41.86572043010753</v>
      </c>
      <c r="E13" s="293">
        <v>46.653096774193543</v>
      </c>
      <c r="G13" s="432"/>
    </row>
    <row r="14" spans="1:36" x14ac:dyDescent="0.2">
      <c r="A14" s="298" t="s">
        <v>316</v>
      </c>
      <c r="B14" s="299">
        <v>111.69032258064517</v>
      </c>
      <c r="C14" s="293">
        <v>20.140877842411424</v>
      </c>
      <c r="D14" s="293">
        <v>50.217154415653098</v>
      </c>
      <c r="E14" s="293">
        <v>41.332290322580647</v>
      </c>
      <c r="G14" s="432"/>
    </row>
    <row r="15" spans="1:36" x14ac:dyDescent="0.2">
      <c r="A15" s="298" t="s">
        <v>217</v>
      </c>
      <c r="B15" s="299">
        <v>106.33870967741936</v>
      </c>
      <c r="C15" s="293">
        <v>17.723118279569896</v>
      </c>
      <c r="D15" s="293">
        <v>40.063397849462362</v>
      </c>
      <c r="E15" s="293">
        <v>48.552193548387102</v>
      </c>
      <c r="G15" s="432"/>
    </row>
    <row r="16" spans="1:36" x14ac:dyDescent="0.2">
      <c r="A16" s="298" t="s">
        <v>317</v>
      </c>
      <c r="B16" s="300">
        <v>120.80967741935483</v>
      </c>
      <c r="C16" s="282">
        <v>23.382518210197709</v>
      </c>
      <c r="D16" s="282">
        <v>50.284933402705498</v>
      </c>
      <c r="E16" s="282">
        <v>47.14222580645162</v>
      </c>
      <c r="G16" s="432"/>
    </row>
    <row r="17" spans="1:11" x14ac:dyDescent="0.2">
      <c r="A17" s="298" t="s">
        <v>253</v>
      </c>
      <c r="B17" s="299">
        <v>112.78658064516131</v>
      </c>
      <c r="C17" s="293">
        <v>18.797763440860219</v>
      </c>
      <c r="D17" s="293">
        <v>52.488172043010763</v>
      </c>
      <c r="E17" s="293">
        <v>41.500645161290315</v>
      </c>
      <c r="G17" s="432"/>
    </row>
    <row r="18" spans="1:11" x14ac:dyDescent="0.2">
      <c r="A18" s="298" t="s">
        <v>254</v>
      </c>
      <c r="B18" s="299">
        <v>111.04193548387097</v>
      </c>
      <c r="C18" s="293">
        <v>20.763939155520589</v>
      </c>
      <c r="D18" s="293">
        <v>35.898964070285885</v>
      </c>
      <c r="E18" s="293">
        <v>54.379032258064498</v>
      </c>
      <c r="G18" s="432"/>
    </row>
    <row r="19" spans="1:11" x14ac:dyDescent="0.2">
      <c r="A19" s="58" t="s">
        <v>255</v>
      </c>
      <c r="B19" s="299">
        <v>114.52903225806452</v>
      </c>
      <c r="C19" s="293">
        <v>19.876939482804588</v>
      </c>
      <c r="D19" s="293">
        <v>50.590641162356704</v>
      </c>
      <c r="E19" s="293">
        <v>44.06145161290322</v>
      </c>
      <c r="G19" s="432"/>
    </row>
    <row r="20" spans="1:11" x14ac:dyDescent="0.2">
      <c r="A20" s="58" t="s">
        <v>318</v>
      </c>
      <c r="B20" s="299">
        <v>107.23993467764171</v>
      </c>
      <c r="C20" s="293">
        <v>22.799041230679734</v>
      </c>
      <c r="D20" s="293">
        <v>36.701874434587303</v>
      </c>
      <c r="E20" s="293">
        <v>47.739019012374676</v>
      </c>
      <c r="G20" s="432"/>
    </row>
    <row r="21" spans="1:11" x14ac:dyDescent="0.2">
      <c r="A21" s="58" t="s">
        <v>319</v>
      </c>
      <c r="B21" s="299">
        <v>116.67419354838709</v>
      </c>
      <c r="C21" s="293">
        <v>21.817125622869135</v>
      </c>
      <c r="D21" s="293">
        <v>51.18471308680828</v>
      </c>
      <c r="E21" s="293">
        <v>43.67235483870968</v>
      </c>
      <c r="G21" s="432"/>
    </row>
    <row r="22" spans="1:11" x14ac:dyDescent="0.2">
      <c r="A22" s="58" t="s">
        <v>218</v>
      </c>
      <c r="B22" s="299">
        <v>130.68306451612904</v>
      </c>
      <c r="C22" s="293">
        <v>23.565798519301957</v>
      </c>
      <c r="D22" s="293">
        <v>63.009201480698046</v>
      </c>
      <c r="E22" s="293">
        <v>44.108064516129033</v>
      </c>
      <c r="G22" s="432"/>
    </row>
    <row r="23" spans="1:11" x14ac:dyDescent="0.2">
      <c r="A23" s="301" t="s">
        <v>320</v>
      </c>
      <c r="B23" s="302">
        <v>97.708967741935481</v>
      </c>
      <c r="C23" s="303">
        <v>16.957754732071447</v>
      </c>
      <c r="D23" s="303">
        <v>36.35143881631565</v>
      </c>
      <c r="E23" s="303">
        <v>44.399774193548389</v>
      </c>
      <c r="G23" s="432"/>
    </row>
    <row r="24" spans="1:11" x14ac:dyDescent="0.2">
      <c r="A24" s="301" t="s">
        <v>321</v>
      </c>
      <c r="B24" s="302">
        <v>97.340935483870965</v>
      </c>
      <c r="C24" s="303">
        <v>16.893881364969342</v>
      </c>
      <c r="D24" s="303">
        <v>34.588570247933873</v>
      </c>
      <c r="E24" s="303">
        <v>45.858483870967746</v>
      </c>
      <c r="G24" s="432"/>
    </row>
    <row r="25" spans="1:11" x14ac:dyDescent="0.2">
      <c r="A25" s="281" t="s">
        <v>322</v>
      </c>
      <c r="B25" s="302">
        <v>93.812903225806451</v>
      </c>
      <c r="C25" s="303">
        <v>13.630934656741109</v>
      </c>
      <c r="D25" s="303">
        <v>35.121162117452442</v>
      </c>
      <c r="E25" s="303">
        <v>45.060806451612898</v>
      </c>
      <c r="G25" s="432"/>
    </row>
    <row r="26" spans="1:11" x14ac:dyDescent="0.2">
      <c r="A26" s="281" t="s">
        <v>323</v>
      </c>
      <c r="B26" s="302">
        <v>116</v>
      </c>
      <c r="C26" s="303">
        <v>17.694915254237287</v>
      </c>
      <c r="D26" s="303">
        <v>47.240084745762715</v>
      </c>
      <c r="E26" s="303">
        <v>51.064999999999991</v>
      </c>
      <c r="G26" s="432"/>
    </row>
    <row r="27" spans="1:11" x14ac:dyDescent="0.2">
      <c r="A27" s="281" t="s">
        <v>324</v>
      </c>
      <c r="B27" s="302">
        <v>95.042044281128568</v>
      </c>
      <c r="C27" s="303">
        <v>17.772089581024041</v>
      </c>
      <c r="D27" s="303">
        <v>34.077386410063987</v>
      </c>
      <c r="E27" s="303">
        <v>43.192568290040541</v>
      </c>
      <c r="G27" s="432"/>
    </row>
    <row r="28" spans="1:11" x14ac:dyDescent="0.2">
      <c r="A28" s="58" t="s">
        <v>256</v>
      </c>
      <c r="B28" s="299">
        <v>114.58064516129032</v>
      </c>
      <c r="C28" s="293">
        <v>21.42564909520063</v>
      </c>
      <c r="D28" s="293">
        <v>46.294996066089695</v>
      </c>
      <c r="E28" s="293">
        <v>46.860000000000007</v>
      </c>
      <c r="G28" s="432"/>
    </row>
    <row r="29" spans="1:11" x14ac:dyDescent="0.2">
      <c r="A29" s="281" t="s">
        <v>221</v>
      </c>
      <c r="B29" s="302">
        <v>134.51519040033708</v>
      </c>
      <c r="C29" s="303">
        <v>22.419198400056182</v>
      </c>
      <c r="D29" s="303">
        <v>70.304354291128845</v>
      </c>
      <c r="E29" s="303">
        <v>41.791637709152056</v>
      </c>
      <c r="G29" s="432"/>
    </row>
    <row r="30" spans="1:11" x14ac:dyDescent="0.2">
      <c r="A30" s="58" t="s">
        <v>325</v>
      </c>
      <c r="B30" s="299">
        <v>109.41293973992234</v>
      </c>
      <c r="C30" s="293">
        <v>21.176698014178516</v>
      </c>
      <c r="D30" s="293">
        <v>40.690825006555656</v>
      </c>
      <c r="E30" s="293">
        <v>47.545416719188168</v>
      </c>
      <c r="G30" s="432"/>
    </row>
    <row r="31" spans="1:11" x14ac:dyDescent="0.2">
      <c r="A31" s="304" t="s">
        <v>257</v>
      </c>
      <c r="B31" s="305">
        <v>135.32219778355929</v>
      </c>
      <c r="C31" s="271">
        <v>27.064439556711857</v>
      </c>
      <c r="D31" s="271">
        <v>60.710760310650343</v>
      </c>
      <c r="E31" s="271">
        <v>47.546997916197078</v>
      </c>
      <c r="G31" s="432"/>
    </row>
    <row r="32" spans="1:11" x14ac:dyDescent="0.2">
      <c r="A32" s="306" t="s">
        <v>326</v>
      </c>
      <c r="B32" s="307">
        <v>114.4914103391297</v>
      </c>
      <c r="C32" s="307">
        <v>19.819496989510007</v>
      </c>
      <c r="D32" s="307">
        <v>50.1923625479835</v>
      </c>
      <c r="E32" s="307">
        <v>44.479550801636194</v>
      </c>
      <c r="G32" s="432"/>
      <c r="H32" s="438"/>
      <c r="I32" s="438"/>
      <c r="J32" s="438"/>
      <c r="K32" s="438"/>
    </row>
    <row r="33" spans="1:11" x14ac:dyDescent="0.2">
      <c r="A33" s="308" t="s">
        <v>327</v>
      </c>
      <c r="B33" s="309">
        <v>113.10480422814211</v>
      </c>
      <c r="C33" s="309">
        <v>19.252069839415562</v>
      </c>
      <c r="D33" s="309">
        <v>49.2556924365417</v>
      </c>
      <c r="E33" s="309">
        <v>44.597041952184853</v>
      </c>
      <c r="G33" s="432"/>
      <c r="H33" s="435"/>
      <c r="I33" s="435"/>
      <c r="J33" s="435"/>
      <c r="K33" s="435"/>
    </row>
    <row r="34" spans="1:11" x14ac:dyDescent="0.2">
      <c r="A34" s="308" t="s">
        <v>328</v>
      </c>
      <c r="B34" s="310">
        <v>9.8863283410453562</v>
      </c>
      <c r="C34" s="310">
        <v>1.3381194788450514</v>
      </c>
      <c r="D34" s="310">
        <v>12.457133669279649</v>
      </c>
      <c r="E34" s="310">
        <v>-3.9089248070793445</v>
      </c>
      <c r="G34" s="432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G18" sqref="G18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6" t="s">
        <v>35</v>
      </c>
      <c r="B1" s="856"/>
      <c r="C1" s="856"/>
    </row>
    <row r="2" spans="1:4" x14ac:dyDescent="0.2">
      <c r="A2" s="856"/>
      <c r="B2" s="856"/>
      <c r="C2" s="856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4" t="s">
        <v>303</v>
      </c>
      <c r="C4" s="294" t="s">
        <v>306</v>
      </c>
    </row>
    <row r="5" spans="1:4" x14ac:dyDescent="0.2">
      <c r="A5" s="295" t="s">
        <v>307</v>
      </c>
      <c r="B5" s="749">
        <v>58.308354838709683</v>
      </c>
      <c r="C5" s="750">
        <v>21.871516129032258</v>
      </c>
    </row>
    <row r="6" spans="1:4" x14ac:dyDescent="0.2">
      <c r="A6" s="298" t="s">
        <v>308</v>
      </c>
      <c r="B6" s="751">
        <v>54.039193548387104</v>
      </c>
      <c r="C6" s="752">
        <v>21.885806451612904</v>
      </c>
    </row>
    <row r="7" spans="1:4" x14ac:dyDescent="0.2">
      <c r="A7" s="298" t="s">
        <v>309</v>
      </c>
      <c r="B7" s="751">
        <v>62.098870967741924</v>
      </c>
      <c r="C7" s="752">
        <v>22.816032258064517</v>
      </c>
    </row>
    <row r="8" spans="1:4" x14ac:dyDescent="0.2">
      <c r="A8" s="298" t="s">
        <v>252</v>
      </c>
      <c r="B8" s="751">
        <v>50.309677419354834</v>
      </c>
      <c r="C8" s="752">
        <v>22.196000000000002</v>
      </c>
    </row>
    <row r="9" spans="1:4" x14ac:dyDescent="0.2">
      <c r="A9" s="298" t="s">
        <v>310</v>
      </c>
      <c r="B9" s="751">
        <v>90.684119030575729</v>
      </c>
      <c r="C9" s="752">
        <v>23.328462241340073</v>
      </c>
    </row>
    <row r="10" spans="1:4" x14ac:dyDescent="0.2">
      <c r="A10" s="298" t="s">
        <v>311</v>
      </c>
      <c r="B10" s="751">
        <v>57.693521987937594</v>
      </c>
      <c r="C10" s="752">
        <v>21.719083032092495</v>
      </c>
    </row>
    <row r="11" spans="1:4" x14ac:dyDescent="0.2">
      <c r="A11" s="298" t="s">
        <v>313</v>
      </c>
      <c r="B11" s="751">
        <v>72.733548387096775</v>
      </c>
      <c r="C11" s="752">
        <v>26.001129032258063</v>
      </c>
      <c r="D11" s="293"/>
    </row>
    <row r="12" spans="1:4" x14ac:dyDescent="0.2">
      <c r="A12" s="298" t="s">
        <v>312</v>
      </c>
      <c r="B12" s="751">
        <v>57.193906235993651</v>
      </c>
      <c r="C12" s="752">
        <v>23.023545092290227</v>
      </c>
    </row>
    <row r="13" spans="1:4" x14ac:dyDescent="0.2">
      <c r="A13" s="298" t="s">
        <v>314</v>
      </c>
      <c r="B13" s="751">
        <v>115.23495761700713</v>
      </c>
      <c r="C13" s="752">
        <v>32.806023035893951</v>
      </c>
    </row>
    <row r="14" spans="1:4" x14ac:dyDescent="0.2">
      <c r="A14" s="298" t="s">
        <v>315</v>
      </c>
      <c r="B14" s="753">
        <v>0</v>
      </c>
      <c r="C14" s="754">
        <v>0</v>
      </c>
    </row>
    <row r="15" spans="1:4" x14ac:dyDescent="0.2">
      <c r="A15" s="298" t="s">
        <v>316</v>
      </c>
      <c r="B15" s="751">
        <v>76.508096774193547</v>
      </c>
      <c r="C15" s="752">
        <v>20.8701935483871</v>
      </c>
    </row>
    <row r="16" spans="1:4" x14ac:dyDescent="0.2">
      <c r="A16" s="298" t="s">
        <v>217</v>
      </c>
      <c r="B16" s="751">
        <v>62.541935483870965</v>
      </c>
      <c r="C16" s="752">
        <v>22.568870967741937</v>
      </c>
    </row>
    <row r="17" spans="1:3" x14ac:dyDescent="0.2">
      <c r="A17" s="298" t="s">
        <v>317</v>
      </c>
      <c r="B17" s="751">
        <v>79.716129032258067</v>
      </c>
      <c r="C17" s="752">
        <v>23.997999999999998</v>
      </c>
    </row>
    <row r="18" spans="1:3" x14ac:dyDescent="0.2">
      <c r="A18" s="298" t="s">
        <v>253</v>
      </c>
      <c r="B18" s="751">
        <v>64.710903225806447</v>
      </c>
      <c r="C18" s="752">
        <v>24.627161290322583</v>
      </c>
    </row>
    <row r="19" spans="1:3" x14ac:dyDescent="0.2">
      <c r="A19" s="298" t="s">
        <v>254</v>
      </c>
      <c r="B19" s="753">
        <v>0</v>
      </c>
      <c r="C19" s="754">
        <v>0</v>
      </c>
    </row>
    <row r="20" spans="1:3" x14ac:dyDescent="0.2">
      <c r="A20" s="298" t="s">
        <v>255</v>
      </c>
      <c r="B20" s="751">
        <v>93.016129032258064</v>
      </c>
      <c r="C20" s="752">
        <v>15.472870967741935</v>
      </c>
    </row>
    <row r="21" spans="1:3" x14ac:dyDescent="0.2">
      <c r="A21" s="298" t="s">
        <v>318</v>
      </c>
      <c r="B21" s="751">
        <v>107.23993467764171</v>
      </c>
      <c r="C21" s="752">
        <v>27.124959434894247</v>
      </c>
    </row>
    <row r="22" spans="1:3" x14ac:dyDescent="0.2">
      <c r="A22" s="298" t="s">
        <v>319</v>
      </c>
      <c r="B22" s="751">
        <v>59.84770967741936</v>
      </c>
      <c r="C22" s="752">
        <v>22.495548387096775</v>
      </c>
    </row>
    <row r="23" spans="1:3" x14ac:dyDescent="0.2">
      <c r="A23" s="298" t="s">
        <v>218</v>
      </c>
      <c r="B23" s="751">
        <v>110.54390322580646</v>
      </c>
      <c r="C23" s="752">
        <v>27.840548387096771</v>
      </c>
    </row>
    <row r="24" spans="1:3" x14ac:dyDescent="0.2">
      <c r="A24" s="298" t="s">
        <v>320</v>
      </c>
      <c r="B24" s="751">
        <v>59.029967741935494</v>
      </c>
      <c r="C24" s="752">
        <v>25.354806451612902</v>
      </c>
    </row>
    <row r="25" spans="1:3" x14ac:dyDescent="0.2">
      <c r="A25" s="298" t="s">
        <v>321</v>
      </c>
      <c r="B25" s="751">
        <v>48.7</v>
      </c>
      <c r="C25" s="752">
        <v>20.912193548387094</v>
      </c>
    </row>
    <row r="26" spans="1:3" x14ac:dyDescent="0.2">
      <c r="A26" s="298" t="s">
        <v>322</v>
      </c>
      <c r="B26" s="751">
        <v>48.248387096774195</v>
      </c>
      <c r="C26" s="752">
        <v>23.115774193548383</v>
      </c>
    </row>
    <row r="27" spans="1:3" x14ac:dyDescent="0.2">
      <c r="A27" s="298" t="s">
        <v>323</v>
      </c>
      <c r="B27" s="751">
        <v>100</v>
      </c>
      <c r="C27" s="752">
        <v>33.746096774193553</v>
      </c>
    </row>
    <row r="28" spans="1:3" x14ac:dyDescent="0.2">
      <c r="A28" s="298" t="s">
        <v>324</v>
      </c>
      <c r="B28" s="751">
        <v>60.870261774576498</v>
      </c>
      <c r="C28" s="752">
        <v>24.479614313217219</v>
      </c>
    </row>
    <row r="29" spans="1:3" x14ac:dyDescent="0.2">
      <c r="A29" s="298" t="s">
        <v>256</v>
      </c>
      <c r="B29" s="751">
        <v>99.067741935483866</v>
      </c>
      <c r="C29" s="752">
        <v>25.485258064516131</v>
      </c>
    </row>
    <row r="30" spans="1:3" x14ac:dyDescent="0.2">
      <c r="A30" s="298" t="s">
        <v>221</v>
      </c>
      <c r="B30" s="751">
        <v>52.358424946608977</v>
      </c>
      <c r="C30" s="752">
        <v>20.173769402542767</v>
      </c>
    </row>
    <row r="31" spans="1:3" x14ac:dyDescent="0.2">
      <c r="A31" s="298" t="s">
        <v>325</v>
      </c>
      <c r="B31" s="751">
        <v>88.229162736716418</v>
      </c>
      <c r="C31" s="752">
        <v>17.322027025498411</v>
      </c>
    </row>
    <row r="32" spans="1:3" x14ac:dyDescent="0.2">
      <c r="A32" s="298" t="s">
        <v>257</v>
      </c>
      <c r="B32" s="751">
        <v>105.82208821801252</v>
      </c>
      <c r="C32" s="752">
        <v>23.362936507631311</v>
      </c>
    </row>
    <row r="33" spans="1:3" x14ac:dyDescent="0.2">
      <c r="A33" s="306" t="s">
        <v>326</v>
      </c>
      <c r="B33" s="755">
        <v>61.078645135692589</v>
      </c>
      <c r="C33" s="755">
        <v>22.902314646553002</v>
      </c>
    </row>
    <row r="34" spans="1:3" x14ac:dyDescent="0.2">
      <c r="A34" s="308" t="s">
        <v>327</v>
      </c>
      <c r="B34" s="756">
        <v>59.635732109080699</v>
      </c>
      <c r="C34" s="756">
        <v>22.799486792980012</v>
      </c>
    </row>
    <row r="35" spans="1:3" x14ac:dyDescent="0.2">
      <c r="A35" s="308" t="s">
        <v>328</v>
      </c>
      <c r="B35" s="803">
        <v>1.3273772703710165</v>
      </c>
      <c r="C35" s="757">
        <v>0.92797066394775385</v>
      </c>
    </row>
    <row r="36" spans="1:3" x14ac:dyDescent="0.2">
      <c r="A36" s="94"/>
      <c r="B36" s="8"/>
      <c r="C36" s="71" t="s">
        <v>610</v>
      </c>
    </row>
    <row r="37" spans="1:3" x14ac:dyDescent="0.2">
      <c r="A37" s="94" t="s">
        <v>564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4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 t="s">
        <v>330</v>
      </c>
    </row>
    <row r="3" spans="1:13" x14ac:dyDescent="0.2">
      <c r="A3" s="226"/>
      <c r="B3" s="733">
        <v>2015</v>
      </c>
      <c r="C3" s="733" t="s">
        <v>602</v>
      </c>
      <c r="D3" s="733" t="s">
        <v>602</v>
      </c>
      <c r="E3" s="733" t="s">
        <v>602</v>
      </c>
      <c r="F3" s="733" t="s">
        <v>602</v>
      </c>
      <c r="G3" s="733">
        <v>2016</v>
      </c>
      <c r="H3" s="733" t="s">
        <v>602</v>
      </c>
      <c r="I3" s="733" t="s">
        <v>602</v>
      </c>
      <c r="J3" s="733" t="s">
        <v>602</v>
      </c>
      <c r="K3" s="733" t="s">
        <v>602</v>
      </c>
      <c r="L3" s="733" t="s">
        <v>602</v>
      </c>
      <c r="M3" s="733" t="s">
        <v>602</v>
      </c>
    </row>
    <row r="4" spans="1:13" x14ac:dyDescent="0.2">
      <c r="A4" s="311"/>
      <c r="B4" s="671">
        <v>42217</v>
      </c>
      <c r="C4" s="671">
        <v>42248</v>
      </c>
      <c r="D4" s="671">
        <v>42278</v>
      </c>
      <c r="E4" s="671">
        <v>42309</v>
      </c>
      <c r="F4" s="671">
        <v>42339</v>
      </c>
      <c r="G4" s="671">
        <v>42370</v>
      </c>
      <c r="H4" s="671">
        <v>42401</v>
      </c>
      <c r="I4" s="671">
        <v>42430</v>
      </c>
      <c r="J4" s="671">
        <v>42461</v>
      </c>
      <c r="K4" s="671">
        <v>42491</v>
      </c>
      <c r="L4" s="671">
        <v>42522</v>
      </c>
      <c r="M4" s="671">
        <v>42552</v>
      </c>
    </row>
    <row r="5" spans="1:13" x14ac:dyDescent="0.2">
      <c r="A5" s="312" t="s">
        <v>331</v>
      </c>
      <c r="B5" s="313">
        <v>46.628999999999998</v>
      </c>
      <c r="C5" s="314">
        <v>47.480454545454542</v>
      </c>
      <c r="D5" s="314">
        <v>48.440681818181822</v>
      </c>
      <c r="E5" s="314">
        <v>44.260000000000005</v>
      </c>
      <c r="F5" s="314">
        <v>38.006666666666668</v>
      </c>
      <c r="G5" s="314">
        <v>30.835999999999995</v>
      </c>
      <c r="H5" s="314">
        <v>32.281904761904762</v>
      </c>
      <c r="I5" s="314">
        <v>38.352857142857133</v>
      </c>
      <c r="J5" s="314">
        <v>41.665238095238102</v>
      </c>
      <c r="K5" s="314">
        <v>46.814500000000002</v>
      </c>
      <c r="L5" s="314">
        <v>48.358636363636357</v>
      </c>
      <c r="M5" s="314">
        <v>44.977142857142859</v>
      </c>
    </row>
    <row r="6" spans="1:13" x14ac:dyDescent="0.2">
      <c r="A6" s="315" t="s">
        <v>332</v>
      </c>
      <c r="B6" s="313">
        <v>42.867619047619051</v>
      </c>
      <c r="C6" s="314">
        <v>45.479523809523805</v>
      </c>
      <c r="D6" s="314">
        <v>46.223636363636359</v>
      </c>
      <c r="E6" s="314">
        <v>42.443499999999993</v>
      </c>
      <c r="F6" s="314">
        <v>37.188636363636363</v>
      </c>
      <c r="G6" s="314">
        <v>31.683157894736844</v>
      </c>
      <c r="H6" s="314">
        <v>30.323</v>
      </c>
      <c r="I6" s="314">
        <v>37.802727272727275</v>
      </c>
      <c r="J6" s="314">
        <v>40.958095238095225</v>
      </c>
      <c r="K6" s="314">
        <v>46.712380952380947</v>
      </c>
      <c r="L6" s="314">
        <v>48.757272727272721</v>
      </c>
      <c r="M6" s="314">
        <v>44.651499999999999</v>
      </c>
    </row>
    <row r="7" spans="1:13" x14ac:dyDescent="0.2">
      <c r="A7" s="316" t="s">
        <v>333</v>
      </c>
      <c r="B7" s="317">
        <v>1.113904761904762</v>
      </c>
      <c r="C7" s="318">
        <v>1.1221181818181818</v>
      </c>
      <c r="D7" s="318">
        <v>1.1235090909090908</v>
      </c>
      <c r="E7" s="318">
        <v>1.0735999999999999</v>
      </c>
      <c r="F7" s="318">
        <v>1.0877181818181816</v>
      </c>
      <c r="G7" s="318">
        <v>1.0859649999999998</v>
      </c>
      <c r="H7" s="318">
        <v>1.1092952380952379</v>
      </c>
      <c r="I7" s="318">
        <v>1.1099666666666668</v>
      </c>
      <c r="J7" s="318">
        <v>1.1339190476190477</v>
      </c>
      <c r="K7" s="318">
        <v>1.1311090909090913</v>
      </c>
      <c r="L7" s="318">
        <v>1.1228909090909089</v>
      </c>
      <c r="M7" s="318">
        <v>1.1068523809523811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23" sqref="M23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4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x14ac:dyDescent="0.2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9" t="s">
        <v>330</v>
      </c>
    </row>
    <row r="3" spans="1:13" x14ac:dyDescent="0.2">
      <c r="A3" s="319"/>
      <c r="B3" s="733">
        <v>2015</v>
      </c>
      <c r="C3" s="733" t="s">
        <v>602</v>
      </c>
      <c r="D3" s="733" t="s">
        <v>602</v>
      </c>
      <c r="E3" s="733" t="s">
        <v>602</v>
      </c>
      <c r="F3" s="733" t="s">
        <v>602</v>
      </c>
      <c r="G3" s="733">
        <v>2016</v>
      </c>
      <c r="H3" s="733" t="s">
        <v>602</v>
      </c>
      <c r="I3" s="733" t="s">
        <v>602</v>
      </c>
      <c r="J3" s="733" t="s">
        <v>602</v>
      </c>
      <c r="K3" s="733" t="s">
        <v>602</v>
      </c>
      <c r="L3" s="733" t="s">
        <v>602</v>
      </c>
      <c r="M3" s="733" t="s">
        <v>602</v>
      </c>
    </row>
    <row r="4" spans="1:13" x14ac:dyDescent="0.2">
      <c r="A4" s="320"/>
      <c r="B4" s="671">
        <v>42217</v>
      </c>
      <c r="C4" s="671">
        <v>42248</v>
      </c>
      <c r="D4" s="671">
        <v>42278</v>
      </c>
      <c r="E4" s="671">
        <v>42309</v>
      </c>
      <c r="F4" s="671">
        <v>42339</v>
      </c>
      <c r="G4" s="671">
        <v>42370</v>
      </c>
      <c r="H4" s="671">
        <v>42401</v>
      </c>
      <c r="I4" s="671">
        <v>42430</v>
      </c>
      <c r="J4" s="671">
        <v>42461</v>
      </c>
      <c r="K4" s="671">
        <v>42491</v>
      </c>
      <c r="L4" s="671">
        <v>42522</v>
      </c>
      <c r="M4" s="671">
        <v>42552</v>
      </c>
    </row>
    <row r="5" spans="1:13" x14ac:dyDescent="0.2">
      <c r="A5" s="805" t="s">
        <v>335</v>
      </c>
      <c r="B5" s="806"/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</row>
    <row r="6" spans="1:13" x14ac:dyDescent="0.2">
      <c r="A6" s="321" t="s">
        <v>336</v>
      </c>
      <c r="B6" s="237">
        <v>45.379999999999995</v>
      </c>
      <c r="C6" s="237">
        <v>45.685454545454547</v>
      </c>
      <c r="D6" s="237">
        <v>45.870909090909095</v>
      </c>
      <c r="E6" s="237">
        <v>42.905238095238097</v>
      </c>
      <c r="F6" s="237">
        <v>34.506521739130442</v>
      </c>
      <c r="G6" s="237">
        <v>28.038571428571426</v>
      </c>
      <c r="H6" s="237">
        <v>28.888571428571431</v>
      </c>
      <c r="I6" s="237">
        <v>34.746521739130436</v>
      </c>
      <c r="J6" s="237">
        <v>38.209047619047617</v>
      </c>
      <c r="K6" s="237">
        <v>42.980454545454535</v>
      </c>
      <c r="L6" s="237">
        <v>45.464545454545458</v>
      </c>
      <c r="M6" s="237">
        <v>42.106190476190484</v>
      </c>
    </row>
    <row r="7" spans="1:13" x14ac:dyDescent="0.2">
      <c r="A7" s="321" t="s">
        <v>337</v>
      </c>
      <c r="B7" s="237">
        <v>47.965238095238092</v>
      </c>
      <c r="C7" s="237">
        <v>45.090454545454548</v>
      </c>
      <c r="D7" s="237">
        <v>45.959545454545449</v>
      </c>
      <c r="E7" s="237">
        <v>41.719047619047629</v>
      </c>
      <c r="F7" s="237">
        <v>34.265000000000001</v>
      </c>
      <c r="G7" s="237">
        <v>27.479999999999997</v>
      </c>
      <c r="H7" s="237">
        <v>29.901428571428568</v>
      </c>
      <c r="I7" s="237">
        <v>35.470909090909096</v>
      </c>
      <c r="J7" s="237">
        <v>39.421428571428571</v>
      </c>
      <c r="K7" s="237">
        <v>44.289999999999992</v>
      </c>
      <c r="L7" s="237">
        <v>46.307727272727277</v>
      </c>
      <c r="M7" s="237">
        <v>42.466666666666661</v>
      </c>
    </row>
    <row r="8" spans="1:13" x14ac:dyDescent="0.2">
      <c r="A8" s="321" t="s">
        <v>338</v>
      </c>
      <c r="B8" s="237">
        <v>45.382857142857141</v>
      </c>
      <c r="C8" s="237">
        <v>45.732727272727267</v>
      </c>
      <c r="D8" s="237">
        <v>45.87227272727273</v>
      </c>
      <c r="E8" s="237">
        <v>42.861904761904768</v>
      </c>
      <c r="F8" s="237">
        <v>34.497391304347822</v>
      </c>
      <c r="G8" s="237">
        <v>27.95809523809524</v>
      </c>
      <c r="H8" s="237">
        <v>28.980952380952381</v>
      </c>
      <c r="I8" s="237">
        <v>34.643478260869571</v>
      </c>
      <c r="J8" s="237">
        <v>38.147619047619045</v>
      </c>
      <c r="K8" s="237">
        <v>42.975454545454539</v>
      </c>
      <c r="L8" s="237">
        <v>45.516363636363629</v>
      </c>
      <c r="M8" s="237">
        <v>42.156666666666666</v>
      </c>
    </row>
    <row r="9" spans="1:13" x14ac:dyDescent="0.2">
      <c r="A9" s="321" t="s">
        <v>339</v>
      </c>
      <c r="B9" s="237">
        <v>43.82809523809523</v>
      </c>
      <c r="C9" s="237">
        <v>44.325909090909086</v>
      </c>
      <c r="D9" s="237">
        <v>44.281363636363643</v>
      </c>
      <c r="E9" s="237">
        <v>41.261904761904766</v>
      </c>
      <c r="F9" s="237">
        <v>32.849565217391316</v>
      </c>
      <c r="G9" s="237">
        <v>26.267619047619046</v>
      </c>
      <c r="H9" s="237">
        <v>27.280952380952385</v>
      </c>
      <c r="I9" s="237">
        <v>33.278260869565216</v>
      </c>
      <c r="J9" s="237">
        <v>36.61666666666666</v>
      </c>
      <c r="K9" s="237">
        <v>41.152727272727269</v>
      </c>
      <c r="L9" s="237">
        <v>43.523181818181811</v>
      </c>
      <c r="M9" s="237">
        <v>40.061428571428578</v>
      </c>
    </row>
    <row r="10" spans="1:13" x14ac:dyDescent="0.2">
      <c r="A10" s="324" t="s">
        <v>341</v>
      </c>
      <c r="B10" s="322">
        <v>41.635000000000005</v>
      </c>
      <c r="C10" s="322">
        <v>42.609545454545461</v>
      </c>
      <c r="D10" s="322">
        <v>43.879999999999995</v>
      </c>
      <c r="E10" s="322">
        <v>39.336666666666673</v>
      </c>
      <c r="F10" s="322">
        <v>32.949523809523811</v>
      </c>
      <c r="G10" s="322">
        <v>25.5975</v>
      </c>
      <c r="H10" s="322">
        <v>27.100476190476197</v>
      </c>
      <c r="I10" s="322">
        <v>33.198095238095235</v>
      </c>
      <c r="J10" s="322">
        <v>36.407142857142858</v>
      </c>
      <c r="K10" s="322">
        <v>41.523809523809533</v>
      </c>
      <c r="L10" s="322">
        <v>43.047272727272734</v>
      </c>
      <c r="M10" s="322">
        <v>39.751904761904761</v>
      </c>
    </row>
    <row r="11" spans="1:13" x14ac:dyDescent="0.2">
      <c r="A11" s="805" t="s">
        <v>340</v>
      </c>
      <c r="B11" s="804"/>
      <c r="C11" s="804"/>
      <c r="D11" s="804"/>
      <c r="E11" s="804"/>
      <c r="F11" s="804"/>
      <c r="G11" s="804"/>
      <c r="H11" s="804"/>
      <c r="I11" s="804"/>
      <c r="J11" s="804"/>
      <c r="K11" s="804"/>
      <c r="L11" s="804"/>
      <c r="M11" s="804"/>
    </row>
    <row r="12" spans="1:13" x14ac:dyDescent="0.2">
      <c r="A12" s="321" t="s">
        <v>342</v>
      </c>
      <c r="B12" s="237">
        <v>46.364999999999988</v>
      </c>
      <c r="C12" s="237">
        <v>48.282272727272726</v>
      </c>
      <c r="D12" s="237">
        <v>49.136818181818192</v>
      </c>
      <c r="E12" s="237">
        <v>44.50809523809523</v>
      </c>
      <c r="F12" s="237">
        <v>38.299523809523805</v>
      </c>
      <c r="G12" s="237">
        <v>31.532499999999999</v>
      </c>
      <c r="H12" s="237">
        <v>32.917142857142856</v>
      </c>
      <c r="I12" s="237">
        <v>38.940952380952382</v>
      </c>
      <c r="J12" s="237">
        <v>42.43571428571429</v>
      </c>
      <c r="K12" s="237">
        <v>47.349999999999994</v>
      </c>
      <c r="L12" s="237">
        <v>48.551818181818184</v>
      </c>
      <c r="M12" s="237">
        <v>45.390000000000008</v>
      </c>
    </row>
    <row r="13" spans="1:13" x14ac:dyDescent="0.2">
      <c r="A13" s="321" t="s">
        <v>343</v>
      </c>
      <c r="B13" s="237">
        <v>45.589523809523804</v>
      </c>
      <c r="C13" s="237">
        <v>46.617272727272727</v>
      </c>
      <c r="D13" s="237">
        <v>47.407727272727271</v>
      </c>
      <c r="E13" s="237">
        <v>43.2</v>
      </c>
      <c r="F13" s="237">
        <v>36.878695652173917</v>
      </c>
      <c r="G13" s="237">
        <v>30.047619047619047</v>
      </c>
      <c r="H13" s="237">
        <v>31.071904761904761</v>
      </c>
      <c r="I13" s="237">
        <v>37.414347826086953</v>
      </c>
      <c r="J13" s="237">
        <v>40.675714285714285</v>
      </c>
      <c r="K13" s="237">
        <v>45.806363636363635</v>
      </c>
      <c r="L13" s="237">
        <v>47.367727272727272</v>
      </c>
      <c r="M13" s="237">
        <v>43.993333333333339</v>
      </c>
    </row>
    <row r="14" spans="1:13" x14ac:dyDescent="0.2">
      <c r="A14" s="321" t="s">
        <v>344</v>
      </c>
      <c r="B14" s="237">
        <v>47.371499999999997</v>
      </c>
      <c r="C14" s="237">
        <v>48.622727272727268</v>
      </c>
      <c r="D14" s="237">
        <v>49.234090909090902</v>
      </c>
      <c r="E14" s="237">
        <v>44.529523809523802</v>
      </c>
      <c r="F14" s="237">
        <v>38.215714285714284</v>
      </c>
      <c r="G14" s="237">
        <v>31.209999999999997</v>
      </c>
      <c r="H14" s="237">
        <v>32.89</v>
      </c>
      <c r="I14" s="237">
        <v>38.917142857142849</v>
      </c>
      <c r="J14" s="237">
        <v>42.283333333333317</v>
      </c>
      <c r="K14" s="237">
        <v>47.596666666666657</v>
      </c>
      <c r="L14" s="237">
        <v>49.299090909090914</v>
      </c>
      <c r="M14" s="237">
        <v>46.325714285714284</v>
      </c>
    </row>
    <row r="15" spans="1:13" x14ac:dyDescent="0.2">
      <c r="A15" s="805" t="s">
        <v>222</v>
      </c>
      <c r="B15" s="804"/>
      <c r="C15" s="804"/>
      <c r="D15" s="804"/>
      <c r="E15" s="804"/>
      <c r="F15" s="804"/>
      <c r="G15" s="804"/>
      <c r="H15" s="804"/>
      <c r="I15" s="804"/>
      <c r="J15" s="804"/>
      <c r="K15" s="804"/>
      <c r="L15" s="804"/>
      <c r="M15" s="804"/>
    </row>
    <row r="16" spans="1:13" x14ac:dyDescent="0.2">
      <c r="A16" s="321" t="s">
        <v>345</v>
      </c>
      <c r="B16" s="237">
        <v>45.582499999999996</v>
      </c>
      <c r="C16" s="237">
        <v>47.011818181818178</v>
      </c>
      <c r="D16" s="237">
        <v>47.343636363636371</v>
      </c>
      <c r="E16" s="237">
        <v>42.396190476190469</v>
      </c>
      <c r="F16" s="237">
        <v>36.780476190476193</v>
      </c>
      <c r="G16" s="237">
        <v>29.112500000000001</v>
      </c>
      <c r="H16" s="237">
        <v>30.571904761904761</v>
      </c>
      <c r="I16" s="237">
        <v>36.617142857142859</v>
      </c>
      <c r="J16" s="237">
        <v>39.976190476190467</v>
      </c>
      <c r="K16" s="237">
        <v>45.018500000000003</v>
      </c>
      <c r="L16" s="237">
        <v>46.651818181818186</v>
      </c>
      <c r="M16" s="237">
        <v>43.66142857142858</v>
      </c>
    </row>
    <row r="17" spans="1:13" x14ac:dyDescent="0.2">
      <c r="A17" s="805" t="s">
        <v>346</v>
      </c>
      <c r="B17" s="807"/>
      <c r="C17" s="807"/>
      <c r="D17" s="807"/>
      <c r="E17" s="807"/>
      <c r="F17" s="807"/>
      <c r="G17" s="807"/>
      <c r="H17" s="807"/>
      <c r="I17" s="807"/>
      <c r="J17" s="807"/>
      <c r="K17" s="807"/>
      <c r="L17" s="807"/>
      <c r="M17" s="807"/>
    </row>
    <row r="18" spans="1:13" x14ac:dyDescent="0.2">
      <c r="A18" s="321" t="s">
        <v>347</v>
      </c>
      <c r="B18" s="237">
        <v>42.867619047619051</v>
      </c>
      <c r="C18" s="237">
        <v>45.479523809523805</v>
      </c>
      <c r="D18" s="237">
        <v>46.223636363636359</v>
      </c>
      <c r="E18" s="237">
        <v>42.443499999999993</v>
      </c>
      <c r="F18" s="237">
        <v>37.188636363636363</v>
      </c>
      <c r="G18" s="237">
        <v>31.683157894736844</v>
      </c>
      <c r="H18" s="237">
        <v>30.323</v>
      </c>
      <c r="I18" s="237">
        <v>37.802727272727275</v>
      </c>
      <c r="J18" s="237">
        <v>40.958095238095225</v>
      </c>
      <c r="K18" s="237">
        <v>46.712380952380947</v>
      </c>
      <c r="L18" s="237">
        <v>48.757272727272721</v>
      </c>
      <c r="M18" s="237">
        <v>44.651499999999999</v>
      </c>
    </row>
    <row r="19" spans="1:13" x14ac:dyDescent="0.2">
      <c r="A19" s="324" t="s">
        <v>348</v>
      </c>
      <c r="B19" s="322">
        <v>34.859047619047622</v>
      </c>
      <c r="C19" s="322">
        <v>34.787727272727267</v>
      </c>
      <c r="D19" s="322">
        <v>35.280909090909091</v>
      </c>
      <c r="E19" s="322">
        <v>31.323333333333331</v>
      </c>
      <c r="F19" s="322">
        <v>24.633043478260866</v>
      </c>
      <c r="G19" s="322">
        <v>19.709523809523809</v>
      </c>
      <c r="H19" s="322">
        <v>22.95428571428571</v>
      </c>
      <c r="I19" s="322">
        <v>28.658695652173911</v>
      </c>
      <c r="J19" s="322">
        <v>30.706666666666667</v>
      </c>
      <c r="K19" s="322">
        <v>36.206818181818178</v>
      </c>
      <c r="L19" s="322">
        <v>37.576363636363638</v>
      </c>
      <c r="M19" s="322">
        <v>36.103333333333339</v>
      </c>
    </row>
    <row r="20" spans="1:13" x14ac:dyDescent="0.2">
      <c r="A20" s="805" t="s">
        <v>349</v>
      </c>
      <c r="B20" s="807"/>
      <c r="C20" s="807"/>
      <c r="D20" s="807"/>
      <c r="E20" s="807"/>
      <c r="F20" s="807"/>
      <c r="G20" s="807"/>
      <c r="H20" s="807"/>
      <c r="I20" s="807"/>
      <c r="J20" s="807"/>
      <c r="K20" s="807"/>
      <c r="L20" s="807"/>
      <c r="M20" s="807"/>
    </row>
    <row r="21" spans="1:13" x14ac:dyDescent="0.2">
      <c r="A21" s="321" t="s">
        <v>350</v>
      </c>
      <c r="B21" s="237">
        <v>46.807500000000012</v>
      </c>
      <c r="C21" s="237">
        <v>47.912727272727267</v>
      </c>
      <c r="D21" s="237">
        <v>48.87318181818182</v>
      </c>
      <c r="E21" s="237">
        <v>44.170476190476187</v>
      </c>
      <c r="F21" s="237">
        <v>38.417619047619056</v>
      </c>
      <c r="G21" s="237">
        <v>31.312000000000001</v>
      </c>
      <c r="H21" s="237">
        <v>32.605714285714285</v>
      </c>
      <c r="I21" s="237">
        <v>38.649047619047622</v>
      </c>
      <c r="J21" s="237">
        <v>42.088095238095235</v>
      </c>
      <c r="K21" s="237">
        <v>47.711904761904776</v>
      </c>
      <c r="L21" s="237">
        <v>48.499545454545455</v>
      </c>
      <c r="M21" s="237">
        <v>44.982857142857142</v>
      </c>
    </row>
    <row r="22" spans="1:13" x14ac:dyDescent="0.2">
      <c r="A22" s="321" t="s">
        <v>351</v>
      </c>
      <c r="B22" s="246">
        <v>46.010000000000005</v>
      </c>
      <c r="C22" s="246">
        <v>47.496818181818192</v>
      </c>
      <c r="D22" s="246">
        <v>48.384999999999998</v>
      </c>
      <c r="E22" s="246">
        <v>43.430952380952377</v>
      </c>
      <c r="F22" s="246">
        <v>38.072857142857139</v>
      </c>
      <c r="G22" s="246">
        <v>30.310499999999998</v>
      </c>
      <c r="H22" s="246">
        <v>31.858095238095231</v>
      </c>
      <c r="I22" s="246">
        <v>37.984761904761911</v>
      </c>
      <c r="J22" s="246">
        <v>41.064761904761909</v>
      </c>
      <c r="K22" s="246">
        <v>46.63333333333334</v>
      </c>
      <c r="L22" s="246">
        <v>47.851363636363651</v>
      </c>
      <c r="M22" s="246">
        <v>44.438571428571422</v>
      </c>
    </row>
    <row r="23" spans="1:13" x14ac:dyDescent="0.2">
      <c r="A23" s="324" t="s">
        <v>352</v>
      </c>
      <c r="B23" s="322">
        <v>46.330000000000005</v>
      </c>
      <c r="C23" s="322">
        <v>47.424999999999997</v>
      </c>
      <c r="D23" s="322">
        <v>48.363181818181822</v>
      </c>
      <c r="E23" s="322">
        <v>43.6752380952381</v>
      </c>
      <c r="F23" s="322">
        <v>38.076190476190483</v>
      </c>
      <c r="G23" s="322">
        <v>30.758500000000005</v>
      </c>
      <c r="H23" s="322">
        <v>31.929523809523808</v>
      </c>
      <c r="I23" s="322">
        <v>38.083809523809521</v>
      </c>
      <c r="J23" s="322">
        <v>41.252380952380953</v>
      </c>
      <c r="K23" s="322">
        <v>46.773500000000006</v>
      </c>
      <c r="L23" s="322">
        <v>47.795000000000009</v>
      </c>
      <c r="M23" s="322">
        <v>44.535714285714292</v>
      </c>
    </row>
    <row r="24" spans="1:13" s="258" customFormat="1" ht="15" x14ac:dyDescent="0.25">
      <c r="A24" s="672" t="s">
        <v>353</v>
      </c>
      <c r="B24" s="673">
        <v>45.460952380952385</v>
      </c>
      <c r="C24" s="673">
        <v>44.82</v>
      </c>
      <c r="D24" s="673">
        <v>45.022272727272728</v>
      </c>
      <c r="E24" s="673">
        <v>40.493333333333325</v>
      </c>
      <c r="F24" s="673">
        <v>33.637727272727268</v>
      </c>
      <c r="G24" s="673">
        <v>26.503499999999995</v>
      </c>
      <c r="H24" s="673">
        <v>28.719047619047625</v>
      </c>
      <c r="I24" s="673">
        <v>34.653043478260869</v>
      </c>
      <c r="J24" s="673">
        <v>37.86</v>
      </c>
      <c r="K24" s="673">
        <v>43.23</v>
      </c>
      <c r="L24" s="673">
        <v>45.837272727272733</v>
      </c>
      <c r="M24" s="673">
        <v>42.701904761904757</v>
      </c>
    </row>
    <row r="25" spans="1:13" x14ac:dyDescent="0.2">
      <c r="A25" s="325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47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6"/>
    <col min="16" max="16384" width="10.5" style="13"/>
  </cols>
  <sheetData>
    <row r="1" spans="1:15" ht="13.7" customHeight="1" x14ac:dyDescent="0.2">
      <c r="A1" s="224" t="s">
        <v>22</v>
      </c>
      <c r="B1" s="224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5" ht="13.7" customHeight="1" x14ac:dyDescent="0.2">
      <c r="A2" s="224"/>
      <c r="B2" s="224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9" t="s">
        <v>354</v>
      </c>
    </row>
    <row r="3" spans="1:15" ht="13.7" customHeight="1" x14ac:dyDescent="0.2">
      <c r="B3" s="235"/>
      <c r="C3" s="733">
        <v>2015</v>
      </c>
      <c r="D3" s="733" t="s">
        <v>602</v>
      </c>
      <c r="E3" s="733" t="s">
        <v>602</v>
      </c>
      <c r="F3" s="733" t="s">
        <v>602</v>
      </c>
      <c r="G3" s="733" t="s">
        <v>602</v>
      </c>
      <c r="H3" s="733">
        <v>2016</v>
      </c>
      <c r="I3" s="733" t="s">
        <v>602</v>
      </c>
      <c r="J3" s="733" t="s">
        <v>602</v>
      </c>
      <c r="K3" s="733" t="s">
        <v>602</v>
      </c>
      <c r="L3" s="733" t="s">
        <v>602</v>
      </c>
      <c r="M3" s="733" t="s">
        <v>602</v>
      </c>
      <c r="N3" s="733" t="s">
        <v>602</v>
      </c>
    </row>
    <row r="4" spans="1:15" ht="13.7" customHeight="1" x14ac:dyDescent="0.2">
      <c r="B4" s="235"/>
      <c r="C4" s="671">
        <v>42217</v>
      </c>
      <c r="D4" s="671">
        <v>42248</v>
      </c>
      <c r="E4" s="671">
        <v>42278</v>
      </c>
      <c r="F4" s="671">
        <v>42309</v>
      </c>
      <c r="G4" s="671">
        <v>42339</v>
      </c>
      <c r="H4" s="671">
        <v>42370</v>
      </c>
      <c r="I4" s="671">
        <v>42401</v>
      </c>
      <c r="J4" s="671">
        <v>42430</v>
      </c>
      <c r="K4" s="671">
        <v>42461</v>
      </c>
      <c r="L4" s="671">
        <v>42491</v>
      </c>
      <c r="M4" s="671">
        <v>42522</v>
      </c>
      <c r="N4" s="671">
        <v>42552</v>
      </c>
    </row>
    <row r="5" spans="1:15" ht="13.7" customHeight="1" x14ac:dyDescent="0.2">
      <c r="A5" s="892" t="s">
        <v>565</v>
      </c>
      <c r="B5" s="326" t="s">
        <v>355</v>
      </c>
      <c r="C5" s="738">
        <v>523.70238095238096</v>
      </c>
      <c r="D5" s="739">
        <v>503.76136363636363</v>
      </c>
      <c r="E5" s="739">
        <v>473.29545454545456</v>
      </c>
      <c r="F5" s="739">
        <v>469.8095238095238</v>
      </c>
      <c r="G5" s="739">
        <v>427.48809523809524</v>
      </c>
      <c r="H5" s="739">
        <v>391.45</v>
      </c>
      <c r="I5" s="739">
        <v>351.54761904761904</v>
      </c>
      <c r="J5" s="739">
        <v>420.59523809523807</v>
      </c>
      <c r="K5" s="739">
        <v>476.88095238095241</v>
      </c>
      <c r="L5" s="739">
        <v>512.09523809523807</v>
      </c>
      <c r="M5" s="739">
        <v>509.67045454545456</v>
      </c>
      <c r="N5" s="739">
        <v>458.42857142857144</v>
      </c>
    </row>
    <row r="6" spans="1:15" ht="13.7" customHeight="1" x14ac:dyDescent="0.2">
      <c r="A6" s="893"/>
      <c r="B6" s="327" t="s">
        <v>356</v>
      </c>
      <c r="C6" s="740">
        <v>572.79999999999995</v>
      </c>
      <c r="D6" s="741">
        <v>514.5</v>
      </c>
      <c r="E6" s="741">
        <v>465.45454545454544</v>
      </c>
      <c r="F6" s="741">
        <v>467.86904761904759</v>
      </c>
      <c r="G6" s="741">
        <v>417.67857142857144</v>
      </c>
      <c r="H6" s="741">
        <v>378.13749999999999</v>
      </c>
      <c r="I6" s="741">
        <v>341.60714285714283</v>
      </c>
      <c r="J6" s="741">
        <v>390.11904761904759</v>
      </c>
      <c r="K6" s="741">
        <v>470.07142857142856</v>
      </c>
      <c r="L6" s="741">
        <v>498.28571428571428</v>
      </c>
      <c r="M6" s="741">
        <v>502.875</v>
      </c>
      <c r="N6" s="741">
        <v>450.60714285714283</v>
      </c>
    </row>
    <row r="7" spans="1:15" ht="13.7" customHeight="1" x14ac:dyDescent="0.2">
      <c r="A7" s="894" t="s">
        <v>616</v>
      </c>
      <c r="B7" s="326" t="s">
        <v>355</v>
      </c>
      <c r="C7" s="742">
        <v>456.57499999999999</v>
      </c>
      <c r="D7" s="743">
        <v>463.44318181818181</v>
      </c>
      <c r="E7" s="743">
        <v>454.11363636363637</v>
      </c>
      <c r="F7" s="743">
        <v>432.71428571428572</v>
      </c>
      <c r="G7" s="743">
        <v>360.39285714285717</v>
      </c>
      <c r="H7" s="743">
        <v>290.22500000000002</v>
      </c>
      <c r="I7" s="743">
        <v>312.28571428571428</v>
      </c>
      <c r="J7" s="743">
        <v>361.86904761904759</v>
      </c>
      <c r="K7" s="743">
        <v>378.26190476190476</v>
      </c>
      <c r="L7" s="743">
        <v>428.82499999999999</v>
      </c>
      <c r="M7" s="743">
        <v>451.27272727272725</v>
      </c>
      <c r="N7" s="743">
        <v>417.26190476190476</v>
      </c>
    </row>
    <row r="8" spans="1:15" ht="13.7" customHeight="1" x14ac:dyDescent="0.2">
      <c r="A8" s="895"/>
      <c r="B8" s="327" t="s">
        <v>356</v>
      </c>
      <c r="C8" s="740">
        <v>465.78750000000002</v>
      </c>
      <c r="D8" s="741">
        <v>474.70454545454544</v>
      </c>
      <c r="E8" s="741">
        <v>462.28409090909093</v>
      </c>
      <c r="F8" s="741">
        <v>441.76190476190476</v>
      </c>
      <c r="G8" s="741">
        <v>368.08333333333331</v>
      </c>
      <c r="H8" s="741">
        <v>302.45</v>
      </c>
      <c r="I8" s="741">
        <v>322.41666666666669</v>
      </c>
      <c r="J8" s="741">
        <v>370.78571428571428</v>
      </c>
      <c r="K8" s="741">
        <v>392.51190476190476</v>
      </c>
      <c r="L8" s="741">
        <v>436.59523809523807</v>
      </c>
      <c r="M8" s="741">
        <v>459.28409090909093</v>
      </c>
      <c r="N8" s="741">
        <v>423.1904761904762</v>
      </c>
    </row>
    <row r="9" spans="1:15" ht="13.7" customHeight="1" x14ac:dyDescent="0.2">
      <c r="A9" s="894" t="s">
        <v>566</v>
      </c>
      <c r="B9" s="326" t="s">
        <v>355</v>
      </c>
      <c r="C9" s="738">
        <v>463.65476190476193</v>
      </c>
      <c r="D9" s="739">
        <v>466.89772727272725</v>
      </c>
      <c r="E9" s="739">
        <v>448.40909090909093</v>
      </c>
      <c r="F9" s="739">
        <v>427.9404761904762</v>
      </c>
      <c r="G9" s="739">
        <v>341.47619047619048</v>
      </c>
      <c r="H9" s="739">
        <v>280.07499999999999</v>
      </c>
      <c r="I9" s="739">
        <v>298.63095238095241</v>
      </c>
      <c r="J9" s="739">
        <v>350.5595238095238</v>
      </c>
      <c r="K9" s="739">
        <v>363.3095238095238</v>
      </c>
      <c r="L9" s="739">
        <v>421.39285714285717</v>
      </c>
      <c r="M9" s="739">
        <v>439.86363636363637</v>
      </c>
      <c r="N9" s="739">
        <v>401.45238095238096</v>
      </c>
    </row>
    <row r="10" spans="1:15" ht="13.7" customHeight="1" x14ac:dyDescent="0.2">
      <c r="A10" s="895"/>
      <c r="B10" s="327" t="s">
        <v>356</v>
      </c>
      <c r="C10" s="740">
        <v>467.35</v>
      </c>
      <c r="D10" s="741">
        <v>475.34090909090907</v>
      </c>
      <c r="E10" s="741">
        <v>462.45454545454544</v>
      </c>
      <c r="F10" s="741">
        <v>440.64333333333332</v>
      </c>
      <c r="G10" s="741">
        <v>352.90476190476193</v>
      </c>
      <c r="H10" s="741">
        <v>292.75650000000002</v>
      </c>
      <c r="I10" s="741">
        <v>307.19095238095241</v>
      </c>
      <c r="J10" s="741">
        <v>357.64285714285717</v>
      </c>
      <c r="K10" s="741">
        <v>375.25</v>
      </c>
      <c r="L10" s="741">
        <v>427.65650000000005</v>
      </c>
      <c r="M10" s="741">
        <v>449.12590909090909</v>
      </c>
      <c r="N10" s="741">
        <v>407.19666666666672</v>
      </c>
    </row>
    <row r="11" spans="1:15" ht="13.7" customHeight="1" x14ac:dyDescent="0.2">
      <c r="A11" s="892" t="s">
        <v>357</v>
      </c>
      <c r="B11" s="326" t="s">
        <v>355</v>
      </c>
      <c r="C11" s="738">
        <v>234.0952380952381</v>
      </c>
      <c r="D11" s="739">
        <v>219.47772727272729</v>
      </c>
      <c r="E11" s="739">
        <v>233.22727272727272</v>
      </c>
      <c r="F11" s="739">
        <v>212.45238095238096</v>
      </c>
      <c r="G11" s="739">
        <v>169.26190476190476</v>
      </c>
      <c r="H11" s="739">
        <v>132.78749999999999</v>
      </c>
      <c r="I11" s="739">
        <v>144.3452380952381</v>
      </c>
      <c r="J11" s="739">
        <v>158.98285714285717</v>
      </c>
      <c r="K11" s="739">
        <v>178.16095238095238</v>
      </c>
      <c r="L11" s="739">
        <v>217.45904761904762</v>
      </c>
      <c r="M11" s="739">
        <v>233.51818181818183</v>
      </c>
      <c r="N11" s="739">
        <v>243.48285714285717</v>
      </c>
    </row>
    <row r="12" spans="1:15" ht="13.7" customHeight="1" x14ac:dyDescent="0.2">
      <c r="A12" s="893"/>
      <c r="B12" s="327" t="s">
        <v>356</v>
      </c>
      <c r="C12" s="740">
        <v>225.1875</v>
      </c>
      <c r="D12" s="741">
        <v>211.95454545454547</v>
      </c>
      <c r="E12" s="741">
        <v>225.35227272727272</v>
      </c>
      <c r="F12" s="741">
        <v>206.22619047619048</v>
      </c>
      <c r="G12" s="741">
        <v>158.35714285714286</v>
      </c>
      <c r="H12" s="741">
        <v>125.1</v>
      </c>
      <c r="I12" s="741">
        <v>138.27380952380952</v>
      </c>
      <c r="J12" s="741">
        <v>155.11904761904762</v>
      </c>
      <c r="K12" s="741">
        <v>174.07142857142858</v>
      </c>
      <c r="L12" s="741">
        <v>211.36250000000001</v>
      </c>
      <c r="M12" s="741">
        <v>222.97727272727272</v>
      </c>
      <c r="N12" s="741">
        <v>236.11904761904762</v>
      </c>
    </row>
    <row r="13" spans="1:15" ht="13.7" customHeight="1" x14ac:dyDescent="0.2">
      <c r="B13" s="325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7" t="s">
        <v>334</v>
      </c>
    </row>
    <row r="14" spans="1:15" ht="13.7" customHeight="1" x14ac:dyDescent="0.2">
      <c r="A14" s="325"/>
      <c r="N14" s="226"/>
      <c r="O14" s="13"/>
    </row>
    <row r="15" spans="1:15" ht="13.7" customHeight="1" x14ac:dyDescent="0.2">
      <c r="A15" s="325"/>
      <c r="N15" s="226"/>
      <c r="O15" s="13"/>
    </row>
    <row r="18" spans="13:15" ht="13.7" customHeight="1" x14ac:dyDescent="0.2">
      <c r="N18" s="226"/>
      <c r="O18" s="13"/>
    </row>
    <row r="19" spans="13:15" ht="13.7" customHeight="1" x14ac:dyDescent="0.2">
      <c r="M19" s="226"/>
      <c r="O19" s="13"/>
    </row>
    <row r="20" spans="13:15" ht="13.7" customHeight="1" x14ac:dyDescent="0.2">
      <c r="M20" s="226"/>
      <c r="O20" s="13"/>
    </row>
    <row r="21" spans="13:15" ht="13.7" customHeight="1" x14ac:dyDescent="0.2">
      <c r="M21" s="226"/>
      <c r="O21" s="13"/>
    </row>
    <row r="22" spans="13:15" ht="13.7" customHeight="1" x14ac:dyDescent="0.2">
      <c r="M22" s="226"/>
      <c r="O22" s="13"/>
    </row>
    <row r="23" spans="13:15" ht="13.7" customHeight="1" x14ac:dyDescent="0.2">
      <c r="M23" s="226"/>
      <c r="O23" s="13"/>
    </row>
    <row r="24" spans="13:15" ht="13.7" customHeight="1" x14ac:dyDescent="0.2">
      <c r="M24" s="226"/>
      <c r="O24" s="13"/>
    </row>
    <row r="25" spans="13:15" ht="13.7" customHeight="1" x14ac:dyDescent="0.2">
      <c r="M25" s="226"/>
      <c r="O25" s="13"/>
    </row>
    <row r="26" spans="13:15" ht="13.7" customHeight="1" x14ac:dyDescent="0.2">
      <c r="M26" s="226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0">
        <f>INDICE!A3</f>
        <v>42552</v>
      </c>
      <c r="C3" s="888">
        <v>41671</v>
      </c>
      <c r="D3" s="888" t="s">
        <v>120</v>
      </c>
      <c r="E3" s="888"/>
      <c r="F3" s="888" t="s">
        <v>121</v>
      </c>
      <c r="G3" s="888"/>
      <c r="H3" s="888"/>
    </row>
    <row r="4" spans="1:8" ht="25.5" x14ac:dyDescent="0.2">
      <c r="A4" s="75"/>
      <c r="B4" s="260" t="s">
        <v>55</v>
      </c>
      <c r="C4" s="261" t="s">
        <v>523</v>
      </c>
      <c r="D4" s="260" t="s">
        <v>55</v>
      </c>
      <c r="E4" s="261" t="s">
        <v>523</v>
      </c>
      <c r="F4" s="260" t="s">
        <v>55</v>
      </c>
      <c r="G4" s="262" t="s">
        <v>523</v>
      </c>
      <c r="H4" s="261" t="s">
        <v>110</v>
      </c>
    </row>
    <row r="5" spans="1:8" x14ac:dyDescent="0.2">
      <c r="A5" s="65" t="s">
        <v>359</v>
      </c>
      <c r="B5" s="264">
        <v>17476.871999999999</v>
      </c>
      <c r="C5" s="263">
        <v>3.2798216981402466</v>
      </c>
      <c r="D5" s="264">
        <v>149434.845</v>
      </c>
      <c r="E5" s="263">
        <v>1.738482937839251</v>
      </c>
      <c r="F5" s="264">
        <v>246236.28400000001</v>
      </c>
      <c r="G5" s="263">
        <v>2.1145541955857885</v>
      </c>
      <c r="H5" s="263">
        <v>79.313130707580086</v>
      </c>
    </row>
    <row r="6" spans="1:8" x14ac:dyDescent="0.2">
      <c r="A6" s="65" t="s">
        <v>360</v>
      </c>
      <c r="B6" s="66">
        <v>5403.2659999999996</v>
      </c>
      <c r="C6" s="266">
        <v>-30.930626598261142</v>
      </c>
      <c r="D6" s="66">
        <v>27914.146000000001</v>
      </c>
      <c r="E6" s="67">
        <v>-18.613796758190535</v>
      </c>
      <c r="F6" s="66">
        <v>54699.682000000001</v>
      </c>
      <c r="G6" s="67">
        <v>-9.4237232206037955</v>
      </c>
      <c r="H6" s="67">
        <v>17.618861678927324</v>
      </c>
    </row>
    <row r="7" spans="1:8" x14ac:dyDescent="0.2">
      <c r="A7" s="65" t="s">
        <v>361</v>
      </c>
      <c r="B7" s="265">
        <v>788.548</v>
      </c>
      <c r="C7" s="266">
        <v>-11.238332800533101</v>
      </c>
      <c r="D7" s="265">
        <v>5547.9340000000002</v>
      </c>
      <c r="E7" s="266">
        <v>1.5017795039709294</v>
      </c>
      <c r="F7" s="265">
        <v>9524.9650000000001</v>
      </c>
      <c r="G7" s="266">
        <v>-5.7622933416388138</v>
      </c>
      <c r="H7" s="266">
        <v>3.0680076134925978</v>
      </c>
    </row>
    <row r="8" spans="1:8" x14ac:dyDescent="0.2">
      <c r="A8" s="331" t="s">
        <v>196</v>
      </c>
      <c r="B8" s="332">
        <v>23668.686000000002</v>
      </c>
      <c r="C8" s="333">
        <v>-7.6639724532333213</v>
      </c>
      <c r="D8" s="332">
        <v>182896.92499999999</v>
      </c>
      <c r="E8" s="333">
        <v>-2.0084259918892364</v>
      </c>
      <c r="F8" s="332">
        <v>310460.93099999998</v>
      </c>
      <c r="G8" s="333">
        <v>-0.37688077342298298</v>
      </c>
      <c r="H8" s="334">
        <v>100</v>
      </c>
    </row>
    <row r="9" spans="1:8" x14ac:dyDescent="0.2">
      <c r="A9" s="335" t="s">
        <v>593</v>
      </c>
      <c r="B9" s="617">
        <v>7618.4160000000002</v>
      </c>
      <c r="C9" s="272">
        <v>-2.5309854707708714</v>
      </c>
      <c r="D9" s="617">
        <v>51581.108</v>
      </c>
      <c r="E9" s="272">
        <v>-6.140861526135005</v>
      </c>
      <c r="F9" s="617">
        <v>89893.054000000004</v>
      </c>
      <c r="G9" s="273">
        <v>-6.7282447546173421</v>
      </c>
      <c r="H9" s="273">
        <v>28.954707347701671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4" t="s">
        <v>557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594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8" t="s">
        <v>643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ht="14.1" customHeight="1" x14ac:dyDescent="0.2">
      <c r="A3" s="63"/>
      <c r="B3" s="870">
        <f>INDICE!A3</f>
        <v>42552</v>
      </c>
      <c r="C3" s="870">
        <v>41671</v>
      </c>
      <c r="D3" s="888" t="s">
        <v>120</v>
      </c>
      <c r="E3" s="888"/>
      <c r="F3" s="888" t="s">
        <v>121</v>
      </c>
      <c r="G3" s="888"/>
      <c r="H3" s="259"/>
    </row>
    <row r="4" spans="1:8" ht="25.5" x14ac:dyDescent="0.2">
      <c r="A4" s="75"/>
      <c r="B4" s="260" t="s">
        <v>55</v>
      </c>
      <c r="C4" s="261" t="s">
        <v>523</v>
      </c>
      <c r="D4" s="260" t="s">
        <v>55</v>
      </c>
      <c r="E4" s="261" t="s">
        <v>523</v>
      </c>
      <c r="F4" s="260" t="s">
        <v>55</v>
      </c>
      <c r="G4" s="262" t="s">
        <v>523</v>
      </c>
      <c r="H4" s="261" t="s">
        <v>110</v>
      </c>
    </row>
    <row r="5" spans="1:8" x14ac:dyDescent="0.2">
      <c r="A5" s="65" t="s">
        <v>570</v>
      </c>
      <c r="B5" s="264">
        <v>11031.97</v>
      </c>
      <c r="C5" s="263">
        <v>-12.01066466823775</v>
      </c>
      <c r="D5" s="264">
        <v>64591.972999999998</v>
      </c>
      <c r="E5" s="263">
        <v>-5.7807746197059755</v>
      </c>
      <c r="F5" s="264">
        <v>118221.72</v>
      </c>
      <c r="G5" s="263">
        <v>0.26267726865304758</v>
      </c>
      <c r="H5" s="263">
        <v>38.079419403660815</v>
      </c>
    </row>
    <row r="6" spans="1:8" x14ac:dyDescent="0.2">
      <c r="A6" s="65" t="s">
        <v>569</v>
      </c>
      <c r="B6" s="66">
        <v>9642.0910000000003</v>
      </c>
      <c r="C6" s="266">
        <v>-6.2738663055299249</v>
      </c>
      <c r="D6" s="66">
        <v>69170.111999999994</v>
      </c>
      <c r="E6" s="67">
        <v>-1.0596668461092675</v>
      </c>
      <c r="F6" s="66">
        <v>116623.103</v>
      </c>
      <c r="G6" s="67">
        <v>-1.5975153350268654</v>
      </c>
      <c r="H6" s="67">
        <v>37.564502117659373</v>
      </c>
    </row>
    <row r="7" spans="1:8" x14ac:dyDescent="0.2">
      <c r="A7" s="65" t="s">
        <v>568</v>
      </c>
      <c r="B7" s="265">
        <v>2206.0770000000002</v>
      </c>
      <c r="C7" s="266">
        <v>14.932467809873115</v>
      </c>
      <c r="D7" s="265">
        <v>43586.906000000003</v>
      </c>
      <c r="E7" s="266">
        <v>2.0440912803888636</v>
      </c>
      <c r="F7" s="265">
        <v>66091.142999999996</v>
      </c>
      <c r="G7" s="266">
        <v>1.5230701003984202</v>
      </c>
      <c r="H7" s="266">
        <v>21.288070865187219</v>
      </c>
    </row>
    <row r="8" spans="1:8" x14ac:dyDescent="0.2">
      <c r="A8" s="674" t="s">
        <v>363</v>
      </c>
      <c r="B8" s="265">
        <v>788.548</v>
      </c>
      <c r="C8" s="266">
        <v>-11.238332800533101</v>
      </c>
      <c r="D8" s="265">
        <v>5547.9340000000002</v>
      </c>
      <c r="E8" s="266">
        <v>1.5017795039709294</v>
      </c>
      <c r="F8" s="265">
        <v>9524.9650000000001</v>
      </c>
      <c r="G8" s="266">
        <v>-5.7622933416388138</v>
      </c>
      <c r="H8" s="266">
        <v>3.0680076134925978</v>
      </c>
    </row>
    <row r="9" spans="1:8" x14ac:dyDescent="0.2">
      <c r="A9" s="331" t="s">
        <v>196</v>
      </c>
      <c r="B9" s="332">
        <v>23668.686000000002</v>
      </c>
      <c r="C9" s="333">
        <v>-7.6639724532333213</v>
      </c>
      <c r="D9" s="332">
        <v>182896.92499999999</v>
      </c>
      <c r="E9" s="333">
        <v>-2.0084259918892364</v>
      </c>
      <c r="F9" s="332">
        <v>310460.93099999998</v>
      </c>
      <c r="G9" s="333">
        <v>-0.37688077342298298</v>
      </c>
      <c r="H9" s="334">
        <v>100</v>
      </c>
    </row>
    <row r="10" spans="1:8" x14ac:dyDescent="0.2">
      <c r="A10" s="274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4" t="s">
        <v>557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567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8" t="s">
        <v>643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4" t="s">
        <v>571</v>
      </c>
      <c r="B1" s="224"/>
      <c r="C1" s="224"/>
      <c r="D1" s="224"/>
    </row>
    <row r="2" spans="1:4" x14ac:dyDescent="0.2">
      <c r="A2" s="227"/>
      <c r="B2" s="227"/>
      <c r="C2" s="227"/>
      <c r="D2" s="227"/>
    </row>
    <row r="3" spans="1:4" x14ac:dyDescent="0.2">
      <c r="A3" s="230"/>
      <c r="B3" s="896">
        <v>2014</v>
      </c>
      <c r="C3" s="896">
        <v>2015</v>
      </c>
      <c r="D3" s="896">
        <v>2016</v>
      </c>
    </row>
    <row r="4" spans="1:4" x14ac:dyDescent="0.2">
      <c r="A4" s="235"/>
      <c r="B4" s="897"/>
      <c r="C4" s="897"/>
      <c r="D4" s="897"/>
    </row>
    <row r="5" spans="1:4" x14ac:dyDescent="0.2">
      <c r="A5" s="275" t="s">
        <v>364</v>
      </c>
      <c r="B5" s="323">
        <v>-8.2394935801996159</v>
      </c>
      <c r="C5" s="323">
        <v>-8.7749233620711884</v>
      </c>
      <c r="D5" s="323">
        <v>3.1215936240530007</v>
      </c>
    </row>
    <row r="6" spans="1:4" x14ac:dyDescent="0.2">
      <c r="A6" s="235" t="s">
        <v>135</v>
      </c>
      <c r="B6" s="237">
        <v>-7.4927863660560519</v>
      </c>
      <c r="C6" s="237">
        <v>-6.9036725031181412</v>
      </c>
      <c r="D6" s="237">
        <v>1.7862220347087712</v>
      </c>
    </row>
    <row r="7" spans="1:4" x14ac:dyDescent="0.2">
      <c r="A7" s="235" t="s">
        <v>136</v>
      </c>
      <c r="B7" s="237">
        <v>-8.24853792661645</v>
      </c>
      <c r="C7" s="237">
        <v>-5.1919070436708692</v>
      </c>
      <c r="D7" s="237">
        <v>1.5770774884488299</v>
      </c>
    </row>
    <row r="8" spans="1:4" x14ac:dyDescent="0.2">
      <c r="A8" s="235" t="s">
        <v>137</v>
      </c>
      <c r="B8" s="237">
        <v>-9.0292249120431372</v>
      </c>
      <c r="C8" s="237">
        <v>-3.4451886478367597</v>
      </c>
      <c r="D8" s="237">
        <v>1.1815914348498797</v>
      </c>
    </row>
    <row r="9" spans="1:4" x14ac:dyDescent="0.2">
      <c r="A9" s="235" t="s">
        <v>138</v>
      </c>
      <c r="B9" s="237">
        <v>-9.8559461176102161</v>
      </c>
      <c r="C9" s="237">
        <v>-2.1158763735219899</v>
      </c>
      <c r="D9" s="237">
        <v>1.2717829017076843</v>
      </c>
    </row>
    <row r="10" spans="1:4" x14ac:dyDescent="0.2">
      <c r="A10" s="235" t="s">
        <v>139</v>
      </c>
      <c r="B10" s="237">
        <v>-9.1749187319212133</v>
      </c>
      <c r="C10" s="237">
        <v>-1.9958748100049415</v>
      </c>
      <c r="D10" s="237">
        <v>1.2534305798703693</v>
      </c>
    </row>
    <row r="11" spans="1:4" x14ac:dyDescent="0.2">
      <c r="A11" s="235" t="s">
        <v>140</v>
      </c>
      <c r="B11" s="237">
        <v>-9.1752100761743929</v>
      </c>
      <c r="C11" s="237">
        <v>-0.43457635494783109</v>
      </c>
      <c r="D11" s="237">
        <v>-0.37688077342298298</v>
      </c>
    </row>
    <row r="12" spans="1:4" x14ac:dyDescent="0.2">
      <c r="A12" s="235" t="s">
        <v>141</v>
      </c>
      <c r="B12" s="237">
        <v>-8.3587022441385734</v>
      </c>
      <c r="C12" s="237">
        <v>-0.30823947165517296</v>
      </c>
      <c r="D12" s="237" t="s">
        <v>602</v>
      </c>
    </row>
    <row r="13" spans="1:4" x14ac:dyDescent="0.2">
      <c r="A13" s="235" t="s">
        <v>142</v>
      </c>
      <c r="B13" s="237">
        <v>-7.9748021885911946</v>
      </c>
      <c r="C13" s="237">
        <v>-0.79225428334257653</v>
      </c>
      <c r="D13" s="237" t="s">
        <v>602</v>
      </c>
    </row>
    <row r="14" spans="1:4" x14ac:dyDescent="0.2">
      <c r="A14" s="235" t="s">
        <v>143</v>
      </c>
      <c r="B14" s="237">
        <v>-7.9771540040418216</v>
      </c>
      <c r="C14" s="237">
        <v>0.39714744491077153</v>
      </c>
      <c r="D14" s="237" t="s">
        <v>602</v>
      </c>
    </row>
    <row r="15" spans="1:4" x14ac:dyDescent="0.2">
      <c r="A15" s="235" t="s">
        <v>144</v>
      </c>
      <c r="B15" s="237">
        <v>-8.3703327665545437</v>
      </c>
      <c r="C15" s="237">
        <v>2.2524081681731065</v>
      </c>
      <c r="D15" s="237" t="s">
        <v>602</v>
      </c>
    </row>
    <row r="16" spans="1:4" x14ac:dyDescent="0.2">
      <c r="A16" s="320" t="s">
        <v>145</v>
      </c>
      <c r="B16" s="322">
        <v>-10.089183274099991</v>
      </c>
      <c r="C16" s="322">
        <v>4.1396079582006022</v>
      </c>
      <c r="D16" s="322" t="s">
        <v>602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63" t="s">
        <v>664</v>
      </c>
      <c r="C3" s="860" t="s">
        <v>487</v>
      </c>
      <c r="D3" s="863" t="s">
        <v>639</v>
      </c>
      <c r="E3" s="860" t="s">
        <v>487</v>
      </c>
      <c r="F3" s="865" t="s">
        <v>669</v>
      </c>
    </row>
    <row r="4" spans="1:6" x14ac:dyDescent="0.2">
      <c r="A4" s="75"/>
      <c r="B4" s="864"/>
      <c r="C4" s="861"/>
      <c r="D4" s="864"/>
      <c r="E4" s="861"/>
      <c r="F4" s="866"/>
    </row>
    <row r="5" spans="1:6" x14ac:dyDescent="0.2">
      <c r="A5" s="65" t="s">
        <v>112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124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125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126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127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119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605</v>
      </c>
    </row>
    <row r="12" spans="1:6" x14ac:dyDescent="0.2">
      <c r="A12" s="393"/>
      <c r="B12" s="393"/>
      <c r="C12" s="393"/>
      <c r="D12" s="393"/>
      <c r="E12" s="393"/>
      <c r="F12" s="393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5" sqref="G5:L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8" t="s">
        <v>573</v>
      </c>
      <c r="B1" s="898"/>
      <c r="C1" s="898"/>
      <c r="D1" s="898"/>
      <c r="E1" s="898"/>
      <c r="F1" s="898"/>
      <c r="G1" s="226"/>
      <c r="H1" s="226"/>
      <c r="I1" s="226"/>
      <c r="J1" s="226"/>
      <c r="K1" s="226"/>
      <c r="L1" s="1"/>
    </row>
    <row r="2" spans="1:12" x14ac:dyDescent="0.2">
      <c r="A2" s="899"/>
      <c r="B2" s="899"/>
      <c r="C2" s="899"/>
      <c r="D2" s="899"/>
      <c r="E2" s="899"/>
      <c r="F2" s="899"/>
      <c r="G2" s="226"/>
      <c r="H2" s="226"/>
      <c r="I2" s="226"/>
      <c r="J2" s="226"/>
      <c r="K2" s="62"/>
      <c r="L2" s="62" t="s">
        <v>544</v>
      </c>
    </row>
    <row r="3" spans="1:12" x14ac:dyDescent="0.2">
      <c r="A3" s="336"/>
      <c r="B3" s="900">
        <f>INDICE!A3</f>
        <v>42552</v>
      </c>
      <c r="C3" s="901">
        <v>41671</v>
      </c>
      <c r="D3" s="901">
        <v>41671</v>
      </c>
      <c r="E3" s="901">
        <v>41671</v>
      </c>
      <c r="F3" s="902">
        <v>41671</v>
      </c>
      <c r="G3" s="903" t="s">
        <v>121</v>
      </c>
      <c r="H3" s="901"/>
      <c r="I3" s="901"/>
      <c r="J3" s="901"/>
      <c r="K3" s="901"/>
      <c r="L3" s="904" t="s">
        <v>110</v>
      </c>
    </row>
    <row r="4" spans="1:12" x14ac:dyDescent="0.2">
      <c r="A4" s="337"/>
      <c r="B4" s="338" t="s">
        <v>365</v>
      </c>
      <c r="C4" s="338" t="s">
        <v>366</v>
      </c>
      <c r="D4" s="339" t="s">
        <v>367</v>
      </c>
      <c r="E4" s="339" t="s">
        <v>368</v>
      </c>
      <c r="F4" s="340" t="s">
        <v>196</v>
      </c>
      <c r="G4" s="341" t="s">
        <v>365</v>
      </c>
      <c r="H4" s="232" t="s">
        <v>366</v>
      </c>
      <c r="I4" s="342" t="s">
        <v>367</v>
      </c>
      <c r="J4" s="342" t="s">
        <v>368</v>
      </c>
      <c r="K4" s="342" t="s">
        <v>196</v>
      </c>
      <c r="L4" s="905"/>
    </row>
    <row r="5" spans="1:12" x14ac:dyDescent="0.2">
      <c r="A5" s="343" t="s">
        <v>161</v>
      </c>
      <c r="B5" s="443">
        <v>3411.3049999999998</v>
      </c>
      <c r="C5" s="443">
        <v>647.08500000000004</v>
      </c>
      <c r="D5" s="443">
        <v>106.215</v>
      </c>
      <c r="E5" s="443">
        <v>249.452</v>
      </c>
      <c r="F5" s="344">
        <v>4414.0569999999998</v>
      </c>
      <c r="G5" s="443">
        <v>34111.357000000004</v>
      </c>
      <c r="H5" s="443">
        <v>6288.0249999999996</v>
      </c>
      <c r="I5" s="443">
        <v>2310.7109999999998</v>
      </c>
      <c r="J5" s="443">
        <v>2953.1</v>
      </c>
      <c r="K5" s="345">
        <v>45663.193000000007</v>
      </c>
      <c r="L5" s="675">
        <v>14.708193935264804</v>
      </c>
    </row>
    <row r="6" spans="1:12" x14ac:dyDescent="0.2">
      <c r="A6" s="346" t="s">
        <v>162</v>
      </c>
      <c r="B6" s="443">
        <v>298.065</v>
      </c>
      <c r="C6" s="443">
        <v>591.11099999999999</v>
      </c>
      <c r="D6" s="443">
        <v>67.391999999999996</v>
      </c>
      <c r="E6" s="443">
        <v>37.281999999999996</v>
      </c>
      <c r="F6" s="347">
        <v>993.85</v>
      </c>
      <c r="G6" s="443">
        <v>4316.59</v>
      </c>
      <c r="H6" s="443">
        <v>7019.8630000000003</v>
      </c>
      <c r="I6" s="443">
        <v>2973.9749999999999</v>
      </c>
      <c r="J6" s="443">
        <v>481.14699999999999</v>
      </c>
      <c r="K6" s="276">
        <v>14791.575000000003</v>
      </c>
      <c r="L6" s="676">
        <v>4.7643920500262542</v>
      </c>
    </row>
    <row r="7" spans="1:12" x14ac:dyDescent="0.2">
      <c r="A7" s="346" t="s">
        <v>163</v>
      </c>
      <c r="B7" s="443">
        <v>5.5449999999999999</v>
      </c>
      <c r="C7" s="443">
        <v>325.22699999999998</v>
      </c>
      <c r="D7" s="443">
        <v>88.269000000000005</v>
      </c>
      <c r="E7" s="443">
        <v>98.597999999999999</v>
      </c>
      <c r="F7" s="347">
        <v>517.63900000000001</v>
      </c>
      <c r="G7" s="443">
        <v>613.93700000000001</v>
      </c>
      <c r="H7" s="443">
        <v>3687.0770000000002</v>
      </c>
      <c r="I7" s="443">
        <v>1996.2159999999999</v>
      </c>
      <c r="J7" s="443">
        <v>1117.5419999999999</v>
      </c>
      <c r="K7" s="276">
        <v>7414.771999999999</v>
      </c>
      <c r="L7" s="676">
        <v>2.3883109655028125</v>
      </c>
    </row>
    <row r="8" spans="1:12" x14ac:dyDescent="0.2">
      <c r="A8" s="346" t="s">
        <v>164</v>
      </c>
      <c r="B8" s="443">
        <v>265.53399999999999</v>
      </c>
      <c r="C8" s="119">
        <v>0.498</v>
      </c>
      <c r="D8" s="443">
        <v>48.052999999999997</v>
      </c>
      <c r="E8" s="443">
        <v>8.5250000000000004</v>
      </c>
      <c r="F8" s="347">
        <v>322.60999999999996</v>
      </c>
      <c r="G8" s="443">
        <v>3848.3789999999999</v>
      </c>
      <c r="H8" s="443">
        <v>6.7060000000000004</v>
      </c>
      <c r="I8" s="443">
        <v>780.16499999999996</v>
      </c>
      <c r="J8" s="443">
        <v>37.664000000000001</v>
      </c>
      <c r="K8" s="276">
        <v>4672.9139999999998</v>
      </c>
      <c r="L8" s="676">
        <v>1.505153731908629</v>
      </c>
    </row>
    <row r="9" spans="1:12" x14ac:dyDescent="0.2">
      <c r="A9" s="346" t="s">
        <v>166</v>
      </c>
      <c r="B9" s="443">
        <v>181.23500000000001</v>
      </c>
      <c r="C9" s="443">
        <v>133.304</v>
      </c>
      <c r="D9" s="443">
        <v>43.356000000000002</v>
      </c>
      <c r="E9" s="443">
        <v>1.839</v>
      </c>
      <c r="F9" s="347">
        <v>359.73399999999998</v>
      </c>
      <c r="G9" s="443">
        <v>1852.9069999999999</v>
      </c>
      <c r="H9" s="443">
        <v>1638.0719999999999</v>
      </c>
      <c r="I9" s="443">
        <v>973.57</v>
      </c>
      <c r="J9" s="443">
        <v>22.274999999999999</v>
      </c>
      <c r="K9" s="276">
        <v>4486.8239999999996</v>
      </c>
      <c r="L9" s="676">
        <v>1.445213819046788</v>
      </c>
    </row>
    <row r="10" spans="1:12" x14ac:dyDescent="0.2">
      <c r="A10" s="346" t="s">
        <v>167</v>
      </c>
      <c r="B10" s="443">
        <v>239.67400000000001</v>
      </c>
      <c r="C10" s="443">
        <v>561.63499999999999</v>
      </c>
      <c r="D10" s="443">
        <v>170.15199999999999</v>
      </c>
      <c r="E10" s="443">
        <v>43.491</v>
      </c>
      <c r="F10" s="347">
        <v>1014.952</v>
      </c>
      <c r="G10" s="443">
        <v>2690.8470000000002</v>
      </c>
      <c r="H10" s="443">
        <v>8594.5840000000007</v>
      </c>
      <c r="I10" s="443">
        <v>6345.8280000000004</v>
      </c>
      <c r="J10" s="443">
        <v>556.92999999999995</v>
      </c>
      <c r="K10" s="276">
        <v>18188.189000000002</v>
      </c>
      <c r="L10" s="676">
        <v>5.8584473307254274</v>
      </c>
    </row>
    <row r="11" spans="1:12" x14ac:dyDescent="0.2">
      <c r="A11" s="346" t="s">
        <v>608</v>
      </c>
      <c r="B11" s="443">
        <v>662.00199999999995</v>
      </c>
      <c r="C11" s="443">
        <v>273.47899999999998</v>
      </c>
      <c r="D11" s="443">
        <v>70.063999999999993</v>
      </c>
      <c r="E11" s="443">
        <v>33.988</v>
      </c>
      <c r="F11" s="347">
        <v>1039.5329999999999</v>
      </c>
      <c r="G11" s="443">
        <v>9939.6110000000008</v>
      </c>
      <c r="H11" s="443">
        <v>3739.1990000000001</v>
      </c>
      <c r="I11" s="443">
        <v>2491.5419999999999</v>
      </c>
      <c r="J11" s="443">
        <v>397.34399999999999</v>
      </c>
      <c r="K11" s="276">
        <v>16567.696</v>
      </c>
      <c r="L11" s="676">
        <v>5.3364837151994813</v>
      </c>
    </row>
    <row r="12" spans="1:12" x14ac:dyDescent="0.2">
      <c r="A12" s="346" t="s">
        <v>168</v>
      </c>
      <c r="B12" s="443">
        <v>1243.7850000000001</v>
      </c>
      <c r="C12" s="443">
        <v>2834.7640000000001</v>
      </c>
      <c r="D12" s="443">
        <v>610.59400000000005</v>
      </c>
      <c r="E12" s="443">
        <v>123.741</v>
      </c>
      <c r="F12" s="347">
        <v>4812.884</v>
      </c>
      <c r="G12" s="443">
        <v>14920.66</v>
      </c>
      <c r="H12" s="443">
        <v>33114.442999999999</v>
      </c>
      <c r="I12" s="443">
        <v>15919.422</v>
      </c>
      <c r="J12" s="443">
        <v>1275.068</v>
      </c>
      <c r="K12" s="276">
        <v>65229.593000000001</v>
      </c>
      <c r="L12" s="676">
        <v>21.010565427660552</v>
      </c>
    </row>
    <row r="13" spans="1:12" x14ac:dyDescent="0.2">
      <c r="A13" s="346" t="s">
        <v>369</v>
      </c>
      <c r="B13" s="443">
        <v>1260.989</v>
      </c>
      <c r="C13" s="443">
        <v>1730.741</v>
      </c>
      <c r="D13" s="443">
        <v>123.884</v>
      </c>
      <c r="E13" s="443">
        <v>59.271999999999998</v>
      </c>
      <c r="F13" s="347">
        <v>3174.886</v>
      </c>
      <c r="G13" s="443">
        <v>14050.179</v>
      </c>
      <c r="H13" s="443">
        <v>19887.900000000001</v>
      </c>
      <c r="I13" s="443">
        <v>3181.3359999999998</v>
      </c>
      <c r="J13" s="443">
        <v>670.029</v>
      </c>
      <c r="K13" s="276">
        <v>37789.444000000003</v>
      </c>
      <c r="L13" s="676">
        <v>12.1720456792811</v>
      </c>
    </row>
    <row r="14" spans="1:12" x14ac:dyDescent="0.2">
      <c r="A14" s="346" t="s">
        <v>171</v>
      </c>
      <c r="B14" s="443" t="s">
        <v>150</v>
      </c>
      <c r="C14" s="443">
        <v>76.402000000000001</v>
      </c>
      <c r="D14" s="443">
        <v>20.669</v>
      </c>
      <c r="E14" s="443">
        <v>21.004000000000001</v>
      </c>
      <c r="F14" s="347">
        <v>118.075</v>
      </c>
      <c r="G14" s="443" t="s">
        <v>150</v>
      </c>
      <c r="H14" s="443">
        <v>1573.1469999999999</v>
      </c>
      <c r="I14" s="443">
        <v>588.87300000000005</v>
      </c>
      <c r="J14" s="443">
        <v>427.11500000000001</v>
      </c>
      <c r="K14" s="276">
        <v>2589.1350000000002</v>
      </c>
      <c r="L14" s="676">
        <v>0.8339648895026206</v>
      </c>
    </row>
    <row r="15" spans="1:12" x14ac:dyDescent="0.2">
      <c r="A15" s="346" t="s">
        <v>172</v>
      </c>
      <c r="B15" s="443">
        <v>284.29300000000001</v>
      </c>
      <c r="C15" s="443">
        <v>597.101</v>
      </c>
      <c r="D15" s="443">
        <v>82.763999999999996</v>
      </c>
      <c r="E15" s="443">
        <v>45.39</v>
      </c>
      <c r="F15" s="347">
        <v>1009.548</v>
      </c>
      <c r="G15" s="443">
        <v>3864.8097950000001</v>
      </c>
      <c r="H15" s="443">
        <v>7284.2020000000002</v>
      </c>
      <c r="I15" s="443">
        <v>1931.9159999999999</v>
      </c>
      <c r="J15" s="443">
        <v>587.60500000000002</v>
      </c>
      <c r="K15" s="276">
        <v>13668.532794999999</v>
      </c>
      <c r="L15" s="676">
        <v>4.4026582013085909</v>
      </c>
    </row>
    <row r="16" spans="1:12" x14ac:dyDescent="0.2">
      <c r="A16" s="346" t="s">
        <v>173</v>
      </c>
      <c r="B16" s="119">
        <v>316.04000000000002</v>
      </c>
      <c r="C16" s="443">
        <v>47.712000000000003</v>
      </c>
      <c r="D16" s="443">
        <v>29.978999999999999</v>
      </c>
      <c r="E16" s="443">
        <v>2.431</v>
      </c>
      <c r="F16" s="347">
        <v>396.16199999999998</v>
      </c>
      <c r="G16" s="443">
        <v>1509.1379999999999</v>
      </c>
      <c r="H16" s="443">
        <v>587.07100000000003</v>
      </c>
      <c r="I16" s="443">
        <v>1054.982</v>
      </c>
      <c r="J16" s="443">
        <v>41.962000000000003</v>
      </c>
      <c r="K16" s="276">
        <v>3193.1529999999998</v>
      </c>
      <c r="L16" s="676">
        <v>1.0285201385057021</v>
      </c>
    </row>
    <row r="17" spans="1:12" x14ac:dyDescent="0.2">
      <c r="A17" s="346" t="s">
        <v>174</v>
      </c>
      <c r="B17" s="443">
        <v>148.96</v>
      </c>
      <c r="C17" s="443">
        <v>206.87799999999999</v>
      </c>
      <c r="D17" s="443">
        <v>472.94</v>
      </c>
      <c r="E17" s="443">
        <v>12.776</v>
      </c>
      <c r="F17" s="347">
        <v>841.55399999999997</v>
      </c>
      <c r="G17" s="443">
        <v>1623.9970000000001</v>
      </c>
      <c r="H17" s="443">
        <v>2919.096</v>
      </c>
      <c r="I17" s="443">
        <v>17754.637999999999</v>
      </c>
      <c r="J17" s="443">
        <v>153.535</v>
      </c>
      <c r="K17" s="276">
        <v>22451.266</v>
      </c>
      <c r="L17" s="676">
        <v>7.2315918516739917</v>
      </c>
    </row>
    <row r="18" spans="1:12" x14ac:dyDescent="0.2">
      <c r="A18" s="346" t="s">
        <v>176</v>
      </c>
      <c r="B18" s="443">
        <v>1736.3140000000001</v>
      </c>
      <c r="C18" s="443">
        <v>114.26900000000001</v>
      </c>
      <c r="D18" s="443">
        <v>21.972000000000001</v>
      </c>
      <c r="E18" s="443">
        <v>37.161000000000001</v>
      </c>
      <c r="F18" s="347">
        <v>1909.7160000000001</v>
      </c>
      <c r="G18" s="443">
        <v>16491.876</v>
      </c>
      <c r="H18" s="443">
        <v>1178.54</v>
      </c>
      <c r="I18" s="443">
        <v>587.10500000000002</v>
      </c>
      <c r="J18" s="443">
        <v>627.07399999999996</v>
      </c>
      <c r="K18" s="276">
        <v>18884.595000000001</v>
      </c>
      <c r="L18" s="676">
        <v>6.082760915316018</v>
      </c>
    </row>
    <row r="19" spans="1:12" x14ac:dyDescent="0.2">
      <c r="A19" s="346" t="s">
        <v>177</v>
      </c>
      <c r="B19" s="443">
        <v>361.83800000000002</v>
      </c>
      <c r="C19" s="443">
        <v>383.02100000000002</v>
      </c>
      <c r="D19" s="443">
        <v>63.863999999999997</v>
      </c>
      <c r="E19" s="443">
        <v>9.1549999999999994</v>
      </c>
      <c r="F19" s="347">
        <v>817.87800000000004</v>
      </c>
      <c r="G19" s="443">
        <v>1849.8389999999999</v>
      </c>
      <c r="H19" s="443">
        <v>4712.4549999999999</v>
      </c>
      <c r="I19" s="443">
        <v>2227.0010000000002</v>
      </c>
      <c r="J19" s="443">
        <v>123.81699999999999</v>
      </c>
      <c r="K19" s="276">
        <v>8913.1119999999992</v>
      </c>
      <c r="L19" s="676">
        <v>2.8709288871397129</v>
      </c>
    </row>
    <row r="20" spans="1:12" x14ac:dyDescent="0.2">
      <c r="A20" s="346" t="s">
        <v>178</v>
      </c>
      <c r="B20" s="443">
        <v>616.39</v>
      </c>
      <c r="C20" s="443">
        <v>1119.163</v>
      </c>
      <c r="D20" s="443">
        <v>185.62</v>
      </c>
      <c r="E20" s="443">
        <v>4.4420000000000002</v>
      </c>
      <c r="F20" s="347">
        <v>1925.6149999999998</v>
      </c>
      <c r="G20" s="443">
        <v>6537.5889999999999</v>
      </c>
      <c r="H20" s="443">
        <v>14391.932000000001</v>
      </c>
      <c r="I20" s="443">
        <v>4974.6239999999998</v>
      </c>
      <c r="J20" s="443">
        <v>52.773000000000003</v>
      </c>
      <c r="K20" s="276">
        <v>25956.918000000001</v>
      </c>
      <c r="L20" s="676">
        <v>8.3607684619375124</v>
      </c>
    </row>
    <row r="21" spans="1:12" ht="15" x14ac:dyDescent="0.25">
      <c r="A21" s="348" t="s">
        <v>119</v>
      </c>
      <c r="B21" s="678">
        <v>11031.968999999999</v>
      </c>
      <c r="C21" s="678">
        <v>9642.39</v>
      </c>
      <c r="D21" s="678">
        <v>2205.7869999999998</v>
      </c>
      <c r="E21" s="678">
        <v>788.54700000000003</v>
      </c>
      <c r="F21" s="679">
        <v>23668.692999999996</v>
      </c>
      <c r="G21" s="680">
        <v>118221.71579500003</v>
      </c>
      <c r="H21" s="678">
        <v>116622.31200000001</v>
      </c>
      <c r="I21" s="678">
        <v>66091.90400000001</v>
      </c>
      <c r="J21" s="678">
        <v>9524.9799999999977</v>
      </c>
      <c r="K21" s="678">
        <v>310460.91179500002</v>
      </c>
      <c r="L21" s="677">
        <v>100</v>
      </c>
    </row>
    <row r="22" spans="1:12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L22" s="247" t="s">
        <v>238</v>
      </c>
    </row>
    <row r="23" spans="1:12" x14ac:dyDescent="0.2">
      <c r="A23" s="325" t="s">
        <v>572</v>
      </c>
      <c r="B23" s="325"/>
      <c r="C23" s="349"/>
      <c r="D23" s="349"/>
      <c r="E23" s="349"/>
      <c r="F23" s="349"/>
      <c r="G23" s="226"/>
      <c r="H23" s="226"/>
      <c r="I23" s="226"/>
      <c r="J23" s="226"/>
      <c r="K23" s="226"/>
      <c r="L23" s="1"/>
    </row>
    <row r="24" spans="1:12" x14ac:dyDescent="0.2">
      <c r="A24" s="325" t="s">
        <v>239</v>
      </c>
      <c r="B24" s="325"/>
      <c r="C24" s="325"/>
      <c r="D24" s="325"/>
      <c r="E24" s="325"/>
      <c r="F24" s="350"/>
      <c r="G24" s="226"/>
      <c r="H24" s="226"/>
      <c r="I24" s="226"/>
      <c r="J24" s="226"/>
      <c r="K24" s="226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217" priority="3" operator="between">
      <formula>0</formula>
      <formula>0.5</formula>
    </cfRule>
    <cfRule type="cellIs" dxfId="216" priority="4" operator="between">
      <formula>0</formula>
      <formula>0.49</formula>
    </cfRule>
  </conditionalFormatting>
  <conditionalFormatting sqref="B16">
    <cfRule type="cellIs" dxfId="215" priority="1" operator="between">
      <formula>0</formula>
      <formula>0.5</formula>
    </cfRule>
    <cfRule type="cellIs" dxfId="214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K17" sqref="K17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4" t="s">
        <v>574</v>
      </c>
      <c r="B1" s="224"/>
      <c r="C1" s="224"/>
      <c r="D1" s="224"/>
      <c r="E1" s="224"/>
      <c r="F1" s="224"/>
      <c r="G1" s="224"/>
      <c r="H1" s="1"/>
      <c r="I1" s="1"/>
    </row>
    <row r="2" spans="1:10" x14ac:dyDescent="0.2">
      <c r="A2" s="227"/>
      <c r="B2" s="227"/>
      <c r="C2" s="227"/>
      <c r="D2" s="227"/>
      <c r="E2" s="227"/>
      <c r="F2" s="227"/>
      <c r="G2" s="227"/>
      <c r="H2" s="1"/>
      <c r="I2" s="62" t="s">
        <v>544</v>
      </c>
      <c r="J2" s="62"/>
    </row>
    <row r="3" spans="1:10" x14ac:dyDescent="0.2">
      <c r="A3" s="884" t="s">
        <v>525</v>
      </c>
      <c r="B3" s="884" t="s">
        <v>526</v>
      </c>
      <c r="C3" s="870">
        <f>INDICE!A3</f>
        <v>42552</v>
      </c>
      <c r="D3" s="870">
        <v>41671</v>
      </c>
      <c r="E3" s="888" t="s">
        <v>120</v>
      </c>
      <c r="F3" s="888"/>
      <c r="G3" s="888" t="s">
        <v>121</v>
      </c>
      <c r="H3" s="888"/>
      <c r="I3" s="888"/>
      <c r="J3" s="247"/>
    </row>
    <row r="4" spans="1:10" x14ac:dyDescent="0.2">
      <c r="A4" s="885"/>
      <c r="B4" s="885"/>
      <c r="C4" s="260" t="s">
        <v>55</v>
      </c>
      <c r="D4" s="261" t="s">
        <v>488</v>
      </c>
      <c r="E4" s="260" t="s">
        <v>55</v>
      </c>
      <c r="F4" s="261" t="s">
        <v>488</v>
      </c>
      <c r="G4" s="260" t="s">
        <v>55</v>
      </c>
      <c r="H4" s="262" t="s">
        <v>488</v>
      </c>
      <c r="I4" s="261" t="s">
        <v>548</v>
      </c>
      <c r="J4" s="11"/>
    </row>
    <row r="5" spans="1:10" x14ac:dyDescent="0.2">
      <c r="A5" s="1"/>
      <c r="B5" s="199" t="s">
        <v>370</v>
      </c>
      <c r="C5" s="727">
        <v>0</v>
      </c>
      <c r="D5" s="186">
        <v>-100</v>
      </c>
      <c r="E5" s="730">
        <v>6155.6997100000008</v>
      </c>
      <c r="F5" s="186">
        <v>-24.427058134090167</v>
      </c>
      <c r="G5" s="730">
        <v>8804.4359200000017</v>
      </c>
      <c r="H5" s="186">
        <v>-34.798089998545173</v>
      </c>
      <c r="I5" s="626">
        <v>2.4064647059655075</v>
      </c>
      <c r="J5" s="1"/>
    </row>
    <row r="6" spans="1:10" x14ac:dyDescent="0.2">
      <c r="A6" s="1"/>
      <c r="B6" s="199" t="s">
        <v>547</v>
      </c>
      <c r="C6" s="727">
        <v>1019.9600899999999</v>
      </c>
      <c r="D6" s="186">
        <v>20.149408337015402</v>
      </c>
      <c r="E6" s="730">
        <v>6011.3776699999999</v>
      </c>
      <c r="F6" s="186">
        <v>-21.094001357809343</v>
      </c>
      <c r="G6" s="730">
        <v>11147.965990000001</v>
      </c>
      <c r="H6" s="186">
        <v>-38.157381969165975</v>
      </c>
      <c r="I6" s="623">
        <v>3.0470080016481993</v>
      </c>
      <c r="J6" s="1"/>
    </row>
    <row r="7" spans="1:10" x14ac:dyDescent="0.2">
      <c r="A7" s="733" t="s">
        <v>532</v>
      </c>
      <c r="B7" s="733"/>
      <c r="C7" s="728">
        <v>1019.9600899999999</v>
      </c>
      <c r="D7" s="195">
        <v>-47.034307029553126</v>
      </c>
      <c r="E7" s="728">
        <v>12167.077380000001</v>
      </c>
      <c r="F7" s="195">
        <v>-22.816240545973383</v>
      </c>
      <c r="G7" s="728">
        <v>19952.401910000004</v>
      </c>
      <c r="H7" s="355">
        <v>-36.718685159079826</v>
      </c>
      <c r="I7" s="195">
        <v>5.4534727076137077</v>
      </c>
      <c r="J7" s="1"/>
    </row>
    <row r="8" spans="1:10" x14ac:dyDescent="0.2">
      <c r="A8" s="838"/>
      <c r="B8" s="199" t="s">
        <v>249</v>
      </c>
      <c r="C8" s="727">
        <v>845.54129</v>
      </c>
      <c r="D8" s="186" t="s">
        <v>150</v>
      </c>
      <c r="E8" s="730">
        <v>845.54129</v>
      </c>
      <c r="F8" s="186" t="s">
        <v>150</v>
      </c>
      <c r="G8" s="730">
        <v>845.54129</v>
      </c>
      <c r="H8" s="186" t="s">
        <v>150</v>
      </c>
      <c r="I8" s="623">
        <v>0.23110682959250223</v>
      </c>
      <c r="J8" s="1"/>
    </row>
    <row r="9" spans="1:10" x14ac:dyDescent="0.2">
      <c r="A9" s="733" t="s">
        <v>346</v>
      </c>
      <c r="B9" s="733"/>
      <c r="C9" s="728">
        <v>845.54129</v>
      </c>
      <c r="D9" s="195" t="s">
        <v>150</v>
      </c>
      <c r="E9" s="728">
        <v>845.54129</v>
      </c>
      <c r="F9" s="195" t="s">
        <v>150</v>
      </c>
      <c r="G9" s="728">
        <v>845.54129</v>
      </c>
      <c r="H9" s="355" t="s">
        <v>150</v>
      </c>
      <c r="I9" s="195">
        <v>0.23110682959250223</v>
      </c>
      <c r="J9" s="1"/>
    </row>
    <row r="10" spans="1:10" s="686" customFormat="1" x14ac:dyDescent="0.2">
      <c r="A10" s="683"/>
      <c r="B10" s="634" t="s">
        <v>253</v>
      </c>
      <c r="C10" s="727">
        <v>420.43610999999999</v>
      </c>
      <c r="D10" s="186">
        <v>-66.294389278649817</v>
      </c>
      <c r="E10" s="730">
        <v>4340.3125600000003</v>
      </c>
      <c r="F10" s="200">
        <v>-44.176925638663491</v>
      </c>
      <c r="G10" s="730">
        <v>9316.7918200000022</v>
      </c>
      <c r="H10" s="200">
        <v>-37.861740637513542</v>
      </c>
      <c r="I10" s="846">
        <v>2.5465039318110168</v>
      </c>
      <c r="J10" s="683"/>
    </row>
    <row r="11" spans="1:10" s="686" customFormat="1" x14ac:dyDescent="0.2">
      <c r="A11" s="683"/>
      <c r="B11" s="684" t="s">
        <v>371</v>
      </c>
      <c r="C11" s="729">
        <v>420.43610999999999</v>
      </c>
      <c r="D11" s="645">
        <v>-66.294389278649817</v>
      </c>
      <c r="E11" s="731">
        <v>4339.7404699999997</v>
      </c>
      <c r="F11" s="645">
        <v>-44.184283593227811</v>
      </c>
      <c r="G11" s="731">
        <v>9316.2197300000007</v>
      </c>
      <c r="H11" s="645">
        <v>-37.8601577180455</v>
      </c>
      <c r="I11" s="846">
        <v>2.5463475658148131</v>
      </c>
      <c r="J11" s="683"/>
    </row>
    <row r="12" spans="1:10" s="686" customFormat="1" x14ac:dyDescent="0.2">
      <c r="A12" s="683"/>
      <c r="B12" s="684" t="s">
        <v>368</v>
      </c>
      <c r="C12" s="729">
        <v>0</v>
      </c>
      <c r="D12" s="645" t="s">
        <v>150</v>
      </c>
      <c r="E12" s="731">
        <v>0.57208999999999999</v>
      </c>
      <c r="F12" s="645" t="s">
        <v>150</v>
      </c>
      <c r="G12" s="731">
        <v>0.57208999999999999</v>
      </c>
      <c r="H12" s="645">
        <v>-56.080577925517616</v>
      </c>
      <c r="I12" s="836">
        <v>1.563659962029466E-4</v>
      </c>
      <c r="J12" s="683"/>
    </row>
    <row r="13" spans="1:10" s="686" customFormat="1" x14ac:dyDescent="0.2">
      <c r="A13" s="683"/>
      <c r="B13" s="634" t="s">
        <v>255</v>
      </c>
      <c r="C13" s="834">
        <v>0</v>
      </c>
      <c r="D13" s="186" t="s">
        <v>150</v>
      </c>
      <c r="E13" s="730">
        <v>0</v>
      </c>
      <c r="F13" s="200" t="s">
        <v>150</v>
      </c>
      <c r="G13" s="730">
        <v>0</v>
      </c>
      <c r="H13" s="200">
        <v>-100</v>
      </c>
      <c r="I13" s="801">
        <v>0</v>
      </c>
      <c r="J13" s="683"/>
    </row>
    <row r="14" spans="1:10" x14ac:dyDescent="0.2">
      <c r="A14" s="838"/>
      <c r="B14" s="634" t="s">
        <v>220</v>
      </c>
      <c r="C14" s="727">
        <v>2748.0304599999999</v>
      </c>
      <c r="D14" s="186">
        <v>11.99758462850026</v>
      </c>
      <c r="E14" s="730">
        <v>21080.719150000001</v>
      </c>
      <c r="F14" s="200">
        <v>6.9503374658885342</v>
      </c>
      <c r="G14" s="730">
        <v>33500.359620000003</v>
      </c>
      <c r="H14" s="200">
        <v>-18.998420671856213</v>
      </c>
      <c r="I14" s="835">
        <v>9.1564563357832984</v>
      </c>
      <c r="J14" s="838"/>
    </row>
    <row r="15" spans="1:10" s="686" customFormat="1" x14ac:dyDescent="0.2">
      <c r="A15" s="683"/>
      <c r="B15" s="684" t="s">
        <v>371</v>
      </c>
      <c r="C15" s="729">
        <v>1830.4598100000001</v>
      </c>
      <c r="D15" s="645">
        <v>23.704756239071994</v>
      </c>
      <c r="E15" s="731">
        <v>16446.018180000003</v>
      </c>
      <c r="F15" s="645">
        <v>20.036665226741647</v>
      </c>
      <c r="G15" s="731">
        <v>26891.673190000001</v>
      </c>
      <c r="H15" s="645">
        <v>-7.1389760446603958</v>
      </c>
      <c r="I15" s="846">
        <v>7.3501429284175952</v>
      </c>
      <c r="J15" s="683"/>
    </row>
    <row r="16" spans="1:10" s="686" customFormat="1" x14ac:dyDescent="0.2">
      <c r="A16" s="683"/>
      <c r="B16" s="684" t="s">
        <v>368</v>
      </c>
      <c r="C16" s="729">
        <v>917.57065</v>
      </c>
      <c r="D16" s="645">
        <v>-5.7888388258010162</v>
      </c>
      <c r="E16" s="731">
        <v>4634.7009700000008</v>
      </c>
      <c r="F16" s="645">
        <v>-22.882564348294316</v>
      </c>
      <c r="G16" s="731">
        <v>6608.6864300000007</v>
      </c>
      <c r="H16" s="645">
        <v>-46.698163419737043</v>
      </c>
      <c r="I16" s="846">
        <v>1.806313407365703</v>
      </c>
      <c r="J16" s="683"/>
    </row>
    <row r="17" spans="1:10" x14ac:dyDescent="0.2">
      <c r="A17" s="1"/>
      <c r="B17" s="199" t="s">
        <v>614</v>
      </c>
      <c r="C17" s="727">
        <v>0</v>
      </c>
      <c r="D17" s="200" t="s">
        <v>150</v>
      </c>
      <c r="E17" s="730">
        <v>0</v>
      </c>
      <c r="F17" s="200" t="s">
        <v>150</v>
      </c>
      <c r="G17" s="730">
        <v>4.8509700000000002</v>
      </c>
      <c r="H17" s="200" t="s">
        <v>150</v>
      </c>
      <c r="I17" s="836">
        <v>1.3258871097215612E-3</v>
      </c>
      <c r="J17" s="1"/>
    </row>
    <row r="18" spans="1:10" x14ac:dyDescent="0.2">
      <c r="A18" s="733" t="s">
        <v>516</v>
      </c>
      <c r="B18" s="733"/>
      <c r="C18" s="728">
        <v>3168.46657</v>
      </c>
      <c r="D18" s="195">
        <v>-14.389571779496272</v>
      </c>
      <c r="E18" s="728">
        <v>25421.031709999999</v>
      </c>
      <c r="F18" s="195">
        <v>-7.512389477829851</v>
      </c>
      <c r="G18" s="728">
        <v>42822.002410000001</v>
      </c>
      <c r="H18" s="355">
        <v>-25.127990970774011</v>
      </c>
      <c r="I18" s="195">
        <v>11.704286154704036</v>
      </c>
      <c r="J18" s="838"/>
    </row>
    <row r="19" spans="1:10" x14ac:dyDescent="0.2">
      <c r="A19" s="838"/>
      <c r="B19" s="199" t="s">
        <v>225</v>
      </c>
      <c r="C19" s="727">
        <v>0</v>
      </c>
      <c r="D19" s="186" t="s">
        <v>150</v>
      </c>
      <c r="E19" s="730">
        <v>0</v>
      </c>
      <c r="F19" s="186">
        <v>-100</v>
      </c>
      <c r="G19" s="730">
        <v>0</v>
      </c>
      <c r="H19" s="186">
        <v>-100</v>
      </c>
      <c r="I19" s="801">
        <v>0</v>
      </c>
      <c r="J19" s="838"/>
    </row>
    <row r="20" spans="1:10" x14ac:dyDescent="0.2">
      <c r="A20" s="1"/>
      <c r="B20" s="199" t="s">
        <v>372</v>
      </c>
      <c r="C20" s="727">
        <v>2728.09339</v>
      </c>
      <c r="D20" s="186">
        <v>-4.5262044908525492E-2</v>
      </c>
      <c r="E20" s="730">
        <v>19914.319370000001</v>
      </c>
      <c r="F20" s="186">
        <v>-3.4392717627889375</v>
      </c>
      <c r="G20" s="730">
        <v>33312.612740000004</v>
      </c>
      <c r="H20" s="186">
        <v>-5.9506127004852507</v>
      </c>
      <c r="I20" s="628">
        <v>9.1051405848958584</v>
      </c>
      <c r="J20" s="1"/>
    </row>
    <row r="21" spans="1:10" x14ac:dyDescent="0.2">
      <c r="A21" s="733" t="s">
        <v>393</v>
      </c>
      <c r="B21" s="733"/>
      <c r="C21" s="728">
        <v>2728.09339</v>
      </c>
      <c r="D21" s="192">
        <v>-4.5262044908525492E-2</v>
      </c>
      <c r="E21" s="728">
        <v>19914.319370000001</v>
      </c>
      <c r="F21" s="195">
        <v>-7.7491377157558192</v>
      </c>
      <c r="G21" s="728">
        <v>33312.612740000004</v>
      </c>
      <c r="H21" s="355">
        <v>-12.832094651869367</v>
      </c>
      <c r="I21" s="195">
        <v>9.1051405848958584</v>
      </c>
      <c r="J21" s="838"/>
    </row>
    <row r="22" spans="1:10" s="686" customFormat="1" x14ac:dyDescent="0.2">
      <c r="A22" s="683"/>
      <c r="B22" s="634" t="s">
        <v>227</v>
      </c>
      <c r="C22" s="727">
        <v>16779.489149999998</v>
      </c>
      <c r="D22" s="186">
        <v>-15.706551722161748</v>
      </c>
      <c r="E22" s="730">
        <v>118105.72430000002</v>
      </c>
      <c r="F22" s="200">
        <v>-0.9585607436124407</v>
      </c>
      <c r="G22" s="730">
        <v>216283.75030999997</v>
      </c>
      <c r="H22" s="200">
        <v>7.4266627091591433</v>
      </c>
      <c r="I22" s="846">
        <v>59.115565872035013</v>
      </c>
      <c r="J22" s="683"/>
    </row>
    <row r="23" spans="1:10" s="686" customFormat="1" x14ac:dyDescent="0.2">
      <c r="A23" s="683"/>
      <c r="B23" s="684" t="s">
        <v>371</v>
      </c>
      <c r="C23" s="729">
        <v>15866.28752</v>
      </c>
      <c r="D23" s="645">
        <v>-2.5056850703168458</v>
      </c>
      <c r="E23" s="731">
        <v>97253.839309999981</v>
      </c>
      <c r="F23" s="645">
        <v>2.8488825873191019</v>
      </c>
      <c r="G23" s="731">
        <v>178039.90317000001</v>
      </c>
      <c r="H23" s="645">
        <v>14.090932534079</v>
      </c>
      <c r="I23" s="846">
        <v>48.662599980865259</v>
      </c>
      <c r="J23" s="683"/>
    </row>
    <row r="24" spans="1:10" s="686" customFormat="1" x14ac:dyDescent="0.2">
      <c r="A24" s="683"/>
      <c r="B24" s="684" t="s">
        <v>368</v>
      </c>
      <c r="C24" s="729">
        <v>913.20163000000002</v>
      </c>
      <c r="D24" s="645">
        <v>-74.856628245724863</v>
      </c>
      <c r="E24" s="731">
        <v>20851.884989999999</v>
      </c>
      <c r="F24" s="645">
        <v>-15.541316795593621</v>
      </c>
      <c r="G24" s="731">
        <v>38243.847140000005</v>
      </c>
      <c r="H24" s="645">
        <v>-15.540432535918185</v>
      </c>
      <c r="I24" s="846">
        <v>10.452965891169768</v>
      </c>
      <c r="J24" s="683"/>
    </row>
    <row r="25" spans="1:10" x14ac:dyDescent="0.2">
      <c r="A25" s="838"/>
      <c r="B25" s="199" t="s">
        <v>234</v>
      </c>
      <c r="C25" s="727">
        <v>4756.8711800000001</v>
      </c>
      <c r="D25" s="200">
        <v>33.693734222176879</v>
      </c>
      <c r="E25" s="730">
        <v>30141.978210000001</v>
      </c>
      <c r="F25" s="200">
        <v>44.80041760466785</v>
      </c>
      <c r="G25" s="730">
        <v>52649.681319999996</v>
      </c>
      <c r="H25" s="200">
        <v>44.869178309126376</v>
      </c>
      <c r="I25" s="846">
        <v>14.390427851158854</v>
      </c>
      <c r="J25" s="838"/>
    </row>
    <row r="26" spans="1:10" x14ac:dyDescent="0.2">
      <c r="A26" s="733" t="s">
        <v>517</v>
      </c>
      <c r="B26" s="733"/>
      <c r="C26" s="728">
        <v>21536.36033</v>
      </c>
      <c r="D26" s="195">
        <v>-8.2156119127887717</v>
      </c>
      <c r="E26" s="728">
        <v>148247.70251000003</v>
      </c>
      <c r="F26" s="195">
        <v>5.8420602209902128</v>
      </c>
      <c r="G26" s="728">
        <v>268933.43163000001</v>
      </c>
      <c r="H26" s="355">
        <v>13.152015740671791</v>
      </c>
      <c r="I26" s="195">
        <v>73.505993723193882</v>
      </c>
      <c r="J26" s="838"/>
    </row>
    <row r="27" spans="1:10" x14ac:dyDescent="0.2">
      <c r="A27" s="203" t="s">
        <v>119</v>
      </c>
      <c r="B27" s="203"/>
      <c r="C27" s="254">
        <v>29298.42167</v>
      </c>
      <c r="D27" s="205">
        <v>-7.9248980443983399</v>
      </c>
      <c r="E27" s="254">
        <v>206595.67225999996</v>
      </c>
      <c r="F27" s="205">
        <v>0.82666872230357324</v>
      </c>
      <c r="G27" s="254">
        <v>365865.98998000007</v>
      </c>
      <c r="H27" s="629">
        <v>0.3432777783447053</v>
      </c>
      <c r="I27" s="629">
        <v>100</v>
      </c>
      <c r="J27" s="838"/>
    </row>
    <row r="28" spans="1:10" x14ac:dyDescent="0.2">
      <c r="A28" s="357"/>
      <c r="B28" s="815" t="s">
        <v>373</v>
      </c>
      <c r="C28" s="255">
        <v>18117.183439999997</v>
      </c>
      <c r="D28" s="216">
        <v>-4.6521337054143448</v>
      </c>
      <c r="E28" s="255">
        <v>118039.59796000001</v>
      </c>
      <c r="F28" s="216">
        <v>1.7268006907306441</v>
      </c>
      <c r="G28" s="255">
        <v>214252.64706000005</v>
      </c>
      <c r="H28" s="216">
        <v>7.1251036750194494</v>
      </c>
      <c r="I28" s="216">
        <v>58.560416362207398</v>
      </c>
      <c r="J28" s="838"/>
    </row>
    <row r="29" spans="1:10" x14ac:dyDescent="0.2">
      <c r="A29" s="357"/>
      <c r="B29" s="815" t="s">
        <v>374</v>
      </c>
      <c r="C29" s="255">
        <v>11181.238230000001</v>
      </c>
      <c r="D29" s="216">
        <v>-12.776001409689512</v>
      </c>
      <c r="E29" s="255">
        <v>88556.074300000007</v>
      </c>
      <c r="F29" s="216">
        <v>-0.34867058970230569</v>
      </c>
      <c r="G29" s="255">
        <v>151613.34292</v>
      </c>
      <c r="H29" s="216">
        <v>-7.896583393055824</v>
      </c>
      <c r="I29" s="216">
        <v>41.439583637792595</v>
      </c>
      <c r="J29" s="838"/>
    </row>
    <row r="30" spans="1:10" x14ac:dyDescent="0.2">
      <c r="A30" s="775" t="s">
        <v>520</v>
      </c>
      <c r="B30" s="358"/>
      <c r="C30" s="630">
        <v>4014.0078599999997</v>
      </c>
      <c r="D30" s="631">
        <v>8.4565433098660687</v>
      </c>
      <c r="E30" s="632">
        <v>26266.573000000004</v>
      </c>
      <c r="F30" s="633">
        <v>-4.43611411646555</v>
      </c>
      <c r="G30" s="632">
        <v>43667.543700000002</v>
      </c>
      <c r="H30" s="633">
        <v>-23.649606693146691</v>
      </c>
      <c r="I30" s="633">
        <v>11.935392984296538</v>
      </c>
      <c r="J30" s="838"/>
    </row>
    <row r="31" spans="1:10" x14ac:dyDescent="0.2">
      <c r="A31" s="775" t="s">
        <v>521</v>
      </c>
      <c r="B31" s="212"/>
      <c r="C31" s="630">
        <v>25284.413809999998</v>
      </c>
      <c r="D31" s="631">
        <v>-10.081018699066611</v>
      </c>
      <c r="E31" s="632">
        <v>180329.09925999996</v>
      </c>
      <c r="F31" s="633">
        <v>1.6419968744842222</v>
      </c>
      <c r="G31" s="632">
        <v>322198.44628000009</v>
      </c>
      <c r="H31" s="633">
        <v>4.8069960851232274</v>
      </c>
      <c r="I31" s="633">
        <v>88.064607015703473</v>
      </c>
      <c r="J31" s="838"/>
    </row>
    <row r="32" spans="1:10" x14ac:dyDescent="0.2">
      <c r="A32" s="850" t="s">
        <v>522</v>
      </c>
      <c r="B32" s="790"/>
      <c r="C32" s="764">
        <v>420.43610999999999</v>
      </c>
      <c r="D32" s="765">
        <v>-66.294389278649817</v>
      </c>
      <c r="E32" s="764">
        <v>4340.3125600000003</v>
      </c>
      <c r="F32" s="765">
        <v>-44.176925638663491</v>
      </c>
      <c r="G32" s="764">
        <v>9316.7918200000022</v>
      </c>
      <c r="H32" s="765">
        <v>-41.166806705782768</v>
      </c>
      <c r="I32" s="765">
        <v>2.5465039318110168</v>
      </c>
      <c r="J32" s="838"/>
    </row>
    <row r="33" spans="1:10" x14ac:dyDescent="0.2">
      <c r="A33" s="687" t="s">
        <v>549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88" t="s">
        <v>643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88" t="s">
        <v>550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906" t="s">
        <v>660</v>
      </c>
      <c r="B36" s="906"/>
      <c r="C36" s="906"/>
      <c r="D36" s="906"/>
      <c r="E36" s="906"/>
      <c r="F36" s="906"/>
      <c r="G36" s="906"/>
      <c r="H36" s="906"/>
      <c r="I36" s="906"/>
    </row>
    <row r="37" spans="1:10" ht="19.5" customHeight="1" x14ac:dyDescent="0.2">
      <c r="A37" s="906"/>
      <c r="B37" s="906"/>
      <c r="C37" s="906"/>
      <c r="D37" s="906"/>
      <c r="E37" s="906"/>
      <c r="F37" s="906"/>
      <c r="G37" s="906"/>
      <c r="H37" s="906"/>
      <c r="I37" s="906"/>
    </row>
    <row r="64" spans="3:3" x14ac:dyDescent="0.2">
      <c r="C64" t="s">
        <v>573</v>
      </c>
    </row>
    <row r="68" spans="3:3" x14ac:dyDescent="0.2">
      <c r="C68" t="s">
        <v>574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5">
    <cfRule type="cellIs" dxfId="213" priority="18" operator="between">
      <formula>0.00001</formula>
      <formula>0.499</formula>
    </cfRule>
  </conditionalFormatting>
  <conditionalFormatting sqref="I13">
    <cfRule type="cellIs" dxfId="212" priority="16" operator="equal">
      <formula>0</formula>
    </cfRule>
  </conditionalFormatting>
  <conditionalFormatting sqref="C13">
    <cfRule type="cellIs" dxfId="211" priority="15" operator="equal">
      <formula>0</formula>
    </cfRule>
  </conditionalFormatting>
  <conditionalFormatting sqref="I11:I12">
    <cfRule type="cellIs" dxfId="210" priority="14" operator="between">
      <formula>0.00001</formula>
      <formula>0.499</formula>
    </cfRule>
  </conditionalFormatting>
  <conditionalFormatting sqref="I16">
    <cfRule type="cellIs" dxfId="209" priority="11" operator="between">
      <formula>0.00001</formula>
      <formula>0.499</formula>
    </cfRule>
  </conditionalFormatting>
  <conditionalFormatting sqref="I17">
    <cfRule type="cellIs" dxfId="208" priority="10" operator="between">
      <formula>0.00001</formula>
      <formula>0.499</formula>
    </cfRule>
  </conditionalFormatting>
  <conditionalFormatting sqref="I10">
    <cfRule type="cellIs" dxfId="207" priority="9" operator="between">
      <formula>0.00001</formula>
      <formula>0.499</formula>
    </cfRule>
  </conditionalFormatting>
  <conditionalFormatting sqref="I23:I24">
    <cfRule type="cellIs" dxfId="206" priority="7" operator="between">
      <formula>0.00001</formula>
      <formula>0.499</formula>
    </cfRule>
  </conditionalFormatting>
  <conditionalFormatting sqref="I22">
    <cfRule type="cellIs" dxfId="205" priority="5" operator="between">
      <formula>0.00001</formula>
      <formula>0.499</formula>
    </cfRule>
  </conditionalFormatting>
  <conditionalFormatting sqref="I25">
    <cfRule type="cellIs" dxfId="204" priority="4" operator="between">
      <formula>0.00001</formula>
      <formula>0.499</formula>
    </cfRule>
  </conditionalFormatting>
  <conditionalFormatting sqref="D20">
    <cfRule type="cellIs" dxfId="203" priority="3" operator="between">
      <formula>-0.49999</formula>
      <formula>0.4999999</formula>
    </cfRule>
  </conditionalFormatting>
  <conditionalFormatting sqref="D21">
    <cfRule type="cellIs" dxfId="202" priority="2" operator="between">
      <formula>-0.49999</formula>
      <formula>0.4999999</formula>
    </cfRule>
  </conditionalFormatting>
  <conditionalFormatting sqref="I19">
    <cfRule type="cellIs" dxfId="20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D24" sqref="D24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8" t="s">
        <v>18</v>
      </c>
      <c r="B1" s="898"/>
      <c r="C1" s="898"/>
      <c r="D1" s="898"/>
      <c r="E1" s="898"/>
      <c r="F1" s="898"/>
      <c r="G1" s="1"/>
      <c r="H1" s="1"/>
    </row>
    <row r="2" spans="1:9" x14ac:dyDescent="0.2">
      <c r="A2" s="899"/>
      <c r="B2" s="899"/>
      <c r="C2" s="899"/>
      <c r="D2" s="899"/>
      <c r="E2" s="899"/>
      <c r="F2" s="899"/>
      <c r="G2" s="11"/>
      <c r="H2" s="62" t="s">
        <v>544</v>
      </c>
    </row>
    <row r="3" spans="1:9" x14ac:dyDescent="0.2">
      <c r="A3" s="12"/>
      <c r="B3" s="870">
        <f>INDICE!A3</f>
        <v>42552</v>
      </c>
      <c r="C3" s="870">
        <v>41671</v>
      </c>
      <c r="D3" s="888" t="s">
        <v>120</v>
      </c>
      <c r="E3" s="888"/>
      <c r="F3" s="888" t="s">
        <v>121</v>
      </c>
      <c r="G3" s="888"/>
      <c r="H3" s="888"/>
    </row>
    <row r="4" spans="1:9" x14ac:dyDescent="0.2">
      <c r="A4" s="605"/>
      <c r="B4" s="260" t="s">
        <v>55</v>
      </c>
      <c r="C4" s="261" t="s">
        <v>488</v>
      </c>
      <c r="D4" s="260" t="s">
        <v>55</v>
      </c>
      <c r="E4" s="261" t="s">
        <v>488</v>
      </c>
      <c r="F4" s="260" t="s">
        <v>55</v>
      </c>
      <c r="G4" s="262" t="s">
        <v>488</v>
      </c>
      <c r="H4" s="261" t="s">
        <v>548</v>
      </c>
      <c r="I4" s="62"/>
    </row>
    <row r="5" spans="1:9" ht="14.1" customHeight="1" x14ac:dyDescent="0.2">
      <c r="A5" s="635" t="s">
        <v>376</v>
      </c>
      <c r="B5" s="359">
        <v>18117.183439999997</v>
      </c>
      <c r="C5" s="360">
        <v>-4.6521337054143448</v>
      </c>
      <c r="D5" s="359">
        <v>118039.59796000001</v>
      </c>
      <c r="E5" s="360">
        <v>1.7268006907306572</v>
      </c>
      <c r="F5" s="359">
        <v>214252.64706000005</v>
      </c>
      <c r="G5" s="360">
        <v>7.1251036750194494</v>
      </c>
      <c r="H5" s="360">
        <v>58.560416362207398</v>
      </c>
    </row>
    <row r="6" spans="1:9" x14ac:dyDescent="0.2">
      <c r="A6" s="622" t="s">
        <v>377</v>
      </c>
      <c r="B6" s="689">
        <v>6752.8236799999995</v>
      </c>
      <c r="C6" s="690">
        <v>2.4585362099711516</v>
      </c>
      <c r="D6" s="689">
        <v>42616.529670000004</v>
      </c>
      <c r="E6" s="690">
        <v>5.5759233361429095</v>
      </c>
      <c r="F6" s="689">
        <v>78318.907759999987</v>
      </c>
      <c r="G6" s="690">
        <v>11.755121670956035</v>
      </c>
      <c r="H6" s="690">
        <v>21.406446596547895</v>
      </c>
    </row>
    <row r="7" spans="1:9" x14ac:dyDescent="0.2">
      <c r="A7" s="622" t="s">
        <v>378</v>
      </c>
      <c r="B7" s="691">
        <v>9113.4638400000003</v>
      </c>
      <c r="C7" s="690">
        <v>-5.8845125405431915</v>
      </c>
      <c r="D7" s="689">
        <v>54637.309639999999</v>
      </c>
      <c r="E7" s="119">
        <v>0.81768471068840376</v>
      </c>
      <c r="F7" s="689">
        <v>99720.995410000018</v>
      </c>
      <c r="G7" s="690">
        <v>15.995032058673592</v>
      </c>
      <c r="H7" s="690">
        <v>27.256153384317365</v>
      </c>
    </row>
    <row r="8" spans="1:9" x14ac:dyDescent="0.2">
      <c r="A8" s="622" t="s">
        <v>619</v>
      </c>
      <c r="B8" s="691">
        <v>0</v>
      </c>
      <c r="C8" s="692" t="s">
        <v>150</v>
      </c>
      <c r="D8" s="689">
        <v>0</v>
      </c>
      <c r="E8" s="692" t="s">
        <v>150</v>
      </c>
      <c r="F8" s="689">
        <v>4.8509700000000002</v>
      </c>
      <c r="G8" s="692" t="s">
        <v>150</v>
      </c>
      <c r="H8" s="119">
        <v>1.3258871097215612E-3</v>
      </c>
    </row>
    <row r="9" spans="1:9" x14ac:dyDescent="0.2">
      <c r="A9" s="622" t="s">
        <v>620</v>
      </c>
      <c r="B9" s="689">
        <v>2250.8959199999999</v>
      </c>
      <c r="C9" s="690">
        <v>-17.461245740472421</v>
      </c>
      <c r="D9" s="689">
        <v>20785.75865</v>
      </c>
      <c r="E9" s="690">
        <v>-3.213794989484088</v>
      </c>
      <c r="F9" s="689">
        <v>36207.892919999998</v>
      </c>
      <c r="G9" s="690">
        <v>-17.618336910634739</v>
      </c>
      <c r="H9" s="690">
        <v>9.8964904942324079</v>
      </c>
    </row>
    <row r="10" spans="1:9" x14ac:dyDescent="0.2">
      <c r="A10" s="635" t="s">
        <v>379</v>
      </c>
      <c r="B10" s="637">
        <v>11181.238230000001</v>
      </c>
      <c r="C10" s="360">
        <v>-12.776001409689512</v>
      </c>
      <c r="D10" s="637">
        <v>88555.502210000006</v>
      </c>
      <c r="E10" s="360">
        <v>-0.34931435727548832</v>
      </c>
      <c r="F10" s="637">
        <v>151612.77082999999</v>
      </c>
      <c r="G10" s="360">
        <v>-7.8962021057957479</v>
      </c>
      <c r="H10" s="360">
        <v>41.43942727179639</v>
      </c>
    </row>
    <row r="11" spans="1:9" x14ac:dyDescent="0.2">
      <c r="A11" s="622" t="s">
        <v>380</v>
      </c>
      <c r="B11" s="689">
        <v>4655.6548499999999</v>
      </c>
      <c r="C11" s="690">
        <v>37.967581117957245</v>
      </c>
      <c r="D11" s="689">
        <v>23344.678829999997</v>
      </c>
      <c r="E11" s="690">
        <v>6.2417816220682596</v>
      </c>
      <c r="F11" s="689">
        <v>39231.24467</v>
      </c>
      <c r="G11" s="690">
        <v>8.6168302989502656</v>
      </c>
      <c r="H11" s="690">
        <v>10.722845452824012</v>
      </c>
    </row>
    <row r="12" spans="1:9" x14ac:dyDescent="0.2">
      <c r="A12" s="622" t="s">
        <v>381</v>
      </c>
      <c r="B12" s="689">
        <v>1019.9600899999999</v>
      </c>
      <c r="C12" s="690">
        <v>-64.84844704081064</v>
      </c>
      <c r="D12" s="689">
        <v>9741.1888199999994</v>
      </c>
      <c r="E12" s="690">
        <v>-29.38260828020708</v>
      </c>
      <c r="F12" s="689">
        <v>18860.959739999998</v>
      </c>
      <c r="G12" s="690">
        <v>-10.871609079005403</v>
      </c>
      <c r="H12" s="690">
        <v>5.1551552362194215</v>
      </c>
    </row>
    <row r="13" spans="1:9" x14ac:dyDescent="0.2">
      <c r="A13" s="622" t="s">
        <v>382</v>
      </c>
      <c r="B13" s="689">
        <v>0</v>
      </c>
      <c r="C13" s="690">
        <v>-100</v>
      </c>
      <c r="D13" s="689">
        <v>6780.8503299999993</v>
      </c>
      <c r="E13" s="690">
        <v>-14.007807025739311</v>
      </c>
      <c r="F13" s="689">
        <v>13005.08661</v>
      </c>
      <c r="G13" s="690">
        <v>-37.53331451515951</v>
      </c>
      <c r="H13" s="690">
        <v>3.5546038621165414</v>
      </c>
    </row>
    <row r="14" spans="1:9" x14ac:dyDescent="0.2">
      <c r="A14" s="622" t="s">
        <v>383</v>
      </c>
      <c r="B14" s="689">
        <v>2785.4868799999999</v>
      </c>
      <c r="C14" s="690">
        <v>24.663717646122016</v>
      </c>
      <c r="D14" s="689">
        <v>21927.677549999997</v>
      </c>
      <c r="E14" s="690">
        <v>15.955440900853301</v>
      </c>
      <c r="F14" s="689">
        <v>36159.87264999999</v>
      </c>
      <c r="G14" s="690">
        <v>5.0264257714339591</v>
      </c>
      <c r="H14" s="690">
        <v>9.8833653961595775</v>
      </c>
    </row>
    <row r="15" spans="1:9" x14ac:dyDescent="0.2">
      <c r="A15" s="622" t="s">
        <v>384</v>
      </c>
      <c r="B15" s="689">
        <v>845.54129</v>
      </c>
      <c r="C15" s="690">
        <v>8.0578393418524161</v>
      </c>
      <c r="D15" s="689">
        <v>8203.4457999999995</v>
      </c>
      <c r="E15" s="690">
        <v>-19.057022277787866</v>
      </c>
      <c r="F15" s="689">
        <v>14588.176200000004</v>
      </c>
      <c r="G15" s="690">
        <v>-27.259530123800811</v>
      </c>
      <c r="H15" s="690">
        <v>3.9873004322696026</v>
      </c>
    </row>
    <row r="16" spans="1:9" x14ac:dyDescent="0.2">
      <c r="A16" s="622" t="s">
        <v>385</v>
      </c>
      <c r="B16" s="689">
        <v>1874.5951200000002</v>
      </c>
      <c r="C16" s="690">
        <v>-29.977430381356239</v>
      </c>
      <c r="D16" s="689">
        <v>18557.660879999999</v>
      </c>
      <c r="E16" s="690">
        <v>14.782060118413471</v>
      </c>
      <c r="F16" s="689">
        <v>29767.430960000005</v>
      </c>
      <c r="G16" s="690">
        <v>-7.0541056614818078</v>
      </c>
      <c r="H16" s="690">
        <v>8.136156892207234</v>
      </c>
    </row>
    <row r="17" spans="1:8" x14ac:dyDescent="0.2">
      <c r="A17" s="693" t="s">
        <v>386</v>
      </c>
      <c r="B17" s="851">
        <v>0</v>
      </c>
      <c r="C17" s="823" t="s">
        <v>150</v>
      </c>
      <c r="D17" s="823">
        <v>0.57208999999999999</v>
      </c>
      <c r="E17" s="823" t="s">
        <v>150</v>
      </c>
      <c r="F17" s="823">
        <v>0.57208999999999999</v>
      </c>
      <c r="G17" s="824">
        <v>-56.080577925517616</v>
      </c>
      <c r="H17" s="825">
        <v>1.563659962029466E-4</v>
      </c>
    </row>
    <row r="18" spans="1:8" x14ac:dyDescent="0.2">
      <c r="A18" s="636" t="s">
        <v>119</v>
      </c>
      <c r="B18" s="69">
        <v>29298.42167</v>
      </c>
      <c r="C18" s="70">
        <v>-7.9248980443983612</v>
      </c>
      <c r="D18" s="69">
        <v>206595.67225999996</v>
      </c>
      <c r="E18" s="70">
        <v>0.82666872230357324</v>
      </c>
      <c r="F18" s="69">
        <v>365865.98998000007</v>
      </c>
      <c r="G18" s="70">
        <v>0.3432777783447053</v>
      </c>
      <c r="H18" s="70">
        <v>100</v>
      </c>
    </row>
    <row r="19" spans="1:8" x14ac:dyDescent="0.2">
      <c r="A19" s="682"/>
      <c r="B19" s="1"/>
      <c r="C19" s="1"/>
      <c r="D19" s="1"/>
      <c r="E19" s="1"/>
      <c r="F19" s="1"/>
      <c r="G19" s="1"/>
      <c r="H19" s="247" t="s">
        <v>238</v>
      </c>
    </row>
    <row r="20" spans="1:8" x14ac:dyDescent="0.2">
      <c r="A20" s="687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88" t="s">
        <v>643</v>
      </c>
      <c r="B21" s="1"/>
      <c r="C21" s="1"/>
      <c r="D21" s="1"/>
      <c r="E21" s="1"/>
      <c r="F21" s="1"/>
      <c r="G21" s="1"/>
      <c r="H21" s="1"/>
    </row>
    <row r="22" spans="1:8" x14ac:dyDescent="0.2">
      <c r="A22" s="906" t="s">
        <v>660</v>
      </c>
      <c r="B22" s="906"/>
      <c r="C22" s="906"/>
      <c r="D22" s="906"/>
      <c r="E22" s="906"/>
      <c r="F22" s="906"/>
      <c r="G22" s="906"/>
      <c r="H22" s="906"/>
    </row>
    <row r="23" spans="1:8" x14ac:dyDescent="0.2">
      <c r="A23" s="906"/>
      <c r="B23" s="906"/>
      <c r="C23" s="906"/>
      <c r="D23" s="906"/>
      <c r="E23" s="906"/>
      <c r="F23" s="906"/>
      <c r="G23" s="906"/>
      <c r="H23" s="906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00" priority="7" operator="between">
      <formula>0.0001</formula>
      <formula>0.44999</formula>
    </cfRule>
  </conditionalFormatting>
  <conditionalFormatting sqref="H8">
    <cfRule type="cellIs" dxfId="199" priority="5" operator="between">
      <formula>0</formula>
      <formula>0.5</formula>
    </cfRule>
    <cfRule type="cellIs" dxfId="198" priority="6" operator="between">
      <formula>0</formula>
      <formula>0.49</formula>
    </cfRule>
  </conditionalFormatting>
  <conditionalFormatting sqref="E7">
    <cfRule type="cellIs" dxfId="197" priority="1" operator="between">
      <formula>0</formula>
      <formula>0.5</formula>
    </cfRule>
    <cfRule type="cellIs" dxfId="196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11" sqref="G11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1" t="s">
        <v>586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546</v>
      </c>
      <c r="H2" s="1"/>
    </row>
    <row r="3" spans="1:8" x14ac:dyDescent="0.2">
      <c r="A3" s="63"/>
      <c r="B3" s="870">
        <f>INDICE!A3</f>
        <v>42552</v>
      </c>
      <c r="C3" s="888">
        <v>41671</v>
      </c>
      <c r="D3" s="888" t="s">
        <v>120</v>
      </c>
      <c r="E3" s="888"/>
      <c r="F3" s="888" t="s">
        <v>121</v>
      </c>
      <c r="G3" s="888"/>
      <c r="H3" s="1"/>
    </row>
    <row r="4" spans="1:8" x14ac:dyDescent="0.2">
      <c r="A4" s="75"/>
      <c r="B4" s="260" t="s">
        <v>395</v>
      </c>
      <c r="C4" s="261" t="s">
        <v>488</v>
      </c>
      <c r="D4" s="260" t="s">
        <v>395</v>
      </c>
      <c r="E4" s="261" t="s">
        <v>488</v>
      </c>
      <c r="F4" s="260" t="s">
        <v>395</v>
      </c>
      <c r="G4" s="262" t="s">
        <v>488</v>
      </c>
      <c r="H4" s="1"/>
    </row>
    <row r="5" spans="1:8" x14ac:dyDescent="0.2">
      <c r="A5" s="693" t="s">
        <v>545</v>
      </c>
      <c r="B5" s="694">
        <v>13.854993888909952</v>
      </c>
      <c r="C5" s="657">
        <v>-31.664961530582826</v>
      </c>
      <c r="D5" s="695">
        <v>15.752496410778596</v>
      </c>
      <c r="E5" s="657">
        <v>-31.855368357911118</v>
      </c>
      <c r="F5" s="695">
        <v>17.43028155392151</v>
      </c>
      <c r="G5" s="657">
        <v>-27.77918638461226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4" t="s">
        <v>557</v>
      </c>
      <c r="B7" s="94"/>
      <c r="C7" s="288"/>
      <c r="D7" s="288"/>
      <c r="E7" s="288"/>
      <c r="F7" s="94"/>
      <c r="G7" s="94"/>
      <c r="H7" s="1"/>
    </row>
    <row r="8" spans="1:8" x14ac:dyDescent="0.2">
      <c r="A8" s="687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14" workbookViewId="0">
      <selection activeCell="I23" sqref="I23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9"/>
    <col min="10" max="12" width="11" style="1"/>
  </cols>
  <sheetData>
    <row r="1" spans="1:14" x14ac:dyDescent="0.2">
      <c r="A1" s="898" t="s">
        <v>387</v>
      </c>
      <c r="B1" s="898"/>
      <c r="C1" s="898"/>
      <c r="D1" s="898"/>
      <c r="E1" s="898"/>
      <c r="F1" s="898"/>
      <c r="G1" s="898"/>
      <c r="H1" s="1"/>
      <c r="I1" s="1"/>
    </row>
    <row r="2" spans="1:14" x14ac:dyDescent="0.2">
      <c r="A2" s="899"/>
      <c r="B2" s="899"/>
      <c r="C2" s="899"/>
      <c r="D2" s="899"/>
      <c r="E2" s="899"/>
      <c r="F2" s="899"/>
      <c r="G2" s="899"/>
      <c r="H2" s="11"/>
      <c r="I2" s="62" t="s">
        <v>544</v>
      </c>
    </row>
    <row r="3" spans="1:14" x14ac:dyDescent="0.2">
      <c r="A3" s="884" t="s">
        <v>525</v>
      </c>
      <c r="B3" s="884" t="s">
        <v>526</v>
      </c>
      <c r="C3" s="867">
        <f>INDICE!A3</f>
        <v>42552</v>
      </c>
      <c r="D3" s="868">
        <v>41671</v>
      </c>
      <c r="E3" s="868" t="s">
        <v>120</v>
      </c>
      <c r="F3" s="868"/>
      <c r="G3" s="868" t="s">
        <v>121</v>
      </c>
      <c r="H3" s="868"/>
      <c r="I3" s="868"/>
    </row>
    <row r="4" spans="1:14" x14ac:dyDescent="0.2">
      <c r="A4" s="885"/>
      <c r="B4" s="885"/>
      <c r="C4" s="97" t="s">
        <v>55</v>
      </c>
      <c r="D4" s="97" t="s">
        <v>488</v>
      </c>
      <c r="E4" s="97" t="s">
        <v>55</v>
      </c>
      <c r="F4" s="97" t="s">
        <v>488</v>
      </c>
      <c r="G4" s="97" t="s">
        <v>55</v>
      </c>
      <c r="H4" s="445" t="s">
        <v>488</v>
      </c>
      <c r="I4" s="445" t="s">
        <v>110</v>
      </c>
    </row>
    <row r="5" spans="1:14" x14ac:dyDescent="0.2">
      <c r="A5" s="618"/>
      <c r="B5" s="641" t="s">
        <v>211</v>
      </c>
      <c r="C5" s="201">
        <v>0</v>
      </c>
      <c r="D5" s="186" t="s">
        <v>150</v>
      </c>
      <c r="E5" s="361">
        <v>0</v>
      </c>
      <c r="F5" s="186">
        <v>-100</v>
      </c>
      <c r="G5" s="361">
        <v>0</v>
      </c>
      <c r="H5" s="186">
        <v>-100</v>
      </c>
      <c r="I5" s="638">
        <v>0</v>
      </c>
    </row>
    <row r="6" spans="1:14" x14ac:dyDescent="0.2">
      <c r="A6" s="808" t="s">
        <v>346</v>
      </c>
      <c r="B6" s="642"/>
      <c r="C6" s="364">
        <v>0</v>
      </c>
      <c r="D6" s="195" t="s">
        <v>150</v>
      </c>
      <c r="E6" s="191">
        <v>0</v>
      </c>
      <c r="F6" s="362">
        <v>-100</v>
      </c>
      <c r="G6" s="191">
        <v>0</v>
      </c>
      <c r="H6" s="362">
        <v>-100</v>
      </c>
      <c r="I6" s="363">
        <v>0</v>
      </c>
    </row>
    <row r="7" spans="1:14" x14ac:dyDescent="0.2">
      <c r="A7" s="618"/>
      <c r="B7" s="641" t="s">
        <v>250</v>
      </c>
      <c r="C7" s="201">
        <v>0</v>
      </c>
      <c r="D7" s="186" t="s">
        <v>150</v>
      </c>
      <c r="E7" s="361">
        <v>0</v>
      </c>
      <c r="F7" s="186">
        <v>-100</v>
      </c>
      <c r="G7" s="624">
        <v>986.37938000000008</v>
      </c>
      <c r="H7" s="186">
        <v>-67.392126467983744</v>
      </c>
      <c r="I7" s="640">
        <v>1.9728435287461747</v>
      </c>
    </row>
    <row r="8" spans="1:14" x14ac:dyDescent="0.2">
      <c r="A8" s="618"/>
      <c r="B8" s="641" t="s">
        <v>213</v>
      </c>
      <c r="C8" s="201">
        <v>0</v>
      </c>
      <c r="D8" s="186" t="s">
        <v>150</v>
      </c>
      <c r="E8" s="361">
        <v>0</v>
      </c>
      <c r="F8" s="186" t="s">
        <v>150</v>
      </c>
      <c r="G8" s="624">
        <v>1867.2845300000001</v>
      </c>
      <c r="H8" s="186">
        <v>-37.578991160098354</v>
      </c>
      <c r="I8" s="640">
        <v>3.7347295331116332</v>
      </c>
    </row>
    <row r="9" spans="1:14" x14ac:dyDescent="0.2">
      <c r="A9" s="618"/>
      <c r="B9" s="641" t="s">
        <v>613</v>
      </c>
      <c r="C9" s="768">
        <v>350.54465000000005</v>
      </c>
      <c r="D9" s="769" t="s">
        <v>150</v>
      </c>
      <c r="E9" s="770">
        <v>350.54465000000005</v>
      </c>
      <c r="F9" s="769" t="s">
        <v>150</v>
      </c>
      <c r="G9" s="770">
        <v>350.54465000000005</v>
      </c>
      <c r="H9" s="769" t="s">
        <v>150</v>
      </c>
      <c r="I9" s="771">
        <v>0.70111942555925366</v>
      </c>
    </row>
    <row r="10" spans="1:14" x14ac:dyDescent="0.2">
      <c r="A10" s="808" t="s">
        <v>532</v>
      </c>
      <c r="B10" s="642"/>
      <c r="C10" s="364">
        <v>350.54465000000005</v>
      </c>
      <c r="D10" s="195" t="s">
        <v>150</v>
      </c>
      <c r="E10" s="191">
        <v>350.54465000000005</v>
      </c>
      <c r="F10" s="362">
        <v>-64.993057974008536</v>
      </c>
      <c r="G10" s="251">
        <v>3204.20856</v>
      </c>
      <c r="H10" s="362">
        <v>-46.742175539883469</v>
      </c>
      <c r="I10" s="363">
        <v>6.4086924874170617</v>
      </c>
    </row>
    <row r="11" spans="1:14" x14ac:dyDescent="0.2">
      <c r="A11" s="619"/>
      <c r="B11" s="641" t="s">
        <v>312</v>
      </c>
      <c r="C11" s="201">
        <v>0</v>
      </c>
      <c r="D11" s="186" t="s">
        <v>150</v>
      </c>
      <c r="E11" s="188">
        <v>0</v>
      </c>
      <c r="F11" s="186">
        <v>-100</v>
      </c>
      <c r="G11" s="188">
        <v>0</v>
      </c>
      <c r="H11" s="186">
        <v>-100</v>
      </c>
      <c r="I11" s="638">
        <v>0</v>
      </c>
      <c r="J11" s="454"/>
    </row>
    <row r="12" spans="1:14" x14ac:dyDescent="0.2">
      <c r="A12" s="619"/>
      <c r="B12" s="641" t="s">
        <v>316</v>
      </c>
      <c r="C12" s="201">
        <v>0</v>
      </c>
      <c r="D12" s="186" t="s">
        <v>150</v>
      </c>
      <c r="E12" s="188">
        <v>0.29273000000000005</v>
      </c>
      <c r="F12" s="186" t="s">
        <v>150</v>
      </c>
      <c r="G12" s="188">
        <v>0.29273000000000005</v>
      </c>
      <c r="H12" s="186">
        <v>-75.112860579988606</v>
      </c>
      <c r="I12" s="627">
        <v>5.854851570091295E-4</v>
      </c>
      <c r="J12" s="454"/>
    </row>
    <row r="13" spans="1:14" x14ac:dyDescent="0.2">
      <c r="A13" s="619"/>
      <c r="B13" s="641" t="s">
        <v>253</v>
      </c>
      <c r="C13" s="201">
        <v>1797.5882999999999</v>
      </c>
      <c r="D13" s="186">
        <v>32.714946270547671</v>
      </c>
      <c r="E13" s="188">
        <v>4962.8244100000002</v>
      </c>
      <c r="F13" s="186">
        <v>49.261612797418643</v>
      </c>
      <c r="G13" s="188">
        <v>7481.8964899999992</v>
      </c>
      <c r="H13" s="186">
        <v>121.14431452491077</v>
      </c>
      <c r="I13" s="647">
        <v>14.964435968891824</v>
      </c>
      <c r="J13" s="454"/>
      <c r="M13" s="772"/>
      <c r="N13" s="772"/>
    </row>
    <row r="14" spans="1:14" x14ac:dyDescent="0.2">
      <c r="A14" s="618"/>
      <c r="B14" s="648" t="s">
        <v>371</v>
      </c>
      <c r="C14" s="644">
        <v>1778.2965399999998</v>
      </c>
      <c r="D14" s="645">
        <v>33.28822926231652</v>
      </c>
      <c r="E14" s="646">
        <v>4758.3687499999996</v>
      </c>
      <c r="F14" s="645">
        <v>50.40598994777293</v>
      </c>
      <c r="G14" s="685">
        <v>7180.3781099999997</v>
      </c>
      <c r="H14" s="645">
        <v>125.73333716158588</v>
      </c>
      <c r="I14" s="773">
        <v>14.361373296615534</v>
      </c>
      <c r="J14" s="454"/>
      <c r="M14" s="772"/>
      <c r="N14" s="772"/>
    </row>
    <row r="15" spans="1:14" x14ac:dyDescent="0.2">
      <c r="A15" s="618"/>
      <c r="B15" s="648" t="s">
        <v>368</v>
      </c>
      <c r="C15" s="644">
        <v>19.29176</v>
      </c>
      <c r="D15" s="645">
        <v>-4.9639373755197713</v>
      </c>
      <c r="E15" s="778">
        <v>204.45565999999999</v>
      </c>
      <c r="F15" s="645">
        <v>26.806971021021226</v>
      </c>
      <c r="G15" s="685">
        <v>301.51837999999998</v>
      </c>
      <c r="H15" s="645">
        <v>49.00647157678376</v>
      </c>
      <c r="I15" s="773">
        <v>0.60306267227628985</v>
      </c>
      <c r="J15" s="454"/>
      <c r="M15" s="772"/>
      <c r="N15" s="772"/>
    </row>
    <row r="16" spans="1:14" x14ac:dyDescent="0.2">
      <c r="A16" s="619"/>
      <c r="B16" s="641" t="s">
        <v>254</v>
      </c>
      <c r="C16" s="201">
        <v>0</v>
      </c>
      <c r="D16" s="186" t="s">
        <v>150</v>
      </c>
      <c r="E16" s="361">
        <v>0</v>
      </c>
      <c r="F16" s="186" t="s">
        <v>150</v>
      </c>
      <c r="G16" s="361">
        <v>0</v>
      </c>
      <c r="H16" s="186">
        <v>-100</v>
      </c>
      <c r="I16" s="639">
        <v>0</v>
      </c>
      <c r="J16" s="454"/>
      <c r="K16" s="832"/>
      <c r="M16" s="772"/>
      <c r="N16" s="772"/>
    </row>
    <row r="17" spans="1:14" x14ac:dyDescent="0.2">
      <c r="A17" s="619"/>
      <c r="B17" s="641" t="s">
        <v>218</v>
      </c>
      <c r="C17" s="201">
        <v>3.55078</v>
      </c>
      <c r="D17" s="186">
        <v>-39.284016565837568</v>
      </c>
      <c r="E17" s="361">
        <v>49.536499999999997</v>
      </c>
      <c r="F17" s="186">
        <v>-8.6443759669414568</v>
      </c>
      <c r="G17" s="361">
        <v>738.95856999999978</v>
      </c>
      <c r="H17" s="186">
        <v>708.26034792582107</v>
      </c>
      <c r="I17" s="639">
        <v>1.4779806455767825</v>
      </c>
      <c r="J17" s="454"/>
      <c r="K17" s="832"/>
      <c r="M17" s="772"/>
      <c r="N17" s="772"/>
    </row>
    <row r="18" spans="1:14" x14ac:dyDescent="0.2">
      <c r="A18" s="619"/>
      <c r="B18" s="641" t="s">
        <v>634</v>
      </c>
      <c r="C18" s="201">
        <v>0</v>
      </c>
      <c r="D18" s="186" t="s">
        <v>150</v>
      </c>
      <c r="E18" s="361">
        <v>0</v>
      </c>
      <c r="F18" s="186">
        <v>-100</v>
      </c>
      <c r="G18" s="188">
        <v>0</v>
      </c>
      <c r="H18" s="186">
        <v>-100</v>
      </c>
      <c r="I18" s="647">
        <v>0</v>
      </c>
      <c r="M18" s="772"/>
      <c r="N18" s="772"/>
    </row>
    <row r="19" spans="1:14" x14ac:dyDescent="0.2">
      <c r="A19" s="618"/>
      <c r="B19" s="641" t="s">
        <v>220</v>
      </c>
      <c r="C19" s="201">
        <v>0</v>
      </c>
      <c r="D19" s="186" t="s">
        <v>150</v>
      </c>
      <c r="E19" s="361">
        <v>0</v>
      </c>
      <c r="F19" s="186" t="s">
        <v>150</v>
      </c>
      <c r="G19" s="188">
        <v>0</v>
      </c>
      <c r="H19" s="186">
        <v>-100</v>
      </c>
      <c r="I19" s="647">
        <v>0</v>
      </c>
      <c r="M19" s="772"/>
      <c r="N19" s="772"/>
    </row>
    <row r="20" spans="1:14" x14ac:dyDescent="0.2">
      <c r="A20" s="618"/>
      <c r="B20" s="641" t="s">
        <v>256</v>
      </c>
      <c r="C20" s="201">
        <v>3847.6730599999996</v>
      </c>
      <c r="D20" s="186">
        <v>2.5339881551722025</v>
      </c>
      <c r="E20" s="361">
        <v>19455.196349999998</v>
      </c>
      <c r="F20" s="186">
        <v>-1.3240713228987606</v>
      </c>
      <c r="G20" s="361">
        <v>35161.577859999998</v>
      </c>
      <c r="H20" s="186">
        <v>56.953688347778396</v>
      </c>
      <c r="I20" s="638">
        <v>70.326177481128767</v>
      </c>
    </row>
    <row r="21" spans="1:14" x14ac:dyDescent="0.2">
      <c r="A21" s="618"/>
      <c r="B21" s="648" t="s">
        <v>371</v>
      </c>
      <c r="C21" s="644">
        <v>3838.5141100000001</v>
      </c>
      <c r="D21" s="645">
        <v>2.5672599001391103</v>
      </c>
      <c r="E21" s="646">
        <v>19402.460470000002</v>
      </c>
      <c r="F21" s="645">
        <v>-1.4461096652416401</v>
      </c>
      <c r="G21" s="685">
        <v>35014.834009999999</v>
      </c>
      <c r="H21" s="645">
        <v>57.059808830523465</v>
      </c>
      <c r="I21" s="773">
        <v>70.032677170066108</v>
      </c>
    </row>
    <row r="22" spans="1:14" x14ac:dyDescent="0.2">
      <c r="A22" s="618"/>
      <c r="B22" s="648" t="s">
        <v>368</v>
      </c>
      <c r="C22" s="644">
        <v>9.1589500000000008</v>
      </c>
      <c r="D22" s="645">
        <v>-9.7373607962944639</v>
      </c>
      <c r="E22" s="778">
        <v>52.735880000000002</v>
      </c>
      <c r="F22" s="645">
        <v>81.252603518651171</v>
      </c>
      <c r="G22" s="685">
        <v>146.74385000000004</v>
      </c>
      <c r="H22" s="645">
        <v>35.162430140891679</v>
      </c>
      <c r="I22" s="773">
        <v>0.29350031106266578</v>
      </c>
    </row>
    <row r="23" spans="1:14" x14ac:dyDescent="0.2">
      <c r="A23" s="618"/>
      <c r="B23" s="641" t="s">
        <v>388</v>
      </c>
      <c r="C23" s="201">
        <v>0.88600000000000001</v>
      </c>
      <c r="D23" s="186" t="s">
        <v>150</v>
      </c>
      <c r="E23" s="361">
        <v>7.1200299999999999</v>
      </c>
      <c r="F23" s="186">
        <v>26.926937098341213</v>
      </c>
      <c r="G23" s="624">
        <v>11.865360000000001</v>
      </c>
      <c r="H23" s="186">
        <v>60.324936966444255</v>
      </c>
      <c r="I23" s="827">
        <v>2.3731739700645113E-2</v>
      </c>
    </row>
    <row r="24" spans="1:14" x14ac:dyDescent="0.2">
      <c r="A24" s="618"/>
      <c r="B24" s="641" t="s">
        <v>258</v>
      </c>
      <c r="C24" s="201">
        <v>0</v>
      </c>
      <c r="D24" s="186" t="s">
        <v>150</v>
      </c>
      <c r="E24" s="361">
        <v>0</v>
      </c>
      <c r="F24" s="186" t="s">
        <v>150</v>
      </c>
      <c r="G24" s="188">
        <v>0</v>
      </c>
      <c r="H24" s="186">
        <v>-100</v>
      </c>
      <c r="I24" s="638">
        <v>0</v>
      </c>
    </row>
    <row r="25" spans="1:14" x14ac:dyDescent="0.2">
      <c r="A25" s="808" t="s">
        <v>516</v>
      </c>
      <c r="B25" s="642"/>
      <c r="C25" s="364">
        <v>5649.6981399999995</v>
      </c>
      <c r="D25" s="195">
        <v>10.498803246734704</v>
      </c>
      <c r="E25" s="191">
        <v>24474.970020000001</v>
      </c>
      <c r="F25" s="362">
        <v>5.0257649736791787</v>
      </c>
      <c r="G25" s="251">
        <v>43394.591009999996</v>
      </c>
      <c r="H25" s="362">
        <v>46.026626599665086</v>
      </c>
      <c r="I25" s="363">
        <v>86.792911320455033</v>
      </c>
    </row>
    <row r="26" spans="1:14" x14ac:dyDescent="0.2">
      <c r="A26" s="619"/>
      <c r="B26" s="641" t="s">
        <v>389</v>
      </c>
      <c r="C26" s="201">
        <v>0</v>
      </c>
      <c r="D26" s="186" t="s">
        <v>150</v>
      </c>
      <c r="E26" s="188">
        <v>0</v>
      </c>
      <c r="F26" s="186">
        <v>-100</v>
      </c>
      <c r="G26" s="188">
        <v>0</v>
      </c>
      <c r="H26" s="186">
        <v>-100</v>
      </c>
      <c r="I26" s="638">
        <v>0</v>
      </c>
    </row>
    <row r="27" spans="1:14" x14ac:dyDescent="0.2">
      <c r="A27" s="618"/>
      <c r="B27" s="641" t="s">
        <v>261</v>
      </c>
      <c r="C27" s="201">
        <v>0</v>
      </c>
      <c r="D27" s="186" t="s">
        <v>150</v>
      </c>
      <c r="E27" s="361">
        <v>0</v>
      </c>
      <c r="F27" s="186" t="s">
        <v>150</v>
      </c>
      <c r="G27" s="188">
        <v>0</v>
      </c>
      <c r="H27" s="186">
        <v>-100</v>
      </c>
      <c r="I27" s="638">
        <v>0</v>
      </c>
    </row>
    <row r="28" spans="1:14" x14ac:dyDescent="0.2">
      <c r="A28" s="808" t="s">
        <v>393</v>
      </c>
      <c r="B28" s="642"/>
      <c r="C28" s="364">
        <v>0</v>
      </c>
      <c r="D28" s="195" t="s">
        <v>150</v>
      </c>
      <c r="E28" s="191">
        <v>0</v>
      </c>
      <c r="F28" s="362">
        <v>-100</v>
      </c>
      <c r="G28" s="191">
        <v>0</v>
      </c>
      <c r="H28" s="362">
        <v>-100</v>
      </c>
      <c r="I28" s="363">
        <v>0</v>
      </c>
    </row>
    <row r="29" spans="1:14" x14ac:dyDescent="0.2">
      <c r="A29" s="619"/>
      <c r="B29" s="641" t="s">
        <v>390</v>
      </c>
      <c r="C29" s="201">
        <v>0</v>
      </c>
      <c r="D29" s="186" t="s">
        <v>150</v>
      </c>
      <c r="E29" s="188">
        <v>0</v>
      </c>
      <c r="F29" s="186">
        <v>-100</v>
      </c>
      <c r="G29" s="188">
        <v>0</v>
      </c>
      <c r="H29" s="186">
        <v>-100</v>
      </c>
      <c r="I29" s="638">
        <v>0</v>
      </c>
    </row>
    <row r="30" spans="1:14" x14ac:dyDescent="0.2">
      <c r="A30" s="618"/>
      <c r="B30" s="643" t="s">
        <v>612</v>
      </c>
      <c r="C30" s="201">
        <v>0</v>
      </c>
      <c r="D30" s="197" t="s">
        <v>150</v>
      </c>
      <c r="E30" s="361">
        <v>0</v>
      </c>
      <c r="F30" s="197" t="s">
        <v>150</v>
      </c>
      <c r="G30" s="361">
        <v>0</v>
      </c>
      <c r="H30" s="197">
        <v>-100</v>
      </c>
      <c r="I30" s="638">
        <v>0</v>
      </c>
    </row>
    <row r="31" spans="1:14" x14ac:dyDescent="0.2">
      <c r="A31" s="618"/>
      <c r="B31" s="643" t="s">
        <v>264</v>
      </c>
      <c r="C31" s="201">
        <v>0</v>
      </c>
      <c r="D31" s="197" t="s">
        <v>150</v>
      </c>
      <c r="E31" s="361">
        <v>0</v>
      </c>
      <c r="F31" s="197">
        <v>-100</v>
      </c>
      <c r="G31" s="361">
        <v>0</v>
      </c>
      <c r="H31" s="197">
        <v>-100</v>
      </c>
      <c r="I31" s="638">
        <v>0</v>
      </c>
    </row>
    <row r="32" spans="1:14" x14ac:dyDescent="0.2">
      <c r="A32" s="618"/>
      <c r="B32" s="641" t="s">
        <v>391</v>
      </c>
      <c r="C32" s="201">
        <v>0</v>
      </c>
      <c r="D32" s="186">
        <v>-100</v>
      </c>
      <c r="E32" s="361">
        <v>0</v>
      </c>
      <c r="F32" s="186">
        <v>-100</v>
      </c>
      <c r="G32" s="624">
        <v>1357.9384499999999</v>
      </c>
      <c r="H32" s="186">
        <v>-82.977638072144259</v>
      </c>
      <c r="I32" s="638">
        <v>2.7159936002698175</v>
      </c>
    </row>
    <row r="33" spans="1:14" x14ac:dyDescent="0.2">
      <c r="A33" s="618"/>
      <c r="B33" s="641" t="s">
        <v>392</v>
      </c>
      <c r="C33" s="201">
        <v>0</v>
      </c>
      <c r="D33" s="186" t="s">
        <v>150</v>
      </c>
      <c r="E33" s="361">
        <v>0</v>
      </c>
      <c r="F33" s="186">
        <v>-100</v>
      </c>
      <c r="G33" s="188">
        <v>0</v>
      </c>
      <c r="H33" s="186">
        <v>-100</v>
      </c>
      <c r="I33" s="638">
        <v>0</v>
      </c>
    </row>
    <row r="34" spans="1:14" x14ac:dyDescent="0.2">
      <c r="A34" s="618"/>
      <c r="B34" s="641" t="s">
        <v>645</v>
      </c>
      <c r="C34" s="201">
        <v>0</v>
      </c>
      <c r="D34" s="186" t="s">
        <v>150</v>
      </c>
      <c r="E34" s="361">
        <v>985.44656000000009</v>
      </c>
      <c r="F34" s="186" t="s">
        <v>150</v>
      </c>
      <c r="G34" s="188">
        <v>1981.0832400000002</v>
      </c>
      <c r="H34" s="186" t="s">
        <v>150</v>
      </c>
      <c r="I34" s="638">
        <v>3.9623367328922723</v>
      </c>
    </row>
    <row r="35" spans="1:14" x14ac:dyDescent="0.2">
      <c r="A35" s="808" t="s">
        <v>533</v>
      </c>
      <c r="B35" s="642"/>
      <c r="C35" s="364">
        <v>0</v>
      </c>
      <c r="D35" s="195">
        <v>-100</v>
      </c>
      <c r="E35" s="191">
        <v>985.44656000000009</v>
      </c>
      <c r="F35" s="362">
        <v>-77.832767891670869</v>
      </c>
      <c r="G35" s="251">
        <v>3339.0216900000005</v>
      </c>
      <c r="H35" s="362">
        <v>-83.2432051717402</v>
      </c>
      <c r="I35" s="363">
        <v>6.6783303331620898</v>
      </c>
    </row>
    <row r="36" spans="1:14" x14ac:dyDescent="0.2">
      <c r="A36" s="619"/>
      <c r="B36" s="641" t="s">
        <v>230</v>
      </c>
      <c r="C36" s="201">
        <v>0</v>
      </c>
      <c r="D36" s="186">
        <v>-100</v>
      </c>
      <c r="E36" s="188">
        <v>0</v>
      </c>
      <c r="F36" s="186">
        <v>-100</v>
      </c>
      <c r="G36" s="188">
        <v>0</v>
      </c>
      <c r="H36" s="186">
        <v>-100</v>
      </c>
      <c r="I36" s="638">
        <v>0</v>
      </c>
    </row>
    <row r="37" spans="1:14" x14ac:dyDescent="0.2">
      <c r="A37" s="809" t="s">
        <v>517</v>
      </c>
      <c r="B37" s="642"/>
      <c r="C37" s="364">
        <v>0</v>
      </c>
      <c r="D37" s="195" t="s">
        <v>150</v>
      </c>
      <c r="E37" s="191">
        <v>0</v>
      </c>
      <c r="F37" s="362" t="s">
        <v>150</v>
      </c>
      <c r="G37" s="191">
        <v>0</v>
      </c>
      <c r="H37" s="362" t="s">
        <v>150</v>
      </c>
      <c r="I37" s="363">
        <v>0</v>
      </c>
    </row>
    <row r="38" spans="1:14" x14ac:dyDescent="0.2">
      <c r="A38" s="843" t="s">
        <v>679</v>
      </c>
      <c r="B38" s="831"/>
      <c r="C38" s="201">
        <v>0</v>
      </c>
      <c r="D38" s="186" t="s">
        <v>150</v>
      </c>
      <c r="E38" s="361">
        <v>19.3017</v>
      </c>
      <c r="F38" s="186">
        <v>-87.777205812648916</v>
      </c>
      <c r="G38" s="188">
        <v>60.030350000000006</v>
      </c>
      <c r="H38" s="186">
        <v>-68.72586108226227</v>
      </c>
      <c r="I38" s="638">
        <v>0.1200658589658149</v>
      </c>
    </row>
    <row r="39" spans="1:14" x14ac:dyDescent="0.2">
      <c r="A39" s="625" t="s">
        <v>119</v>
      </c>
      <c r="B39" s="366"/>
      <c r="C39" s="366">
        <v>6000.2427900000002</v>
      </c>
      <c r="D39" s="356">
        <v>-12.073636082816238</v>
      </c>
      <c r="E39" s="204">
        <v>25830.262930000001</v>
      </c>
      <c r="F39" s="356">
        <v>-21.20250166533371</v>
      </c>
      <c r="G39" s="254">
        <v>49997.851609999998</v>
      </c>
      <c r="H39" s="207">
        <v>-18.912985348712986</v>
      </c>
      <c r="I39" s="367">
        <v>100</v>
      </c>
    </row>
    <row r="40" spans="1:14" x14ac:dyDescent="0.2">
      <c r="A40" s="368"/>
      <c r="B40" s="368" t="s">
        <v>371</v>
      </c>
      <c r="C40" s="649">
        <v>5616.8106499999994</v>
      </c>
      <c r="D40" s="216">
        <v>10.640976821346316</v>
      </c>
      <c r="E40" s="255">
        <v>24160.82922</v>
      </c>
      <c r="F40" s="216">
        <v>5.7327772672149901</v>
      </c>
      <c r="G40" s="255">
        <v>42195.212119999997</v>
      </c>
      <c r="H40" s="216">
        <v>65.634710570686565</v>
      </c>
      <c r="I40" s="650">
        <v>84.394050466681634</v>
      </c>
    </row>
    <row r="41" spans="1:14" x14ac:dyDescent="0.2">
      <c r="A41" s="368"/>
      <c r="B41" s="368" t="s">
        <v>368</v>
      </c>
      <c r="C41" s="649">
        <v>383.43214</v>
      </c>
      <c r="D41" s="216">
        <v>-78.058977628796839</v>
      </c>
      <c r="E41" s="255">
        <v>1669.43371</v>
      </c>
      <c r="F41" s="216">
        <v>-83.187506020499086</v>
      </c>
      <c r="G41" s="255">
        <v>7802.6394899999996</v>
      </c>
      <c r="H41" s="216">
        <v>-78.436599975595172</v>
      </c>
      <c r="I41" s="650">
        <v>15.605949533318359</v>
      </c>
    </row>
    <row r="42" spans="1:14" x14ac:dyDescent="0.2">
      <c r="A42" s="849" t="s">
        <v>520</v>
      </c>
      <c r="B42" s="782"/>
      <c r="C42" s="630">
        <v>5649.6981399999995</v>
      </c>
      <c r="D42" s="631">
        <v>-4.1333653715816512</v>
      </c>
      <c r="E42" s="630">
        <v>24474.970020000001</v>
      </c>
      <c r="F42" s="631">
        <v>-7.1305376636051161</v>
      </c>
      <c r="G42" s="630">
        <v>44752.529459999991</v>
      </c>
      <c r="H42" s="633">
        <v>-0.80933489682176152</v>
      </c>
      <c r="I42" s="633">
        <v>89.508904920724845</v>
      </c>
    </row>
    <row r="43" spans="1:14" x14ac:dyDescent="0.2">
      <c r="A43" s="849" t="s">
        <v>521</v>
      </c>
      <c r="B43" s="782"/>
      <c r="C43" s="630">
        <v>350.54465000000039</v>
      </c>
      <c r="D43" s="631">
        <v>-62.342606235218476</v>
      </c>
      <c r="E43" s="630">
        <v>1355.2929100000001</v>
      </c>
      <c r="F43" s="631">
        <v>-78.910537667101039</v>
      </c>
      <c r="G43" s="630">
        <v>5245.3221500000063</v>
      </c>
      <c r="H43" s="633">
        <v>-68.29054186738621</v>
      </c>
      <c r="I43" s="633">
        <v>10.49109507927516</v>
      </c>
    </row>
    <row r="44" spans="1:14" x14ac:dyDescent="0.2">
      <c r="A44" s="849" t="s">
        <v>522</v>
      </c>
      <c r="B44" s="782"/>
      <c r="C44" s="630">
        <v>5648.81214</v>
      </c>
      <c r="D44" s="631">
        <v>10.481474543988011</v>
      </c>
      <c r="E44" s="630">
        <v>24467.849989999999</v>
      </c>
      <c r="F44" s="631">
        <v>5.0228880691637414</v>
      </c>
      <c r="G44" s="630">
        <v>43382.72565</v>
      </c>
      <c r="H44" s="633">
        <v>62.328812047767912</v>
      </c>
      <c r="I44" s="633">
        <v>86.769179580754397</v>
      </c>
    </row>
    <row r="45" spans="1:14" x14ac:dyDescent="0.2">
      <c r="A45" s="839"/>
      <c r="B45" s="838"/>
      <c r="C45" s="696"/>
      <c r="D45" s="696"/>
      <c r="E45" s="696"/>
      <c r="F45" s="696"/>
      <c r="G45" s="697"/>
      <c r="H45" s="696"/>
      <c r="I45" s="247" t="s">
        <v>238</v>
      </c>
      <c r="J45" s="833"/>
      <c r="K45" s="700"/>
      <c r="L45" s="833"/>
      <c r="M45" s="432"/>
      <c r="N45" s="786"/>
    </row>
    <row r="46" spans="1:14" x14ac:dyDescent="0.2">
      <c r="A46" s="840" t="s">
        <v>672</v>
      </c>
      <c r="B46" s="841"/>
      <c r="C46" s="596"/>
      <c r="D46" s="736"/>
      <c r="E46" s="736"/>
      <c r="F46" s="737"/>
      <c r="G46" s="697"/>
      <c r="H46" s="736"/>
      <c r="I46" s="736"/>
      <c r="J46" s="833"/>
      <c r="K46" s="700"/>
      <c r="L46" s="833"/>
      <c r="M46" s="432"/>
      <c r="N46" s="786"/>
    </row>
    <row r="47" spans="1:14" ht="14.25" customHeight="1" x14ac:dyDescent="0.2">
      <c r="A47" s="906" t="s">
        <v>673</v>
      </c>
      <c r="B47" s="906"/>
      <c r="C47" s="906"/>
      <c r="D47" s="906"/>
      <c r="E47" s="906"/>
      <c r="F47" s="906"/>
      <c r="G47" s="906"/>
      <c r="H47" s="906"/>
      <c r="I47" s="906"/>
    </row>
    <row r="48" spans="1:14" x14ac:dyDescent="0.2">
      <c r="A48" s="906"/>
      <c r="B48" s="906"/>
      <c r="C48" s="906"/>
      <c r="D48" s="906"/>
      <c r="E48" s="906"/>
      <c r="F48" s="906"/>
      <c r="G48" s="906"/>
      <c r="H48" s="906"/>
      <c r="I48" s="906"/>
    </row>
    <row r="49" spans="1:9" ht="6" customHeight="1" x14ac:dyDescent="0.2">
      <c r="A49" s="906"/>
      <c r="B49" s="906"/>
      <c r="C49" s="906"/>
      <c r="D49" s="906"/>
      <c r="E49" s="906"/>
      <c r="F49" s="906"/>
      <c r="G49" s="906"/>
      <c r="H49" s="906"/>
      <c r="I49" s="906"/>
    </row>
    <row r="50" spans="1:9" ht="28.5" customHeight="1" x14ac:dyDescent="0.2">
      <c r="A50" s="906" t="s">
        <v>660</v>
      </c>
      <c r="B50" s="906"/>
      <c r="C50" s="906"/>
      <c r="D50" s="906"/>
      <c r="E50" s="906"/>
      <c r="F50" s="906"/>
      <c r="G50" s="906"/>
      <c r="H50" s="906"/>
      <c r="I50" s="906"/>
    </row>
    <row r="51" spans="1:9" x14ac:dyDescent="0.2">
      <c r="A51" s="906"/>
      <c r="B51" s="906"/>
      <c r="C51" s="906"/>
      <c r="D51" s="906"/>
      <c r="E51" s="906"/>
      <c r="F51" s="906"/>
      <c r="G51" s="906"/>
      <c r="H51" s="906"/>
      <c r="I51" s="1"/>
    </row>
    <row r="52" spans="1:9" x14ac:dyDescent="0.2">
      <c r="A52" s="906"/>
      <c r="B52" s="906"/>
      <c r="C52" s="906"/>
      <c r="D52" s="906"/>
      <c r="E52" s="906"/>
      <c r="F52" s="906"/>
      <c r="G52" s="906"/>
      <c r="H52" s="906"/>
      <c r="I52" s="1"/>
    </row>
    <row r="53" spans="1:9" x14ac:dyDescent="0.2">
      <c r="A53" s="1"/>
      <c r="B53" s="1"/>
      <c r="C53" s="1"/>
      <c r="D53" s="1"/>
      <c r="E53" s="1"/>
      <c r="F53" s="1"/>
      <c r="G53" s="698"/>
      <c r="H53" s="1"/>
      <c r="I53" s="1"/>
    </row>
  </sheetData>
  <mergeCells count="9">
    <mergeCell ref="A51:H52"/>
    <mergeCell ref="A1:G2"/>
    <mergeCell ref="C3:D3"/>
    <mergeCell ref="E3:F3"/>
    <mergeCell ref="A3:A4"/>
    <mergeCell ref="B3:B4"/>
    <mergeCell ref="G3:I3"/>
    <mergeCell ref="A47:I49"/>
    <mergeCell ref="A50:I50"/>
  </mergeCells>
  <conditionalFormatting sqref="C5:C6 C31:C33 C8:C9">
    <cfRule type="cellIs" dxfId="195" priority="353" operator="between">
      <formula>0.00000001</formula>
      <formula>1</formula>
    </cfRule>
  </conditionalFormatting>
  <conditionalFormatting sqref="I5:I6 I31:I33 I8:I9">
    <cfRule type="cellIs" dxfId="194" priority="352" operator="between">
      <formula>0.000001</formula>
      <formula>1</formula>
    </cfRule>
  </conditionalFormatting>
  <conditionalFormatting sqref="C35">
    <cfRule type="cellIs" dxfId="193" priority="346" operator="between">
      <formula>0.00000001</formula>
      <formula>1</formula>
    </cfRule>
  </conditionalFormatting>
  <conditionalFormatting sqref="I35">
    <cfRule type="cellIs" dxfId="192" priority="344" operator="between">
      <formula>0.000001</formula>
      <formula>1</formula>
    </cfRule>
  </conditionalFormatting>
  <conditionalFormatting sqref="C34">
    <cfRule type="cellIs" dxfId="191" priority="339" operator="between">
      <formula>0.00000001</formula>
      <formula>1</formula>
    </cfRule>
  </conditionalFormatting>
  <conditionalFormatting sqref="I34">
    <cfRule type="cellIs" dxfId="190" priority="338" operator="between">
      <formula>0.000001</formula>
      <formula>1</formula>
    </cfRule>
  </conditionalFormatting>
  <conditionalFormatting sqref="C10">
    <cfRule type="cellIs" dxfId="189" priority="335" operator="between">
      <formula>0.00000001</formula>
      <formula>1</formula>
    </cfRule>
  </conditionalFormatting>
  <conditionalFormatting sqref="I10">
    <cfRule type="cellIs" dxfId="188" priority="334" operator="between">
      <formula>0.000001</formula>
      <formula>1</formula>
    </cfRule>
  </conditionalFormatting>
  <conditionalFormatting sqref="C18">
    <cfRule type="cellIs" dxfId="187" priority="313" operator="between">
      <formula>0.00000001</formula>
      <formula>1</formula>
    </cfRule>
  </conditionalFormatting>
  <conditionalFormatting sqref="C19">
    <cfRule type="cellIs" dxfId="186" priority="282" operator="between">
      <formula>0.00000001</formula>
      <formula>1</formula>
    </cfRule>
  </conditionalFormatting>
  <conditionalFormatting sqref="K17">
    <cfRule type="cellIs" dxfId="185" priority="301" operator="between">
      <formula>0.000001</formula>
      <formula>1</formula>
    </cfRule>
  </conditionalFormatting>
  <conditionalFormatting sqref="C13">
    <cfRule type="cellIs" dxfId="184" priority="286" operator="between">
      <formula>0.00000001</formula>
      <formula>1</formula>
    </cfRule>
  </conditionalFormatting>
  <conditionalFormatting sqref="C35">
    <cfRule type="cellIs" dxfId="183" priority="274" operator="between">
      <formula>0.00000001</formula>
      <formula>1</formula>
    </cfRule>
  </conditionalFormatting>
  <conditionalFormatting sqref="I35">
    <cfRule type="cellIs" dxfId="182" priority="273" operator="between">
      <formula>0.000001</formula>
      <formula>1</formula>
    </cfRule>
  </conditionalFormatting>
  <conditionalFormatting sqref="I18">
    <cfRule type="cellIs" dxfId="181" priority="254" operator="between">
      <formula>0.000001</formula>
      <formula>1</formula>
    </cfRule>
  </conditionalFormatting>
  <conditionalFormatting sqref="C20">
    <cfRule type="cellIs" dxfId="180" priority="253" operator="between">
      <formula>0.00000001</formula>
      <formula>1</formula>
    </cfRule>
  </conditionalFormatting>
  <conditionalFormatting sqref="I28">
    <cfRule type="cellIs" dxfId="179" priority="235" operator="between">
      <formula>0.000001</formula>
      <formula>1</formula>
    </cfRule>
  </conditionalFormatting>
  <conditionalFormatting sqref="C28">
    <cfRule type="cellIs" dxfId="178" priority="236" operator="between">
      <formula>0.00000001</formula>
      <formula>1</formula>
    </cfRule>
  </conditionalFormatting>
  <conditionalFormatting sqref="I25">
    <cfRule type="cellIs" dxfId="177" priority="231" operator="between">
      <formula>0.000001</formula>
      <formula>1</formula>
    </cfRule>
  </conditionalFormatting>
  <conditionalFormatting sqref="C24">
    <cfRule type="cellIs" dxfId="176" priority="229" operator="between">
      <formula>0.00000001</formula>
      <formula>1</formula>
    </cfRule>
  </conditionalFormatting>
  <conditionalFormatting sqref="E23">
    <cfRule type="cellIs" dxfId="175" priority="227" operator="between">
      <formula>0.00000001</formula>
      <formula>1</formula>
    </cfRule>
  </conditionalFormatting>
  <conditionalFormatting sqref="C22">
    <cfRule type="cellIs" dxfId="174" priority="226" operator="between">
      <formula>0.00000001</formula>
      <formula>1</formula>
    </cfRule>
  </conditionalFormatting>
  <conditionalFormatting sqref="C12">
    <cfRule type="cellIs" dxfId="173" priority="219" operator="between">
      <formula>0.00000001</formula>
      <formula>1</formula>
    </cfRule>
  </conditionalFormatting>
  <conditionalFormatting sqref="C17">
    <cfRule type="cellIs" dxfId="172" priority="223" operator="between">
      <formula>0.00000001</formula>
      <formula>1</formula>
    </cfRule>
  </conditionalFormatting>
  <conditionalFormatting sqref="C13 C15">
    <cfRule type="cellIs" dxfId="171" priority="220" operator="between">
      <formula>0.00000001</formula>
      <formula>1</formula>
    </cfRule>
  </conditionalFormatting>
  <conditionalFormatting sqref="C11">
    <cfRule type="cellIs" dxfId="170" priority="217" operator="between">
      <formula>0.00000001</formula>
      <formula>1</formula>
    </cfRule>
  </conditionalFormatting>
  <conditionalFormatting sqref="I11">
    <cfRule type="cellIs" dxfId="169" priority="216" operator="between">
      <formula>0.000001</formula>
      <formula>1</formula>
    </cfRule>
  </conditionalFormatting>
  <conditionalFormatting sqref="C8">
    <cfRule type="cellIs" dxfId="168" priority="215" operator="between">
      <formula>0.00000001</formula>
      <formula>1</formula>
    </cfRule>
  </conditionalFormatting>
  <conditionalFormatting sqref="I8">
    <cfRule type="cellIs" dxfId="167" priority="214" operator="between">
      <formula>0.000001</formula>
      <formula>1</formula>
    </cfRule>
  </conditionalFormatting>
  <conditionalFormatting sqref="C7">
    <cfRule type="cellIs" dxfId="166" priority="213" operator="between">
      <formula>0.00000001</formula>
      <formula>1</formula>
    </cfRule>
  </conditionalFormatting>
  <conditionalFormatting sqref="I7">
    <cfRule type="cellIs" dxfId="165" priority="212" operator="between">
      <formula>0.000001</formula>
      <formula>1</formula>
    </cfRule>
  </conditionalFormatting>
  <conditionalFormatting sqref="I20">
    <cfRule type="cellIs" dxfId="164" priority="211" operator="between">
      <formula>0.000001</formula>
      <formula>1</formula>
    </cfRule>
  </conditionalFormatting>
  <conditionalFormatting sqref="C31">
    <cfRule type="cellIs" dxfId="163" priority="207" operator="between">
      <formula>0.00000001</formula>
      <formula>1</formula>
    </cfRule>
  </conditionalFormatting>
  <conditionalFormatting sqref="C41">
    <cfRule type="cellIs" dxfId="162" priority="189" operator="between">
      <formula>0.00000001</formula>
      <formula>1</formula>
    </cfRule>
  </conditionalFormatting>
  <conditionalFormatting sqref="C41">
    <cfRule type="cellIs" dxfId="161" priority="195" operator="between">
      <formula>0.00000001</formula>
      <formula>1</formula>
    </cfRule>
  </conditionalFormatting>
  <conditionalFormatting sqref="C38">
    <cfRule type="cellIs" dxfId="160" priority="179" operator="between">
      <formula>0.00000001</formula>
      <formula>1</formula>
    </cfRule>
  </conditionalFormatting>
  <conditionalFormatting sqref="I38">
    <cfRule type="cellIs" dxfId="159" priority="178" operator="between">
      <formula>0.000001</formula>
      <formula>1</formula>
    </cfRule>
  </conditionalFormatting>
  <conditionalFormatting sqref="I38">
    <cfRule type="cellIs" dxfId="158" priority="176" operator="between">
      <formula>0.000001</formula>
      <formula>1</formula>
    </cfRule>
  </conditionalFormatting>
  <conditionalFormatting sqref="C38">
    <cfRule type="cellIs" dxfId="157" priority="177" operator="between">
      <formula>0.00000001</formula>
      <formula>1</formula>
    </cfRule>
  </conditionalFormatting>
  <conditionalFormatting sqref="C42">
    <cfRule type="cellIs" dxfId="156" priority="183" operator="between">
      <formula>0.00000001</formula>
      <formula>1</formula>
    </cfRule>
  </conditionalFormatting>
  <conditionalFormatting sqref="I42">
    <cfRule type="cellIs" dxfId="155" priority="182" operator="between">
      <formula>0.000001</formula>
      <formula>1</formula>
    </cfRule>
  </conditionalFormatting>
  <conditionalFormatting sqref="I40">
    <cfRule type="cellIs" dxfId="154" priority="170" operator="between">
      <formula>0.000001</formula>
      <formula>1</formula>
    </cfRule>
  </conditionalFormatting>
  <conditionalFormatting sqref="C39">
    <cfRule type="cellIs" dxfId="153" priority="175" operator="between">
      <formula>0.00000001</formula>
      <formula>1</formula>
    </cfRule>
  </conditionalFormatting>
  <conditionalFormatting sqref="I39">
    <cfRule type="cellIs" dxfId="152" priority="174" operator="between">
      <formula>0.000001</formula>
      <formula>1</formula>
    </cfRule>
  </conditionalFormatting>
  <conditionalFormatting sqref="C39">
    <cfRule type="cellIs" dxfId="151" priority="173" operator="between">
      <formula>0.00000001</formula>
      <formula>1</formula>
    </cfRule>
  </conditionalFormatting>
  <conditionalFormatting sqref="I39">
    <cfRule type="cellIs" dxfId="150" priority="172" operator="between">
      <formula>0.000001</formula>
      <formula>1</formula>
    </cfRule>
  </conditionalFormatting>
  <conditionalFormatting sqref="C40">
    <cfRule type="cellIs" dxfId="149" priority="171" operator="between">
      <formula>0.00000001</formula>
      <formula>1</formula>
    </cfRule>
  </conditionalFormatting>
  <conditionalFormatting sqref="I40">
    <cfRule type="cellIs" dxfId="148" priority="168" operator="between">
      <formula>0.000001</formula>
      <formula>1</formula>
    </cfRule>
  </conditionalFormatting>
  <conditionalFormatting sqref="C40">
    <cfRule type="cellIs" dxfId="147" priority="169" operator="between">
      <formula>0.00000001</formula>
      <formula>1</formula>
    </cfRule>
  </conditionalFormatting>
  <conditionalFormatting sqref="C7">
    <cfRule type="cellIs" dxfId="146" priority="153" operator="between">
      <formula>0.00000001</formula>
      <formula>1</formula>
    </cfRule>
  </conditionalFormatting>
  <conditionalFormatting sqref="G20">
    <cfRule type="cellIs" dxfId="145" priority="160" operator="between">
      <formula>0.00000001</formula>
      <formula>1</formula>
    </cfRule>
  </conditionalFormatting>
  <conditionalFormatting sqref="E13">
    <cfRule type="cellIs" dxfId="144" priority="159" operator="between">
      <formula>0.00000001</formula>
      <formula>1</formula>
    </cfRule>
  </conditionalFormatting>
  <conditionalFormatting sqref="G13">
    <cfRule type="cellIs" dxfId="143" priority="158" operator="between">
      <formula>0.00000001</formula>
      <formula>1</formula>
    </cfRule>
  </conditionalFormatting>
  <conditionalFormatting sqref="G19">
    <cfRule type="cellIs" dxfId="142" priority="157" operator="between">
      <formula>0.00000001</formula>
      <formula>1</formula>
    </cfRule>
  </conditionalFormatting>
  <conditionalFormatting sqref="I24">
    <cfRule type="cellIs" dxfId="141" priority="156" operator="between">
      <formula>0.00000001</formula>
      <formula>1</formula>
    </cfRule>
  </conditionalFormatting>
  <conditionalFormatting sqref="C8">
    <cfRule type="cellIs" dxfId="140" priority="155" operator="between">
      <formula>0.00000001</formula>
      <formula>1</formula>
    </cfRule>
  </conditionalFormatting>
  <conditionalFormatting sqref="I8">
    <cfRule type="cellIs" dxfId="139" priority="154" operator="between">
      <formula>0.000001</formula>
      <formula>1</formula>
    </cfRule>
  </conditionalFormatting>
  <conditionalFormatting sqref="I7">
    <cfRule type="cellIs" dxfId="138" priority="152" operator="between">
      <formula>0.000001</formula>
      <formula>1</formula>
    </cfRule>
  </conditionalFormatting>
  <conditionalFormatting sqref="C12">
    <cfRule type="cellIs" dxfId="137" priority="151" operator="between">
      <formula>0.00000001</formula>
      <formula>1</formula>
    </cfRule>
  </conditionalFormatting>
  <conditionalFormatting sqref="I11">
    <cfRule type="cellIs" dxfId="136" priority="149" operator="between">
      <formula>0.000001</formula>
      <formula>1</formula>
    </cfRule>
  </conditionalFormatting>
  <conditionalFormatting sqref="C11">
    <cfRule type="cellIs" dxfId="135" priority="150" operator="between">
      <formula>0.00000001</formula>
      <formula>1</formula>
    </cfRule>
  </conditionalFormatting>
  <conditionalFormatting sqref="E12">
    <cfRule type="cellIs" dxfId="134" priority="148" operator="between">
      <formula>0.00000001</formula>
      <formula>1</formula>
    </cfRule>
  </conditionalFormatting>
  <conditionalFormatting sqref="G12">
    <cfRule type="cellIs" dxfId="133" priority="147" operator="between">
      <formula>0.00000001</formula>
      <formula>1</formula>
    </cfRule>
  </conditionalFormatting>
  <conditionalFormatting sqref="I27">
    <cfRule type="cellIs" dxfId="132" priority="145" operator="between">
      <formula>0.000001</formula>
      <formula>1</formula>
    </cfRule>
  </conditionalFormatting>
  <conditionalFormatting sqref="C27">
    <cfRule type="cellIs" dxfId="131" priority="146" operator="between">
      <formula>0.00000001</formula>
      <formula>1</formula>
    </cfRule>
  </conditionalFormatting>
  <conditionalFormatting sqref="C26">
    <cfRule type="cellIs" dxfId="130" priority="144" operator="between">
      <formula>0.00000001</formula>
      <formula>1</formula>
    </cfRule>
  </conditionalFormatting>
  <conditionalFormatting sqref="C27">
    <cfRule type="cellIs" dxfId="129" priority="142" operator="between">
      <formula>0.00000001</formula>
      <formula>1</formula>
    </cfRule>
  </conditionalFormatting>
  <conditionalFormatting sqref="C26">
    <cfRule type="cellIs" dxfId="128" priority="141" operator="between">
      <formula>0.00000001</formula>
      <formula>1</formula>
    </cfRule>
  </conditionalFormatting>
  <conditionalFormatting sqref="E27">
    <cfRule type="cellIs" dxfId="127" priority="139" operator="between">
      <formula>0.00000001</formula>
      <formula>1</formula>
    </cfRule>
  </conditionalFormatting>
  <conditionalFormatting sqref="G27">
    <cfRule type="cellIs" dxfId="126" priority="138" operator="between">
      <formula>0.00000001</formula>
      <formula>1</formula>
    </cfRule>
  </conditionalFormatting>
  <conditionalFormatting sqref="C30">
    <cfRule type="cellIs" dxfId="125" priority="137" operator="between">
      <formula>0.00000001</formula>
      <formula>1</formula>
    </cfRule>
  </conditionalFormatting>
  <conditionalFormatting sqref="C29">
    <cfRule type="cellIs" dxfId="124" priority="135" operator="between">
      <formula>0.00000001</formula>
      <formula>1</formula>
    </cfRule>
  </conditionalFormatting>
  <conditionalFormatting sqref="I29">
    <cfRule type="cellIs" dxfId="123" priority="134" operator="between">
      <formula>0.000001</formula>
      <formula>1</formula>
    </cfRule>
  </conditionalFormatting>
  <conditionalFormatting sqref="C30">
    <cfRule type="cellIs" dxfId="122" priority="133" operator="between">
      <formula>0.00000001</formula>
      <formula>1</formula>
    </cfRule>
  </conditionalFormatting>
  <conditionalFormatting sqref="I29">
    <cfRule type="cellIs" dxfId="121" priority="131" operator="between">
      <formula>0.000001</formula>
      <formula>1</formula>
    </cfRule>
  </conditionalFormatting>
  <conditionalFormatting sqref="C29">
    <cfRule type="cellIs" dxfId="120" priority="132" operator="between">
      <formula>0.00000001</formula>
      <formula>1</formula>
    </cfRule>
  </conditionalFormatting>
  <conditionalFormatting sqref="E30">
    <cfRule type="cellIs" dxfId="119" priority="130" operator="between">
      <formula>0.00000001</formula>
      <formula>1</formula>
    </cfRule>
  </conditionalFormatting>
  <conditionalFormatting sqref="G30">
    <cfRule type="cellIs" dxfId="118" priority="129" operator="between">
      <formula>0.00000001</formula>
      <formula>1</formula>
    </cfRule>
  </conditionalFormatting>
  <conditionalFormatting sqref="I37">
    <cfRule type="cellIs" dxfId="117" priority="127" operator="between">
      <formula>0.000001</formula>
      <formula>1</formula>
    </cfRule>
  </conditionalFormatting>
  <conditionalFormatting sqref="C37">
    <cfRule type="cellIs" dxfId="116" priority="128" operator="between">
      <formula>0.00000001</formula>
      <formula>1</formula>
    </cfRule>
  </conditionalFormatting>
  <conditionalFormatting sqref="C36">
    <cfRule type="cellIs" dxfId="115" priority="126" operator="between">
      <formula>0.00000001</formula>
      <formula>1</formula>
    </cfRule>
  </conditionalFormatting>
  <conditionalFormatting sqref="C37">
    <cfRule type="cellIs" dxfId="114" priority="124" operator="between">
      <formula>0.00000001</formula>
      <formula>1</formula>
    </cfRule>
  </conditionalFormatting>
  <conditionalFormatting sqref="C36">
    <cfRule type="cellIs" dxfId="113" priority="123" operator="between">
      <formula>0.00000001</formula>
      <formula>1</formula>
    </cfRule>
  </conditionalFormatting>
  <conditionalFormatting sqref="E37">
    <cfRule type="cellIs" dxfId="112" priority="121" operator="between">
      <formula>0.00000001</formula>
      <formula>1</formula>
    </cfRule>
  </conditionalFormatting>
  <conditionalFormatting sqref="C40">
    <cfRule type="cellIs" dxfId="111" priority="119" operator="between">
      <formula>0.00000001</formula>
      <formula>1</formula>
    </cfRule>
  </conditionalFormatting>
  <conditionalFormatting sqref="I40">
    <cfRule type="cellIs" dxfId="110" priority="118" operator="between">
      <formula>0.000001</formula>
      <formula>1</formula>
    </cfRule>
  </conditionalFormatting>
  <conditionalFormatting sqref="I13">
    <cfRule type="cellIs" dxfId="109" priority="117" operator="between">
      <formula>0.000001</formula>
      <formula>1</formula>
    </cfRule>
  </conditionalFormatting>
  <conditionalFormatting sqref="C34">
    <cfRule type="cellIs" dxfId="108" priority="115" operator="between">
      <formula>0.00000001</formula>
      <formula>1</formula>
    </cfRule>
  </conditionalFormatting>
  <conditionalFormatting sqref="I34">
    <cfRule type="cellIs" dxfId="107" priority="114" operator="between">
      <formula>0.000001</formula>
      <formula>1</formula>
    </cfRule>
  </conditionalFormatting>
  <conditionalFormatting sqref="C33">
    <cfRule type="cellIs" dxfId="106" priority="113" operator="between">
      <formula>0.00000001</formula>
      <formula>1</formula>
    </cfRule>
  </conditionalFormatting>
  <conditionalFormatting sqref="I33">
    <cfRule type="cellIs" dxfId="105" priority="112" operator="between">
      <formula>0.000001</formula>
      <formula>1</formula>
    </cfRule>
  </conditionalFormatting>
  <conditionalFormatting sqref="C9">
    <cfRule type="cellIs" dxfId="104" priority="111" operator="between">
      <formula>0.00000001</formula>
      <formula>1</formula>
    </cfRule>
  </conditionalFormatting>
  <conditionalFormatting sqref="I9">
    <cfRule type="cellIs" dxfId="103" priority="110" operator="between">
      <formula>0.000001</formula>
      <formula>1</formula>
    </cfRule>
  </conditionalFormatting>
  <conditionalFormatting sqref="C17">
    <cfRule type="cellIs" dxfId="102" priority="109" operator="between">
      <formula>0.00000001</formula>
      <formula>1</formula>
    </cfRule>
  </conditionalFormatting>
  <conditionalFormatting sqref="C18">
    <cfRule type="cellIs" dxfId="101" priority="107" operator="between">
      <formula>0.00000001</formula>
      <formula>1</formula>
    </cfRule>
  </conditionalFormatting>
  <conditionalFormatting sqref="C12">
    <cfRule type="cellIs" dxfId="100" priority="108" operator="between">
      <formula>0.00000001</formula>
      <formula>1</formula>
    </cfRule>
  </conditionalFormatting>
  <conditionalFormatting sqref="C34">
    <cfRule type="cellIs" dxfId="99" priority="106" operator="between">
      <formula>0.00000001</formula>
      <formula>1</formula>
    </cfRule>
  </conditionalFormatting>
  <conditionalFormatting sqref="I34">
    <cfRule type="cellIs" dxfId="98" priority="105" operator="between">
      <formula>0.000001</formula>
      <formula>1</formula>
    </cfRule>
  </conditionalFormatting>
  <conditionalFormatting sqref="I17">
    <cfRule type="cellIs" dxfId="97" priority="104" operator="between">
      <formula>0.000001</formula>
      <formula>1</formula>
    </cfRule>
  </conditionalFormatting>
  <conditionalFormatting sqref="C19">
    <cfRule type="cellIs" dxfId="96" priority="103" operator="between">
      <formula>0.00000001</formula>
      <formula>1</formula>
    </cfRule>
  </conditionalFormatting>
  <conditionalFormatting sqref="I27">
    <cfRule type="cellIs" dxfId="95" priority="101" operator="between">
      <formula>0.000001</formula>
      <formula>1</formula>
    </cfRule>
  </conditionalFormatting>
  <conditionalFormatting sqref="C27">
    <cfRule type="cellIs" dxfId="94" priority="102" operator="between">
      <formula>0.00000001</formula>
      <formula>1</formula>
    </cfRule>
  </conditionalFormatting>
  <conditionalFormatting sqref="I24">
    <cfRule type="cellIs" dxfId="93" priority="100" operator="between">
      <formula>0.000001</formula>
      <formula>1</formula>
    </cfRule>
  </conditionalFormatting>
  <conditionalFormatting sqref="C22">
    <cfRule type="cellIs" dxfId="92" priority="99" operator="between">
      <formula>0.00000001</formula>
      <formula>1</formula>
    </cfRule>
  </conditionalFormatting>
  <conditionalFormatting sqref="E22">
    <cfRule type="cellIs" dxfId="91" priority="97" operator="between">
      <formula>0.00000001</formula>
      <formula>1</formula>
    </cfRule>
  </conditionalFormatting>
  <conditionalFormatting sqref="C20">
    <cfRule type="cellIs" dxfId="90" priority="95" operator="between">
      <formula>0.00000001</formula>
      <formula>1</formula>
    </cfRule>
  </conditionalFormatting>
  <conditionalFormatting sqref="C15">
    <cfRule type="cellIs" dxfId="89" priority="94" operator="between">
      <formula>0.00000001</formula>
      <formula>1</formula>
    </cfRule>
  </conditionalFormatting>
  <conditionalFormatting sqref="C7">
    <cfRule type="cellIs" dxfId="88" priority="88" operator="between">
      <formula>0.00000001</formula>
      <formula>1</formula>
    </cfRule>
  </conditionalFormatting>
  <conditionalFormatting sqref="E15">
    <cfRule type="cellIs" dxfId="87" priority="92" operator="between">
      <formula>0.00000001</formula>
      <formula>1</formula>
    </cfRule>
  </conditionalFormatting>
  <conditionalFormatting sqref="C11">
    <cfRule type="cellIs" dxfId="86" priority="91" operator="between">
      <formula>0.00000001</formula>
      <formula>1</formula>
    </cfRule>
  </conditionalFormatting>
  <conditionalFormatting sqref="C10">
    <cfRule type="cellIs" dxfId="85" priority="90" operator="between">
      <formula>0.00000001</formula>
      <formula>1</formula>
    </cfRule>
  </conditionalFormatting>
  <conditionalFormatting sqref="I10">
    <cfRule type="cellIs" dxfId="84" priority="89" operator="between">
      <formula>0.000001</formula>
      <formula>1</formula>
    </cfRule>
  </conditionalFormatting>
  <conditionalFormatting sqref="I7">
    <cfRule type="cellIs" dxfId="83" priority="87" operator="between">
      <formula>0.000001</formula>
      <formula>1</formula>
    </cfRule>
  </conditionalFormatting>
  <conditionalFormatting sqref="C6">
    <cfRule type="cellIs" dxfId="82" priority="86" operator="between">
      <formula>0.00000001</formula>
      <formula>1</formula>
    </cfRule>
  </conditionalFormatting>
  <conditionalFormatting sqref="I6">
    <cfRule type="cellIs" dxfId="81" priority="85" operator="between">
      <formula>0.000001</formula>
      <formula>1</formula>
    </cfRule>
  </conditionalFormatting>
  <conditionalFormatting sqref="I19">
    <cfRule type="cellIs" dxfId="80" priority="84" operator="between">
      <formula>0.000001</formula>
      <formula>1</formula>
    </cfRule>
  </conditionalFormatting>
  <conditionalFormatting sqref="I13">
    <cfRule type="cellIs" dxfId="79" priority="83" operator="between">
      <formula>0.000001</formula>
      <formula>1</formula>
    </cfRule>
  </conditionalFormatting>
  <conditionalFormatting sqref="C30">
    <cfRule type="cellIs" dxfId="78" priority="82" operator="between">
      <formula>0.00000001</formula>
      <formula>1</formula>
    </cfRule>
  </conditionalFormatting>
  <conditionalFormatting sqref="C40">
    <cfRule type="cellIs" dxfId="77" priority="80" operator="between">
      <formula>0.00000001</formula>
      <formula>1</formula>
    </cfRule>
  </conditionalFormatting>
  <conditionalFormatting sqref="C40">
    <cfRule type="cellIs" dxfId="76" priority="81" operator="between">
      <formula>0.00000001</formula>
      <formula>1</formula>
    </cfRule>
  </conditionalFormatting>
  <conditionalFormatting sqref="C37">
    <cfRule type="cellIs" dxfId="75" priority="76" operator="between">
      <formula>0.00000001</formula>
      <formula>1</formula>
    </cfRule>
  </conditionalFormatting>
  <conditionalFormatting sqref="I37">
    <cfRule type="cellIs" dxfId="74" priority="75" operator="between">
      <formula>0.000001</formula>
      <formula>1</formula>
    </cfRule>
  </conditionalFormatting>
  <conditionalFormatting sqref="I37">
    <cfRule type="cellIs" dxfId="73" priority="73" operator="between">
      <formula>0.000001</formula>
      <formula>1</formula>
    </cfRule>
  </conditionalFormatting>
  <conditionalFormatting sqref="C37">
    <cfRule type="cellIs" dxfId="72" priority="74" operator="between">
      <formula>0.00000001</formula>
      <formula>1</formula>
    </cfRule>
  </conditionalFormatting>
  <conditionalFormatting sqref="C41">
    <cfRule type="cellIs" dxfId="71" priority="79" operator="between">
      <formula>0.00000001</formula>
      <formula>1</formula>
    </cfRule>
  </conditionalFormatting>
  <conditionalFormatting sqref="I41">
    <cfRule type="cellIs" dxfId="70" priority="78" operator="between">
      <formula>0.000001</formula>
      <formula>1</formula>
    </cfRule>
  </conditionalFormatting>
  <conditionalFormatting sqref="I20">
    <cfRule type="cellIs" dxfId="69" priority="77" operator="between">
      <formula>0.000001</formula>
      <formula>1</formula>
    </cfRule>
  </conditionalFormatting>
  <conditionalFormatting sqref="C38">
    <cfRule type="cellIs" dxfId="68" priority="72" operator="between">
      <formula>0.00000001</formula>
      <formula>1</formula>
    </cfRule>
  </conditionalFormatting>
  <conditionalFormatting sqref="I38">
    <cfRule type="cellIs" dxfId="67" priority="71" operator="between">
      <formula>0.000001</formula>
      <formula>1</formula>
    </cfRule>
  </conditionalFormatting>
  <conditionalFormatting sqref="C38">
    <cfRule type="cellIs" dxfId="66" priority="70" operator="between">
      <formula>0.00000001</formula>
      <formula>1</formula>
    </cfRule>
  </conditionalFormatting>
  <conditionalFormatting sqref="I38">
    <cfRule type="cellIs" dxfId="65" priority="69" operator="between">
      <formula>0.000001</formula>
      <formula>1</formula>
    </cfRule>
  </conditionalFormatting>
  <conditionalFormatting sqref="I39">
    <cfRule type="cellIs" dxfId="64" priority="67" operator="between">
      <formula>0.000001</formula>
      <formula>1</formula>
    </cfRule>
  </conditionalFormatting>
  <conditionalFormatting sqref="C39">
    <cfRule type="cellIs" dxfId="63" priority="68" operator="between">
      <formula>0.00000001</formula>
      <formula>1</formula>
    </cfRule>
  </conditionalFormatting>
  <conditionalFormatting sqref="I39">
    <cfRule type="cellIs" dxfId="62" priority="65" operator="between">
      <formula>0.000001</formula>
      <formula>1</formula>
    </cfRule>
  </conditionalFormatting>
  <conditionalFormatting sqref="C39">
    <cfRule type="cellIs" dxfId="61" priority="66" operator="between">
      <formula>0.00000001</formula>
      <formula>1</formula>
    </cfRule>
  </conditionalFormatting>
  <conditionalFormatting sqref="E13">
    <cfRule type="cellIs" dxfId="60" priority="64" operator="between">
      <formula>0.00000001</formula>
      <formula>1</formula>
    </cfRule>
  </conditionalFormatting>
  <conditionalFormatting sqref="G13">
    <cfRule type="cellIs" dxfId="59" priority="63" operator="between">
      <formula>0.00000001</formula>
      <formula>1</formula>
    </cfRule>
  </conditionalFormatting>
  <conditionalFormatting sqref="G19">
    <cfRule type="cellIs" dxfId="58" priority="62" operator="between">
      <formula>0.00000001</formula>
      <formula>1</formula>
    </cfRule>
  </conditionalFormatting>
  <conditionalFormatting sqref="E12">
    <cfRule type="cellIs" dxfId="57" priority="61" operator="between">
      <formula>0.00000001</formula>
      <formula>1</formula>
    </cfRule>
  </conditionalFormatting>
  <conditionalFormatting sqref="G12">
    <cfRule type="cellIs" dxfId="56" priority="60" operator="between">
      <formula>0.00000001</formula>
      <formula>1</formula>
    </cfRule>
  </conditionalFormatting>
  <conditionalFormatting sqref="G18">
    <cfRule type="cellIs" dxfId="55" priority="59" operator="between">
      <formula>0.00000001</formula>
      <formula>1</formula>
    </cfRule>
  </conditionalFormatting>
  <conditionalFormatting sqref="I23">
    <cfRule type="cellIs" dxfId="54" priority="58" operator="between">
      <formula>0.00000001</formula>
      <formula>1</formula>
    </cfRule>
  </conditionalFormatting>
  <conditionalFormatting sqref="C7">
    <cfRule type="cellIs" dxfId="53" priority="57" operator="between">
      <formula>0.00000001</formula>
      <formula>1</formula>
    </cfRule>
  </conditionalFormatting>
  <conditionalFormatting sqref="I7">
    <cfRule type="cellIs" dxfId="52" priority="56" operator="between">
      <formula>0.000001</formula>
      <formula>1</formula>
    </cfRule>
  </conditionalFormatting>
  <conditionalFormatting sqref="C6">
    <cfRule type="cellIs" dxfId="51" priority="55" operator="between">
      <formula>0.00000001</formula>
      <formula>1</formula>
    </cfRule>
  </conditionalFormatting>
  <conditionalFormatting sqref="I6">
    <cfRule type="cellIs" dxfId="50" priority="54" operator="between">
      <formula>0.000001</formula>
      <formula>1</formula>
    </cfRule>
  </conditionalFormatting>
  <conditionalFormatting sqref="C11">
    <cfRule type="cellIs" dxfId="49" priority="53" operator="between">
      <formula>0.00000001</formula>
      <formula>1</formula>
    </cfRule>
  </conditionalFormatting>
  <conditionalFormatting sqref="I10">
    <cfRule type="cellIs" dxfId="48" priority="51" operator="between">
      <formula>0.000001</formula>
      <formula>1</formula>
    </cfRule>
  </conditionalFormatting>
  <conditionalFormatting sqref="C10">
    <cfRule type="cellIs" dxfId="47" priority="52" operator="between">
      <formula>0.00000001</formula>
      <formula>1</formula>
    </cfRule>
  </conditionalFormatting>
  <conditionalFormatting sqref="E11">
    <cfRule type="cellIs" dxfId="46" priority="50" operator="between">
      <formula>0.00000001</formula>
      <formula>1</formula>
    </cfRule>
  </conditionalFormatting>
  <conditionalFormatting sqref="G11">
    <cfRule type="cellIs" dxfId="45" priority="49" operator="between">
      <formula>0.00000001</formula>
      <formula>1</formula>
    </cfRule>
  </conditionalFormatting>
  <conditionalFormatting sqref="C26">
    <cfRule type="cellIs" dxfId="44" priority="48" operator="between">
      <formula>0.00000001</formula>
      <formula>1</formula>
    </cfRule>
  </conditionalFormatting>
  <conditionalFormatting sqref="C25">
    <cfRule type="cellIs" dxfId="43" priority="46" operator="between">
      <formula>0.00000001</formula>
      <formula>1</formula>
    </cfRule>
  </conditionalFormatting>
  <conditionalFormatting sqref="I25">
    <cfRule type="cellIs" dxfId="42" priority="45" operator="between">
      <formula>0.000001</formula>
      <formula>1</formula>
    </cfRule>
  </conditionalFormatting>
  <conditionalFormatting sqref="C26">
    <cfRule type="cellIs" dxfId="41" priority="44" operator="between">
      <formula>0.00000001</formula>
      <formula>1</formula>
    </cfRule>
  </conditionalFormatting>
  <conditionalFormatting sqref="I25">
    <cfRule type="cellIs" dxfId="40" priority="42" operator="between">
      <formula>0.000001</formula>
      <formula>1</formula>
    </cfRule>
  </conditionalFormatting>
  <conditionalFormatting sqref="C25">
    <cfRule type="cellIs" dxfId="39" priority="43" operator="between">
      <formula>0.00000001</formula>
      <formula>1</formula>
    </cfRule>
  </conditionalFormatting>
  <conditionalFormatting sqref="E26">
    <cfRule type="cellIs" dxfId="38" priority="41" operator="between">
      <formula>0.00000001</formula>
      <formula>1</formula>
    </cfRule>
  </conditionalFormatting>
  <conditionalFormatting sqref="G26">
    <cfRule type="cellIs" dxfId="37" priority="40" operator="between">
      <formula>0.00000001</formula>
      <formula>1</formula>
    </cfRule>
  </conditionalFormatting>
  <conditionalFormatting sqref="C29">
    <cfRule type="cellIs" dxfId="36" priority="39" operator="between">
      <formula>0.00000001</formula>
      <formula>1</formula>
    </cfRule>
  </conditionalFormatting>
  <conditionalFormatting sqref="C28">
    <cfRule type="cellIs" dxfId="35" priority="38" operator="between">
      <formula>0.00000001</formula>
      <formula>1</formula>
    </cfRule>
  </conditionalFormatting>
  <conditionalFormatting sqref="I28">
    <cfRule type="cellIs" dxfId="34" priority="37" operator="between">
      <formula>0.000001</formula>
      <formula>1</formula>
    </cfRule>
  </conditionalFormatting>
  <conditionalFormatting sqref="C29">
    <cfRule type="cellIs" dxfId="33" priority="36" operator="between">
      <formula>0.00000001</formula>
      <formula>1</formula>
    </cfRule>
  </conditionalFormatting>
  <conditionalFormatting sqref="I28">
    <cfRule type="cellIs" dxfId="32" priority="34" operator="between">
      <formula>0.000001</formula>
      <formula>1</formula>
    </cfRule>
  </conditionalFormatting>
  <conditionalFormatting sqref="C28">
    <cfRule type="cellIs" dxfId="31" priority="35" operator="between">
      <formula>0.00000001</formula>
      <formula>1</formula>
    </cfRule>
  </conditionalFormatting>
  <conditionalFormatting sqref="E29">
    <cfRule type="cellIs" dxfId="30" priority="33" operator="between">
      <formula>0.00000001</formula>
      <formula>1</formula>
    </cfRule>
  </conditionalFormatting>
  <conditionalFormatting sqref="G29">
    <cfRule type="cellIs" dxfId="29" priority="32" operator="between">
      <formula>0.00000001</formula>
      <formula>1</formula>
    </cfRule>
  </conditionalFormatting>
  <conditionalFormatting sqref="C36">
    <cfRule type="cellIs" dxfId="28" priority="31" operator="between">
      <formula>0.00000001</formula>
      <formula>1</formula>
    </cfRule>
  </conditionalFormatting>
  <conditionalFormatting sqref="C35">
    <cfRule type="cellIs" dxfId="27" priority="29" operator="between">
      <formula>0.00000001</formula>
      <formula>1</formula>
    </cfRule>
  </conditionalFormatting>
  <conditionalFormatting sqref="I35">
    <cfRule type="cellIs" dxfId="26" priority="28" operator="between">
      <formula>0.000001</formula>
      <formula>1</formula>
    </cfRule>
  </conditionalFormatting>
  <conditionalFormatting sqref="C36">
    <cfRule type="cellIs" dxfId="25" priority="27" operator="between">
      <formula>0.00000001</formula>
      <formula>1</formula>
    </cfRule>
  </conditionalFormatting>
  <conditionalFormatting sqref="I35">
    <cfRule type="cellIs" dxfId="24" priority="25" operator="between">
      <formula>0.000001</formula>
      <formula>1</formula>
    </cfRule>
  </conditionalFormatting>
  <conditionalFormatting sqref="C35">
    <cfRule type="cellIs" dxfId="23" priority="26" operator="between">
      <formula>0.00000001</formula>
      <formula>1</formula>
    </cfRule>
  </conditionalFormatting>
  <conditionalFormatting sqref="E36">
    <cfRule type="cellIs" dxfId="22" priority="24" operator="between">
      <formula>0.00000001</formula>
      <formula>1</formula>
    </cfRule>
  </conditionalFormatting>
  <conditionalFormatting sqref="G36">
    <cfRule type="cellIs" dxfId="21" priority="23" operator="between">
      <formula>0.00000001</formula>
      <formula>1</formula>
    </cfRule>
  </conditionalFormatting>
  <conditionalFormatting sqref="C39">
    <cfRule type="cellIs" dxfId="20" priority="22" operator="between">
      <formula>0.00000001</formula>
      <formula>1</formula>
    </cfRule>
  </conditionalFormatting>
  <conditionalFormatting sqref="I39">
    <cfRule type="cellIs" dxfId="19" priority="21" operator="between">
      <formula>0.000001</formula>
      <formula>1</formula>
    </cfRule>
  </conditionalFormatting>
  <conditionalFormatting sqref="I12">
    <cfRule type="cellIs" dxfId="18" priority="20" operator="between">
      <formula>0.000001</formula>
      <formula>1</formula>
    </cfRule>
  </conditionalFormatting>
  <conditionalFormatting sqref="C21">
    <cfRule type="cellIs" dxfId="17" priority="19" operator="between">
      <formula>0.00000001</formula>
      <formula>1</formula>
    </cfRule>
  </conditionalFormatting>
  <conditionalFormatting sqref="C21">
    <cfRule type="cellIs" dxfId="16" priority="18" operator="between">
      <formula>0.00000001</formula>
      <formula>1</formula>
    </cfRule>
  </conditionalFormatting>
  <conditionalFormatting sqref="C14">
    <cfRule type="cellIs" dxfId="15" priority="16" operator="between">
      <formula>0.00000001</formula>
      <formula>1</formula>
    </cfRule>
  </conditionalFormatting>
  <conditionalFormatting sqref="C14">
    <cfRule type="cellIs" dxfId="14" priority="15" operator="between">
      <formula>0.00000001</formula>
      <formula>1</formula>
    </cfRule>
  </conditionalFormatting>
  <conditionalFormatting sqref="K16">
    <cfRule type="cellIs" dxfId="13" priority="13" operator="between">
      <formula>0.000001</formula>
      <formula>1</formula>
    </cfRule>
  </conditionalFormatting>
  <conditionalFormatting sqref="C16">
    <cfRule type="cellIs" dxfId="12" priority="12" operator="between">
      <formula>0.00000001</formula>
      <formula>1</formula>
    </cfRule>
  </conditionalFormatting>
  <conditionalFormatting sqref="C16">
    <cfRule type="cellIs" dxfId="11" priority="11" operator="between">
      <formula>0.00000001</formula>
      <formula>1</formula>
    </cfRule>
  </conditionalFormatting>
  <conditionalFormatting sqref="I16">
    <cfRule type="cellIs" dxfId="10" priority="10" operator="between">
      <formula>0.000001</formula>
      <formula>1</formula>
    </cfRule>
  </conditionalFormatting>
  <conditionalFormatting sqref="G37">
    <cfRule type="cellIs" dxfId="9" priority="6" operator="between">
      <formula>0.00000001</formula>
      <formula>1</formula>
    </cfRule>
  </conditionalFormatting>
  <conditionalFormatting sqref="G28">
    <cfRule type="cellIs" dxfId="8" priority="5" operator="between">
      <formula>0.00000001</formula>
      <formula>1</formula>
    </cfRule>
  </conditionalFormatting>
  <conditionalFormatting sqref="I36">
    <cfRule type="cellIs" dxfId="7" priority="4" operator="between">
      <formula>0.000001</formula>
      <formula>1</formula>
    </cfRule>
  </conditionalFormatting>
  <conditionalFormatting sqref="I36">
    <cfRule type="cellIs" dxfId="6" priority="3" operator="between">
      <formula>0.000001</formula>
      <formula>1</formula>
    </cfRule>
  </conditionalFormatting>
  <conditionalFormatting sqref="I26">
    <cfRule type="cellIs" dxfId="5" priority="2" operator="between">
      <formula>0.000001</formula>
      <formula>1</formula>
    </cfRule>
  </conditionalFormatting>
  <conditionalFormatting sqref="I26">
    <cfRule type="cellIs" dxfId="4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C12" sqref="C12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8" t="s">
        <v>394</v>
      </c>
      <c r="B1" s="898"/>
      <c r="C1" s="898"/>
      <c r="D1" s="898"/>
      <c r="E1" s="898"/>
      <c r="F1" s="898"/>
      <c r="G1" s="1"/>
      <c r="H1" s="1"/>
      <c r="I1" s="1"/>
    </row>
    <row r="2" spans="1:12" x14ac:dyDescent="0.2">
      <c r="A2" s="899"/>
      <c r="B2" s="899"/>
      <c r="C2" s="899"/>
      <c r="D2" s="899"/>
      <c r="E2" s="899"/>
      <c r="F2" s="899"/>
      <c r="G2" s="11"/>
      <c r="H2" s="62" t="s">
        <v>544</v>
      </c>
      <c r="I2" s="1"/>
    </row>
    <row r="3" spans="1:12" x14ac:dyDescent="0.2">
      <c r="A3" s="12"/>
      <c r="B3" s="867">
        <f>INDICE!A3</f>
        <v>42552</v>
      </c>
      <c r="C3" s="868">
        <v>41671</v>
      </c>
      <c r="D3" s="868" t="s">
        <v>120</v>
      </c>
      <c r="E3" s="868"/>
      <c r="F3" s="868" t="s">
        <v>121</v>
      </c>
      <c r="G3" s="868"/>
      <c r="H3" s="868"/>
      <c r="I3" s="1"/>
    </row>
    <row r="4" spans="1:12" x14ac:dyDescent="0.2">
      <c r="A4" s="605"/>
      <c r="B4" s="97" t="s">
        <v>55</v>
      </c>
      <c r="C4" s="97" t="s">
        <v>488</v>
      </c>
      <c r="D4" s="97" t="s">
        <v>55</v>
      </c>
      <c r="E4" s="97" t="s">
        <v>488</v>
      </c>
      <c r="F4" s="97" t="s">
        <v>55</v>
      </c>
      <c r="G4" s="445" t="s">
        <v>488</v>
      </c>
      <c r="H4" s="445" t="s">
        <v>110</v>
      </c>
      <c r="I4" s="62"/>
    </row>
    <row r="5" spans="1:12" ht="14.1" customHeight="1" x14ac:dyDescent="0.2">
      <c r="A5" s="799" t="s">
        <v>376</v>
      </c>
      <c r="B5" s="359">
        <v>5616.8106499999994</v>
      </c>
      <c r="C5" s="360">
        <v>10.640976821346296</v>
      </c>
      <c r="D5" s="359">
        <v>24160.82922</v>
      </c>
      <c r="E5" s="360">
        <v>5.7327772672149901</v>
      </c>
      <c r="F5" s="359">
        <v>42195.212119999997</v>
      </c>
      <c r="G5" s="360">
        <v>65.634710570686551</v>
      </c>
      <c r="H5" s="360">
        <v>84.394050466681648</v>
      </c>
      <c r="I5" s="1"/>
    </row>
    <row r="6" spans="1:12" x14ac:dyDescent="0.2">
      <c r="A6" s="65" t="s">
        <v>619</v>
      </c>
      <c r="B6" s="689">
        <v>3838.5141100000001</v>
      </c>
      <c r="C6" s="701">
        <v>2.5672599001390974</v>
      </c>
      <c r="D6" s="689">
        <v>19402.460470000002</v>
      </c>
      <c r="E6" s="701">
        <v>-1.4461096652416401</v>
      </c>
      <c r="F6" s="689">
        <v>35014.834009999999</v>
      </c>
      <c r="G6" s="701">
        <v>57.059808830523465</v>
      </c>
      <c r="H6" s="701">
        <v>70.032677170066108</v>
      </c>
      <c r="I6" s="1"/>
    </row>
    <row r="7" spans="1:12" x14ac:dyDescent="0.2">
      <c r="A7" s="65" t="s">
        <v>620</v>
      </c>
      <c r="B7" s="691">
        <v>1778.2965399999998</v>
      </c>
      <c r="C7" s="701">
        <v>33.28822926231652</v>
      </c>
      <c r="D7" s="691">
        <v>4758.3687499999996</v>
      </c>
      <c r="E7" s="701">
        <v>50.40598994777293</v>
      </c>
      <c r="F7" s="691">
        <v>7180.3781099999997</v>
      </c>
      <c r="G7" s="701">
        <v>125.73333716158588</v>
      </c>
      <c r="H7" s="701">
        <v>14.361373296615538</v>
      </c>
      <c r="I7" s="700"/>
      <c r="J7" s="257"/>
    </row>
    <row r="8" spans="1:12" x14ac:dyDescent="0.2">
      <c r="A8" s="799" t="s">
        <v>621</v>
      </c>
      <c r="B8" s="637">
        <v>383.43214000000006</v>
      </c>
      <c r="C8" s="654">
        <v>-78.058977628796825</v>
      </c>
      <c r="D8" s="637">
        <v>1669.4337100000002</v>
      </c>
      <c r="E8" s="654">
        <v>-83.187506020499086</v>
      </c>
      <c r="F8" s="637">
        <v>7802.6394899999996</v>
      </c>
      <c r="G8" s="654">
        <v>-78.436599975595172</v>
      </c>
      <c r="H8" s="654">
        <v>15.605949533318359</v>
      </c>
      <c r="I8" s="700"/>
      <c r="J8" s="257"/>
    </row>
    <row r="9" spans="1:12" x14ac:dyDescent="0.2">
      <c r="A9" s="65" t="s">
        <v>380</v>
      </c>
      <c r="B9" s="689">
        <v>370.20470000000006</v>
      </c>
      <c r="C9" s="701">
        <v>1590.6817763533165</v>
      </c>
      <c r="D9" s="689">
        <v>1536.0159500000002</v>
      </c>
      <c r="E9" s="701">
        <v>-30.859509106711879</v>
      </c>
      <c r="F9" s="689">
        <v>2034.0113399999998</v>
      </c>
      <c r="G9" s="701">
        <v>-55.949748055945356</v>
      </c>
      <c r="H9" s="701">
        <v>4.068197481495746</v>
      </c>
      <c r="I9" s="700"/>
      <c r="J9" s="257"/>
    </row>
    <row r="10" spans="1:12" x14ac:dyDescent="0.2">
      <c r="A10" s="65" t="s">
        <v>381</v>
      </c>
      <c r="B10" s="691">
        <v>2.2203900000000001</v>
      </c>
      <c r="C10" s="702">
        <v>-99.76200781504086</v>
      </c>
      <c r="D10" s="691">
        <v>47.470439999999996</v>
      </c>
      <c r="E10" s="702">
        <v>-97.780355706320591</v>
      </c>
      <c r="F10" s="691">
        <v>969.93540999999993</v>
      </c>
      <c r="G10" s="702">
        <v>-54.647321616481968</v>
      </c>
      <c r="H10" s="810">
        <v>1.939954175563025</v>
      </c>
      <c r="I10" s="700"/>
      <c r="J10" s="257"/>
    </row>
    <row r="11" spans="1:12" x14ac:dyDescent="0.2">
      <c r="A11" s="65" t="s">
        <v>382</v>
      </c>
      <c r="B11" s="689">
        <v>0</v>
      </c>
      <c r="C11" s="701" t="s">
        <v>150</v>
      </c>
      <c r="D11" s="689">
        <v>0</v>
      </c>
      <c r="E11" s="701">
        <v>-100</v>
      </c>
      <c r="F11" s="689">
        <v>608.25701000000004</v>
      </c>
      <c r="G11" s="701">
        <v>-91.194076947152354</v>
      </c>
      <c r="H11" s="701">
        <v>1.2165662931771724</v>
      </c>
      <c r="I11" s="1"/>
      <c r="J11" s="701"/>
      <c r="L11" s="701"/>
    </row>
    <row r="12" spans="1:12" x14ac:dyDescent="0.2">
      <c r="A12" s="65" t="s">
        <v>383</v>
      </c>
      <c r="B12" s="689">
        <v>6.0426000000000002</v>
      </c>
      <c r="C12" s="701">
        <v>-21.208794217857825</v>
      </c>
      <c r="D12" s="689">
        <v>31.766959999999997</v>
      </c>
      <c r="E12" s="701">
        <v>-97.190477689351567</v>
      </c>
      <c r="F12" s="689">
        <v>1731.56756</v>
      </c>
      <c r="G12" s="701">
        <v>-78.891955371862124</v>
      </c>
      <c r="H12" s="701">
        <v>3.4632839296912348</v>
      </c>
      <c r="I12" s="700"/>
      <c r="J12" s="257"/>
    </row>
    <row r="13" spans="1:12" x14ac:dyDescent="0.2">
      <c r="A13" s="65" t="s">
        <v>384</v>
      </c>
      <c r="B13" s="689">
        <v>3.1163499999999997</v>
      </c>
      <c r="C13" s="701">
        <v>25.767292069398316</v>
      </c>
      <c r="D13" s="689">
        <v>40.270619999999994</v>
      </c>
      <c r="E13" s="701">
        <v>-45.131545333221617</v>
      </c>
      <c r="F13" s="689">
        <v>81.13572000000002</v>
      </c>
      <c r="G13" s="701">
        <v>-96.134631198971547</v>
      </c>
      <c r="H13" s="701">
        <v>0.16227841274638327</v>
      </c>
      <c r="I13" s="700"/>
      <c r="J13" s="257"/>
    </row>
    <row r="14" spans="1:12" x14ac:dyDescent="0.2">
      <c r="A14" s="75" t="s">
        <v>385</v>
      </c>
      <c r="B14" s="689">
        <v>1.8480999999999999</v>
      </c>
      <c r="C14" s="701">
        <v>-99.763835222949723</v>
      </c>
      <c r="D14" s="689">
        <v>13.909739999999998</v>
      </c>
      <c r="E14" s="701">
        <v>-99.641300871794684</v>
      </c>
      <c r="F14" s="689">
        <v>2377.73245</v>
      </c>
      <c r="G14" s="701">
        <v>-80.540305684488942</v>
      </c>
      <c r="H14" s="701">
        <v>4.7556692406447993</v>
      </c>
      <c r="I14" s="1"/>
      <c r="J14" s="257"/>
    </row>
    <row r="15" spans="1:12" x14ac:dyDescent="0.2">
      <c r="A15" s="651" t="s">
        <v>119</v>
      </c>
      <c r="B15" s="652">
        <v>6000.2427900000002</v>
      </c>
      <c r="C15" s="653">
        <v>-12.073636082816249</v>
      </c>
      <c r="D15" s="652">
        <v>25830.262930000001</v>
      </c>
      <c r="E15" s="653">
        <v>-21.202501665333699</v>
      </c>
      <c r="F15" s="652">
        <v>49997.851609999991</v>
      </c>
      <c r="G15" s="653">
        <v>-18.912985348713001</v>
      </c>
      <c r="H15" s="653">
        <v>100</v>
      </c>
      <c r="I15" s="700"/>
      <c r="J15" s="257"/>
    </row>
    <row r="16" spans="1:12" x14ac:dyDescent="0.2">
      <c r="A16" s="682"/>
      <c r="B16" s="1"/>
      <c r="C16" s="11"/>
      <c r="D16" s="11"/>
      <c r="E16" s="11"/>
      <c r="F16" s="11"/>
      <c r="G16" s="11"/>
      <c r="H16" s="247" t="s">
        <v>238</v>
      </c>
      <c r="I16" s="11"/>
      <c r="J16" s="257"/>
      <c r="L16" s="257"/>
    </row>
    <row r="17" spans="1:9" x14ac:dyDescent="0.2">
      <c r="A17" s="687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7" t="s">
        <v>601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8" t="s">
        <v>643</v>
      </c>
    </row>
    <row r="20" spans="1:9" ht="14.25" customHeight="1" x14ac:dyDescent="0.2">
      <c r="A20" s="906" t="s">
        <v>661</v>
      </c>
      <c r="B20" s="906"/>
      <c r="C20" s="906"/>
      <c r="D20" s="906"/>
      <c r="E20" s="906"/>
      <c r="F20" s="906"/>
      <c r="G20" s="906"/>
      <c r="H20" s="906"/>
    </row>
    <row r="21" spans="1:9" x14ac:dyDescent="0.2">
      <c r="A21" s="906"/>
      <c r="B21" s="906"/>
      <c r="C21" s="906"/>
      <c r="D21" s="906"/>
      <c r="E21" s="906"/>
      <c r="F21" s="906"/>
      <c r="G21" s="906"/>
      <c r="H21" s="906"/>
    </row>
    <row r="22" spans="1:9" x14ac:dyDescent="0.2">
      <c r="A22" s="906"/>
      <c r="B22" s="906"/>
      <c r="C22" s="906"/>
      <c r="D22" s="906"/>
      <c r="E22" s="906"/>
      <c r="F22" s="906"/>
      <c r="G22" s="906"/>
      <c r="H22" s="906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3" priority="3" operator="between">
      <formula>0.0001</formula>
      <formula>0.4999999</formula>
    </cfRule>
  </conditionalFormatting>
  <conditionalFormatting sqref="D7">
    <cfRule type="cellIs" dxfId="2" priority="2" operator="between">
      <formula>0.0001</formula>
      <formula>0.4999999</formula>
    </cfRule>
  </conditionalFormatting>
  <conditionalFormatting sqref="H10">
    <cfRule type="cellIs" dxfId="1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J18" sqref="J18"/>
    </sheetView>
  </sheetViews>
  <sheetFormatPr baseColWidth="10" defaultRowHeight="14.25" x14ac:dyDescent="0.2"/>
  <sheetData>
    <row r="1" spans="1:9" x14ac:dyDescent="0.2">
      <c r="A1" s="898" t="s">
        <v>624</v>
      </c>
      <c r="B1" s="898"/>
      <c r="C1" s="898"/>
      <c r="D1" s="898"/>
      <c r="E1" s="898"/>
      <c r="F1" s="898"/>
      <c r="G1" s="1"/>
      <c r="H1" s="1"/>
    </row>
    <row r="2" spans="1:9" x14ac:dyDescent="0.2">
      <c r="A2" s="899"/>
      <c r="B2" s="899"/>
      <c r="C2" s="899"/>
      <c r="D2" s="899"/>
      <c r="E2" s="899"/>
      <c r="F2" s="899"/>
      <c r="G2" s="11"/>
      <c r="H2" s="62" t="s">
        <v>544</v>
      </c>
    </row>
    <row r="3" spans="1:9" x14ac:dyDescent="0.2">
      <c r="A3" s="12"/>
      <c r="B3" s="870">
        <f>INDICE!A3</f>
        <v>42552</v>
      </c>
      <c r="C3" s="870">
        <v>41671</v>
      </c>
      <c r="D3" s="888" t="s">
        <v>120</v>
      </c>
      <c r="E3" s="888"/>
      <c r="F3" s="888" t="s">
        <v>121</v>
      </c>
      <c r="G3" s="888"/>
      <c r="H3" s="888"/>
    </row>
    <row r="4" spans="1:9" x14ac:dyDescent="0.2">
      <c r="A4" s="605"/>
      <c r="B4" s="260" t="s">
        <v>55</v>
      </c>
      <c r="C4" s="261" t="s">
        <v>488</v>
      </c>
      <c r="D4" s="260" t="s">
        <v>55</v>
      </c>
      <c r="E4" s="261" t="s">
        <v>488</v>
      </c>
      <c r="F4" s="260" t="s">
        <v>55</v>
      </c>
      <c r="G4" s="262" t="s">
        <v>488</v>
      </c>
      <c r="H4" s="261" t="s">
        <v>548</v>
      </c>
    </row>
    <row r="5" spans="1:9" x14ac:dyDescent="0.2">
      <c r="A5" s="636" t="s">
        <v>119</v>
      </c>
      <c r="B5" s="69">
        <v>23298.178879999999</v>
      </c>
      <c r="C5" s="70">
        <v>-6.7922479071675479</v>
      </c>
      <c r="D5" s="69">
        <v>180765.40932999997</v>
      </c>
      <c r="E5" s="70">
        <v>5.0221331737382542</v>
      </c>
      <c r="F5" s="69">
        <v>315868.13837000006</v>
      </c>
      <c r="G5" s="70">
        <v>4.2624481281261994</v>
      </c>
      <c r="H5" s="70">
        <v>100</v>
      </c>
    </row>
    <row r="6" spans="1:9" x14ac:dyDescent="0.2">
      <c r="A6" s="357" t="s">
        <v>373</v>
      </c>
      <c r="B6" s="255">
        <v>12500.372789999998</v>
      </c>
      <c r="C6" s="216">
        <v>-10.22770015227351</v>
      </c>
      <c r="D6" s="255">
        <v>93878.768740000014</v>
      </c>
      <c r="E6" s="216">
        <v>0.74445494700203763</v>
      </c>
      <c r="F6" s="255">
        <v>172057.43494000006</v>
      </c>
      <c r="G6" s="216">
        <v>-1.4152398797663088</v>
      </c>
      <c r="H6" s="216">
        <v>54.471285336939012</v>
      </c>
    </row>
    <row r="7" spans="1:9" x14ac:dyDescent="0.2">
      <c r="A7" s="357" t="s">
        <v>374</v>
      </c>
      <c r="B7" s="255">
        <v>10797.80609</v>
      </c>
      <c r="C7" s="216">
        <v>-2.4714831155401735</v>
      </c>
      <c r="D7" s="255">
        <v>86886.64059000001</v>
      </c>
      <c r="E7" s="216">
        <v>10.071978956357951</v>
      </c>
      <c r="F7" s="255">
        <v>143810.70342999999</v>
      </c>
      <c r="G7" s="216">
        <v>11.978184789430415</v>
      </c>
      <c r="H7" s="216">
        <v>45.528714663060988</v>
      </c>
    </row>
    <row r="8" spans="1:9" x14ac:dyDescent="0.2">
      <c r="A8" s="775" t="s">
        <v>520</v>
      </c>
      <c r="B8" s="630">
        <v>-1635.6902799999998</v>
      </c>
      <c r="C8" s="631">
        <v>-25.387962095162582</v>
      </c>
      <c r="D8" s="630">
        <v>1791.6029800000033</v>
      </c>
      <c r="E8" s="633">
        <v>58.308765075017213</v>
      </c>
      <c r="F8" s="632">
        <v>-1084.9857599999887</v>
      </c>
      <c r="G8" s="633">
        <v>-108.98470168760095</v>
      </c>
      <c r="H8" s="633"/>
    </row>
    <row r="9" spans="1:9" x14ac:dyDescent="0.2">
      <c r="A9" s="775" t="s">
        <v>521</v>
      </c>
      <c r="B9" s="630">
        <v>24933.869159999998</v>
      </c>
      <c r="C9" s="631">
        <v>-8.2916708036900424</v>
      </c>
      <c r="D9" s="630">
        <v>178973.80634999997</v>
      </c>
      <c r="E9" s="633">
        <v>4.6694493421229266</v>
      </c>
      <c r="F9" s="632">
        <v>316953.12413000007</v>
      </c>
      <c r="G9" s="633">
        <v>8.9639369299764518</v>
      </c>
      <c r="H9" s="633"/>
    </row>
    <row r="10" spans="1:9" x14ac:dyDescent="0.2">
      <c r="A10" s="365"/>
      <c r="B10" s="365"/>
      <c r="C10" s="681"/>
      <c r="D10" s="1"/>
      <c r="E10" s="1"/>
      <c r="F10" s="1"/>
      <c r="G10" s="1"/>
      <c r="H10" s="247" t="s">
        <v>238</v>
      </c>
    </row>
    <row r="11" spans="1:9" x14ac:dyDescent="0.2">
      <c r="A11" s="687" t="s">
        <v>549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8" t="s">
        <v>643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6" t="s">
        <v>640</v>
      </c>
      <c r="B13" s="906"/>
      <c r="C13" s="906"/>
      <c r="D13" s="906"/>
      <c r="E13" s="906"/>
      <c r="F13" s="906"/>
      <c r="G13" s="906"/>
      <c r="H13" s="906"/>
    </row>
    <row r="14" spans="1:9" x14ac:dyDescent="0.2">
      <c r="A14" s="906"/>
      <c r="B14" s="906"/>
      <c r="C14" s="906"/>
      <c r="D14" s="906"/>
      <c r="E14" s="906"/>
      <c r="F14" s="906"/>
      <c r="G14" s="906"/>
      <c r="H14" s="906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/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0">
        <f>INDICE!A3</f>
        <v>42552</v>
      </c>
      <c r="C3" s="888">
        <v>41671</v>
      </c>
      <c r="D3" s="888" t="s">
        <v>120</v>
      </c>
      <c r="E3" s="888"/>
      <c r="F3" s="888" t="s">
        <v>121</v>
      </c>
      <c r="G3" s="888"/>
      <c r="H3" s="888"/>
    </row>
    <row r="4" spans="1:8" ht="25.5" x14ac:dyDescent="0.2">
      <c r="A4" s="75"/>
      <c r="B4" s="260" t="s">
        <v>55</v>
      </c>
      <c r="C4" s="261" t="s">
        <v>488</v>
      </c>
      <c r="D4" s="260" t="s">
        <v>55</v>
      </c>
      <c r="E4" s="261" t="s">
        <v>488</v>
      </c>
      <c r="F4" s="260" t="s">
        <v>55</v>
      </c>
      <c r="G4" s="262" t="s">
        <v>488</v>
      </c>
      <c r="H4" s="261" t="s">
        <v>110</v>
      </c>
    </row>
    <row r="5" spans="1:8" x14ac:dyDescent="0.2">
      <c r="A5" s="703" t="s">
        <v>399</v>
      </c>
      <c r="B5" s="66">
        <v>2.4456395468000003</v>
      </c>
      <c r="C5" s="263">
        <v>-16.185229740038725</v>
      </c>
      <c r="D5" s="264">
        <v>4.1393171166000009</v>
      </c>
      <c r="E5" s="263">
        <v>-77.443718202621469</v>
      </c>
      <c r="F5" s="264">
        <v>14.329560374800002</v>
      </c>
      <c r="G5" s="263">
        <v>-51.213623892821879</v>
      </c>
      <c r="H5" s="263">
        <v>1.9809317278255498</v>
      </c>
    </row>
    <row r="6" spans="1:8" x14ac:dyDescent="0.2">
      <c r="A6" s="703" t="s">
        <v>400</v>
      </c>
      <c r="B6" s="774">
        <v>0</v>
      </c>
      <c r="C6" s="758">
        <v>0</v>
      </c>
      <c r="D6" s="758">
        <v>0</v>
      </c>
      <c r="E6" s="266">
        <v>-100</v>
      </c>
      <c r="F6" s="66">
        <v>0.50952248599999994</v>
      </c>
      <c r="G6" s="67">
        <v>-90.437259358644894</v>
      </c>
      <c r="H6" s="67">
        <v>7.0436861435955719E-2</v>
      </c>
    </row>
    <row r="7" spans="1:8" x14ac:dyDescent="0.2">
      <c r="A7" s="703" t="s">
        <v>401</v>
      </c>
      <c r="B7" s="66">
        <v>5.8134907999999994</v>
      </c>
      <c r="C7" s="266">
        <v>-15.161943970924064</v>
      </c>
      <c r="D7" s="66">
        <v>42.603209799999995</v>
      </c>
      <c r="E7" s="67">
        <v>-6.9758656368055147</v>
      </c>
      <c r="F7" s="66">
        <v>74.726289399999985</v>
      </c>
      <c r="G7" s="67">
        <v>-4.1966554230391289</v>
      </c>
      <c r="H7" s="67">
        <v>10.330231612370737</v>
      </c>
    </row>
    <row r="8" spans="1:8" x14ac:dyDescent="0.2">
      <c r="A8" s="703" t="s">
        <v>627</v>
      </c>
      <c r="B8" s="66">
        <v>47.929000000000002</v>
      </c>
      <c r="C8" s="266">
        <v>-25.947956998550755</v>
      </c>
      <c r="D8" s="66">
        <v>359.69360000000006</v>
      </c>
      <c r="E8" s="266">
        <v>13.746817910145722</v>
      </c>
      <c r="F8" s="66">
        <v>633.8094000000001</v>
      </c>
      <c r="G8" s="266">
        <v>100.43115143427271</v>
      </c>
      <c r="H8" s="67">
        <v>87.618399798367776</v>
      </c>
    </row>
    <row r="9" spans="1:8" x14ac:dyDescent="0.2">
      <c r="A9" s="243" t="s">
        <v>196</v>
      </c>
      <c r="B9" s="268">
        <v>56.188130346800001</v>
      </c>
      <c r="C9" s="776">
        <v>-24.573379657600565</v>
      </c>
      <c r="D9" s="268">
        <v>406.43612691659996</v>
      </c>
      <c r="E9" s="776">
        <v>6.3260008964934071</v>
      </c>
      <c r="F9" s="268">
        <v>723.3747722608</v>
      </c>
      <c r="G9" s="776">
        <v>68.649127660894933</v>
      </c>
      <c r="H9" s="269">
        <v>100</v>
      </c>
    </row>
    <row r="10" spans="1:8" x14ac:dyDescent="0.2">
      <c r="A10" s="704" t="s">
        <v>275</v>
      </c>
      <c r="B10" s="271">
        <v>0.23739437984347755</v>
      </c>
      <c r="C10" s="272"/>
      <c r="D10" s="271">
        <v>0.22222141072989607</v>
      </c>
      <c r="E10" s="271"/>
      <c r="F10" s="271">
        <v>0.23300025865760224</v>
      </c>
      <c r="G10" s="273"/>
      <c r="H10" s="273" t="s">
        <v>150</v>
      </c>
    </row>
    <row r="11" spans="1:8" x14ac:dyDescent="0.2">
      <c r="A11" s="274"/>
      <c r="B11" s="67"/>
      <c r="C11" s="67"/>
      <c r="D11" s="67"/>
      <c r="E11" s="67"/>
      <c r="F11" s="67"/>
      <c r="G11" s="267"/>
      <c r="H11" s="247" t="s">
        <v>238</v>
      </c>
    </row>
    <row r="12" spans="1:8" x14ac:dyDescent="0.2">
      <c r="A12" s="274" t="s">
        <v>557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88" t="s">
        <v>643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4" t="s">
        <v>402</v>
      </c>
      <c r="B1" s="224"/>
      <c r="C1" s="224"/>
      <c r="D1" s="224"/>
      <c r="E1" s="225"/>
    </row>
    <row r="2" spans="1:5" x14ac:dyDescent="0.2">
      <c r="A2" s="227"/>
      <c r="B2" s="227"/>
      <c r="C2" s="227"/>
      <c r="D2" s="227"/>
      <c r="E2" s="62" t="s">
        <v>544</v>
      </c>
    </row>
    <row r="3" spans="1:5" x14ac:dyDescent="0.2">
      <c r="A3" s="369" t="s">
        <v>403</v>
      </c>
      <c r="B3" s="370"/>
      <c r="C3" s="371"/>
      <c r="D3" s="369" t="s">
        <v>404</v>
      </c>
      <c r="E3" s="370"/>
    </row>
    <row r="4" spans="1:5" x14ac:dyDescent="0.2">
      <c r="A4" s="190" t="s">
        <v>405</v>
      </c>
      <c r="B4" s="241">
        <v>29354.6098003468</v>
      </c>
      <c r="C4" s="372"/>
      <c r="D4" s="190" t="s">
        <v>406</v>
      </c>
      <c r="E4" s="241">
        <v>6000.2427900000002</v>
      </c>
    </row>
    <row r="5" spans="1:5" x14ac:dyDescent="0.2">
      <c r="A5" s="703" t="s">
        <v>407</v>
      </c>
      <c r="B5" s="373">
        <v>56.188130346800001</v>
      </c>
      <c r="C5" s="372"/>
      <c r="D5" s="703" t="s">
        <v>408</v>
      </c>
      <c r="E5" s="374">
        <v>6000.2427900000002</v>
      </c>
    </row>
    <row r="6" spans="1:5" x14ac:dyDescent="0.2">
      <c r="A6" s="703" t="s">
        <v>409</v>
      </c>
      <c r="B6" s="373">
        <v>11181.238230000001</v>
      </c>
      <c r="C6" s="372"/>
      <c r="D6" s="190" t="s">
        <v>411</v>
      </c>
      <c r="E6" s="241">
        <v>23668.685999999998</v>
      </c>
    </row>
    <row r="7" spans="1:5" x14ac:dyDescent="0.2">
      <c r="A7" s="703" t="s">
        <v>410</v>
      </c>
      <c r="B7" s="373">
        <v>18117.183439999997</v>
      </c>
      <c r="C7" s="372"/>
      <c r="D7" s="703" t="s">
        <v>412</v>
      </c>
      <c r="E7" s="374">
        <v>17476.871999999999</v>
      </c>
    </row>
    <row r="8" spans="1:5" x14ac:dyDescent="0.2">
      <c r="A8" s="705"/>
      <c r="B8" s="706"/>
      <c r="C8" s="372"/>
      <c r="D8" s="703" t="s">
        <v>413</v>
      </c>
      <c r="E8" s="374">
        <v>5403.2659999999996</v>
      </c>
    </row>
    <row r="9" spans="1:5" x14ac:dyDescent="0.2">
      <c r="A9" s="190" t="s">
        <v>284</v>
      </c>
      <c r="B9" s="241">
        <v>466</v>
      </c>
      <c r="C9" s="372"/>
      <c r="D9" s="703" t="s">
        <v>414</v>
      </c>
      <c r="E9" s="374">
        <v>788.548</v>
      </c>
    </row>
    <row r="10" spans="1:5" x14ac:dyDescent="0.2">
      <c r="A10" s="703"/>
      <c r="B10" s="373"/>
      <c r="C10" s="372"/>
      <c r="D10" s="190" t="s">
        <v>415</v>
      </c>
      <c r="E10" s="241">
        <v>151.68101034680149</v>
      </c>
    </row>
    <row r="11" spans="1:5" x14ac:dyDescent="0.2">
      <c r="A11" s="243" t="s">
        <v>119</v>
      </c>
      <c r="B11" s="244">
        <v>29820.6098003468</v>
      </c>
      <c r="C11" s="372"/>
      <c r="D11" s="243" t="s">
        <v>119</v>
      </c>
      <c r="E11" s="244">
        <v>29820.6098003468</v>
      </c>
    </row>
    <row r="12" spans="1:5" x14ac:dyDescent="0.2">
      <c r="A12" s="1"/>
      <c r="B12" s="1"/>
      <c r="C12" s="372"/>
      <c r="D12" s="1"/>
      <c r="E12" s="247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3"/>
  <sheetViews>
    <sheetView workbookViewId="0">
      <selection activeCell="F24" sqref="F24"/>
    </sheetView>
  </sheetViews>
  <sheetFormatPr baseColWidth="10" defaultRowHeight="14.25" x14ac:dyDescent="0.2"/>
  <sheetData>
    <row r="1" spans="1:6" x14ac:dyDescent="0.2">
      <c r="A1" s="856" t="s">
        <v>577</v>
      </c>
      <c r="B1" s="856"/>
      <c r="C1" s="856"/>
      <c r="D1" s="856"/>
      <c r="E1" s="856"/>
      <c r="F1" s="277"/>
    </row>
    <row r="2" spans="1:6" x14ac:dyDescent="0.2">
      <c r="A2" s="857"/>
      <c r="B2" s="857"/>
      <c r="C2" s="857"/>
      <c r="D2" s="857"/>
      <c r="E2" s="857"/>
      <c r="F2" s="62" t="s">
        <v>416</v>
      </c>
    </row>
    <row r="3" spans="1:6" x14ac:dyDescent="0.2">
      <c r="A3" s="278"/>
      <c r="B3" s="278"/>
      <c r="C3" s="279" t="s">
        <v>575</v>
      </c>
      <c r="D3" s="279" t="s">
        <v>543</v>
      </c>
      <c r="E3" s="279" t="s">
        <v>576</v>
      </c>
      <c r="F3" s="279" t="s">
        <v>543</v>
      </c>
    </row>
    <row r="4" spans="1:6" x14ac:dyDescent="0.2">
      <c r="A4" s="908">
        <v>2011</v>
      </c>
      <c r="B4" s="281" t="s">
        <v>287</v>
      </c>
      <c r="C4" s="375">
        <v>7.6839000000000004</v>
      </c>
      <c r="D4" s="707">
        <v>4.1066009104704175</v>
      </c>
      <c r="E4" s="375">
        <v>6.02</v>
      </c>
      <c r="F4" s="707">
        <v>3.8038417767355108</v>
      </c>
    </row>
    <row r="5" spans="1:6" x14ac:dyDescent="0.2">
      <c r="A5" s="908"/>
      <c r="B5" s="281" t="s">
        <v>288</v>
      </c>
      <c r="C5" s="375">
        <v>7.9547999999999996</v>
      </c>
      <c r="D5" s="707">
        <v>3.5255534298988693</v>
      </c>
      <c r="E5" s="375">
        <v>6.2908999999999997</v>
      </c>
      <c r="F5" s="707">
        <v>4.5000000000000027</v>
      </c>
    </row>
    <row r="6" spans="1:6" x14ac:dyDescent="0.2">
      <c r="A6" s="908"/>
      <c r="B6" s="281" t="s">
        <v>289</v>
      </c>
      <c r="C6" s="375">
        <v>8.3352000000000004</v>
      </c>
      <c r="D6" s="707">
        <v>4.7820184039825104</v>
      </c>
      <c r="E6" s="375">
        <v>6.6712999999999996</v>
      </c>
      <c r="F6" s="707">
        <v>6.0468295474415399</v>
      </c>
    </row>
    <row r="7" spans="1:6" x14ac:dyDescent="0.2">
      <c r="A7" s="909"/>
      <c r="B7" s="286" t="s">
        <v>290</v>
      </c>
      <c r="C7" s="376">
        <v>8.4214000000000002</v>
      </c>
      <c r="D7" s="708">
        <v>1.034168346290429</v>
      </c>
      <c r="E7" s="376">
        <v>6.7573999999999996</v>
      </c>
      <c r="F7" s="708">
        <v>1.2906030308935299</v>
      </c>
    </row>
    <row r="8" spans="1:6" x14ac:dyDescent="0.2">
      <c r="A8" s="908">
        <v>2012</v>
      </c>
      <c r="B8" s="281" t="s">
        <v>287</v>
      </c>
      <c r="C8" s="375">
        <v>8.4930747799999988</v>
      </c>
      <c r="D8" s="707">
        <v>0.85110290450517256</v>
      </c>
      <c r="E8" s="375">
        <v>6.77558478</v>
      </c>
      <c r="F8" s="707">
        <v>0.2691091248113231</v>
      </c>
    </row>
    <row r="9" spans="1:6" x14ac:dyDescent="0.2">
      <c r="A9" s="908"/>
      <c r="B9" s="281" t="s">
        <v>291</v>
      </c>
      <c r="C9" s="375">
        <v>8.8919548999999982</v>
      </c>
      <c r="D9" s="707">
        <v>4.6965337093146315</v>
      </c>
      <c r="E9" s="375">
        <v>7.1146388999999992</v>
      </c>
      <c r="F9" s="707">
        <v>5.0040569339610448</v>
      </c>
    </row>
    <row r="10" spans="1:6" x14ac:dyDescent="0.2">
      <c r="A10" s="908"/>
      <c r="B10" s="281" t="s">
        <v>289</v>
      </c>
      <c r="C10" s="375">
        <v>9.0495981799999985</v>
      </c>
      <c r="D10" s="707">
        <v>1.772875388740448</v>
      </c>
      <c r="E10" s="375">
        <v>7.2722821799999995</v>
      </c>
      <c r="F10" s="707">
        <v>2.2157593971494505</v>
      </c>
    </row>
    <row r="11" spans="1:6" x14ac:dyDescent="0.2">
      <c r="A11" s="909"/>
      <c r="B11" s="286" t="s">
        <v>292</v>
      </c>
      <c r="C11" s="376">
        <v>9.2796727099999998</v>
      </c>
      <c r="D11" s="708">
        <v>2.5423728813559472</v>
      </c>
      <c r="E11" s="376">
        <v>7.4571707099999998</v>
      </c>
      <c r="F11" s="708">
        <v>2.5423728813559361</v>
      </c>
    </row>
    <row r="12" spans="1:6" x14ac:dyDescent="0.2">
      <c r="A12" s="710">
        <v>2013</v>
      </c>
      <c r="B12" s="711" t="s">
        <v>287</v>
      </c>
      <c r="C12" s="712">
        <v>9.3228939099999995</v>
      </c>
      <c r="D12" s="709">
        <v>0.46576211630204822</v>
      </c>
      <c r="E12" s="712">
        <v>7.4668749099999996</v>
      </c>
      <c r="F12" s="709">
        <v>0.13013246413933616</v>
      </c>
    </row>
    <row r="13" spans="1:6" x14ac:dyDescent="0.2">
      <c r="A13" s="710">
        <v>2014</v>
      </c>
      <c r="B13" s="711" t="s">
        <v>287</v>
      </c>
      <c r="C13" s="712">
        <v>9.3313711699999988</v>
      </c>
      <c r="D13" s="709">
        <v>9.0929491227036571E-2</v>
      </c>
      <c r="E13" s="712">
        <v>7.4541771700000004</v>
      </c>
      <c r="F13" s="709">
        <v>-0.17005427508895066</v>
      </c>
    </row>
    <row r="14" spans="1:6" x14ac:dyDescent="0.2">
      <c r="A14" s="907">
        <v>2015</v>
      </c>
      <c r="B14" s="281" t="s">
        <v>287</v>
      </c>
      <c r="C14" s="375">
        <v>9.0886999999999993</v>
      </c>
      <c r="D14" s="707">
        <v>-2.6</v>
      </c>
      <c r="E14" s="375">
        <v>7.2163000000000004</v>
      </c>
      <c r="F14" s="707">
        <v>-3.2</v>
      </c>
    </row>
    <row r="15" spans="1:6" x14ac:dyDescent="0.2">
      <c r="A15" s="908"/>
      <c r="B15" s="281" t="s">
        <v>288</v>
      </c>
      <c r="C15" s="375">
        <v>8.8966738299999992</v>
      </c>
      <c r="D15" s="707">
        <v>-2.1126277723363662</v>
      </c>
      <c r="E15" s="375">
        <v>7.0243198300000005</v>
      </c>
      <c r="F15" s="707">
        <v>-2.6607716516130533</v>
      </c>
    </row>
    <row r="16" spans="1:6" x14ac:dyDescent="0.2">
      <c r="A16" s="908"/>
      <c r="B16" s="281" t="s">
        <v>289</v>
      </c>
      <c r="C16" s="375">
        <v>8.6769076126901634</v>
      </c>
      <c r="D16" s="707">
        <v>-2.4702065233500399</v>
      </c>
      <c r="E16" s="375">
        <v>6.8045536126901629</v>
      </c>
      <c r="F16" s="707">
        <v>-3.1286476502855591</v>
      </c>
    </row>
    <row r="17" spans="1:6" x14ac:dyDescent="0.2">
      <c r="A17" s="909"/>
      <c r="B17" s="286" t="s">
        <v>290</v>
      </c>
      <c r="C17" s="376">
        <v>8.5953257826901623</v>
      </c>
      <c r="D17" s="708">
        <f>100*(C17-C16)/C16</f>
        <v>-0.94021780156660772</v>
      </c>
      <c r="E17" s="376">
        <v>6.7229717826901636</v>
      </c>
      <c r="F17" s="708">
        <f>100*(E17-E16)/E16</f>
        <v>-1.1989299319775091</v>
      </c>
    </row>
    <row r="18" spans="1:6" x14ac:dyDescent="0.2">
      <c r="A18" s="907">
        <v>2016</v>
      </c>
      <c r="B18" s="281" t="s">
        <v>287</v>
      </c>
      <c r="C18" s="375">
        <v>8.3602396900000002</v>
      </c>
      <c r="D18" s="707">
        <f>100*(C18-C17)/C17</f>
        <v>-2.7350457520015601</v>
      </c>
      <c r="E18" s="375">
        <v>6.476995689999999</v>
      </c>
      <c r="F18" s="707">
        <f>100*(E18-E17)/E17</f>
        <v>-3.6587405189396542</v>
      </c>
    </row>
    <row r="19" spans="1:6" x14ac:dyDescent="0.2">
      <c r="A19" s="909"/>
      <c r="B19" s="286" t="s">
        <v>288</v>
      </c>
      <c r="C19" s="376">
        <v>8.1462632900000003</v>
      </c>
      <c r="D19" s="708">
        <v>-2.5594529335797063</v>
      </c>
      <c r="E19" s="376">
        <v>6.2630192899999999</v>
      </c>
      <c r="F19" s="708">
        <v>-3.3036365969852777</v>
      </c>
    </row>
    <row r="20" spans="1:6" x14ac:dyDescent="0.2">
      <c r="A20" s="713"/>
      <c r="B20" s="58"/>
      <c r="C20" s="94"/>
      <c r="D20" s="94"/>
      <c r="E20" s="94"/>
      <c r="F20" s="94" t="s">
        <v>296</v>
      </c>
    </row>
    <row r="21" spans="1:6" x14ac:dyDescent="0.2">
      <c r="A21" s="713" t="s">
        <v>644</v>
      </c>
      <c r="B21" s="58"/>
      <c r="C21" s="94"/>
      <c r="D21" s="94"/>
      <c r="E21" s="94"/>
      <c r="F21" s="94"/>
    </row>
    <row r="22" spans="1:6" x14ac:dyDescent="0.2">
      <c r="A22" s="94" t="s">
        <v>604</v>
      </c>
      <c r="B22" s="8"/>
      <c r="C22" s="8"/>
      <c r="D22" s="8"/>
      <c r="E22" s="8"/>
      <c r="F22" s="8"/>
    </row>
    <row r="23" spans="1:6" x14ac:dyDescent="0.2">
      <c r="A23" s="378"/>
      <c r="B23" s="8"/>
      <c r="C23" s="8"/>
      <c r="D23" s="8"/>
      <c r="E23" s="8"/>
      <c r="F23" s="8"/>
    </row>
  </sheetData>
  <mergeCells count="5">
    <mergeCell ref="A14:A17"/>
    <mergeCell ref="A1:E2"/>
    <mergeCell ref="A8:A11"/>
    <mergeCell ref="A4:A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9" t="s">
        <v>5</v>
      </c>
      <c r="B1" s="478"/>
      <c r="C1" s="478"/>
      <c r="D1" s="478"/>
      <c r="E1" s="478"/>
      <c r="F1" s="478"/>
      <c r="G1" s="478"/>
      <c r="H1" s="478"/>
      <c r="I1" s="393"/>
    </row>
    <row r="2" spans="1:9" ht="15.75" x14ac:dyDescent="0.25">
      <c r="A2" s="480"/>
      <c r="B2" s="481"/>
      <c r="C2" s="478"/>
      <c r="D2" s="478"/>
      <c r="E2" s="478"/>
      <c r="F2" s="478"/>
      <c r="G2" s="478"/>
      <c r="H2" s="62" t="s">
        <v>159</v>
      </c>
      <c r="I2" s="393"/>
    </row>
    <row r="3" spans="1:9" s="80" customFormat="1" ht="14.25" x14ac:dyDescent="0.2">
      <c r="A3" s="451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  <c r="I3" s="393"/>
    </row>
    <row r="4" spans="1:9" s="80" customFormat="1" ht="14.25" x14ac:dyDescent="0.2">
      <c r="A4" s="81"/>
      <c r="B4" s="72" t="s">
        <v>48</v>
      </c>
      <c r="C4" s="72" t="s">
        <v>488</v>
      </c>
      <c r="D4" s="72" t="s">
        <v>48</v>
      </c>
      <c r="E4" s="72" t="s">
        <v>488</v>
      </c>
      <c r="F4" s="72" t="s">
        <v>48</v>
      </c>
      <c r="G4" s="73" t="s">
        <v>488</v>
      </c>
      <c r="H4" s="73" t="s">
        <v>128</v>
      </c>
      <c r="I4" s="393"/>
    </row>
    <row r="5" spans="1:9" s="80" customFormat="1" ht="14.25" x14ac:dyDescent="0.2">
      <c r="A5" s="82" t="s">
        <v>607</v>
      </c>
      <c r="B5" s="472">
        <v>160.39636999999999</v>
      </c>
      <c r="C5" s="84">
        <v>39.203790108565791</v>
      </c>
      <c r="D5" s="83">
        <v>1137.96848</v>
      </c>
      <c r="E5" s="84">
        <v>0.89257380210268022</v>
      </c>
      <c r="F5" s="83">
        <v>1886.2616900000005</v>
      </c>
      <c r="G5" s="84">
        <v>5.6325751247218605</v>
      </c>
      <c r="H5" s="475">
        <v>3.3703631768430315</v>
      </c>
      <c r="I5" s="393"/>
    </row>
    <row r="6" spans="1:9" s="80" customFormat="1" ht="14.25" x14ac:dyDescent="0.2">
      <c r="A6" s="82" t="s">
        <v>49</v>
      </c>
      <c r="B6" s="473">
        <v>454.17780999999951</v>
      </c>
      <c r="C6" s="86">
        <v>-0.62238545278710056</v>
      </c>
      <c r="D6" s="85">
        <v>2731.6692699999999</v>
      </c>
      <c r="E6" s="86">
        <v>1.9394298253863418</v>
      </c>
      <c r="F6" s="85">
        <v>4702.8895200000006</v>
      </c>
      <c r="G6" s="86">
        <v>1.3046451369040895</v>
      </c>
      <c r="H6" s="476">
        <v>8.403100029545211</v>
      </c>
      <c r="I6" s="393"/>
    </row>
    <row r="7" spans="1:9" s="80" customFormat="1" ht="14.25" x14ac:dyDescent="0.2">
      <c r="A7" s="82" t="s">
        <v>50</v>
      </c>
      <c r="B7" s="473">
        <v>610.79152999999974</v>
      </c>
      <c r="C7" s="86">
        <v>12.678983676079152</v>
      </c>
      <c r="D7" s="85">
        <v>3301.7042299999998</v>
      </c>
      <c r="E7" s="86">
        <v>6.7978433533083766</v>
      </c>
      <c r="F7" s="85">
        <v>5744.6926199999998</v>
      </c>
      <c r="G7" s="86">
        <v>6.4229198098035623</v>
      </c>
      <c r="H7" s="476">
        <v>10.264588721371908</v>
      </c>
      <c r="I7" s="393"/>
    </row>
    <row r="8" spans="1:9" s="80" customFormat="1" ht="14.25" x14ac:dyDescent="0.2">
      <c r="A8" s="82" t="s">
        <v>129</v>
      </c>
      <c r="B8" s="473">
        <v>2526.4153399999991</v>
      </c>
      <c r="C8" s="86">
        <v>-3.0784259494860078</v>
      </c>
      <c r="D8" s="85">
        <v>17551.784589999999</v>
      </c>
      <c r="E8" s="86">
        <v>1.0731169096738338</v>
      </c>
      <c r="F8" s="85">
        <v>29975.572469999999</v>
      </c>
      <c r="G8" s="86">
        <v>2.1632338927182424</v>
      </c>
      <c r="H8" s="476">
        <v>53.56020651497073</v>
      </c>
      <c r="I8" s="393"/>
    </row>
    <row r="9" spans="1:9" s="80" customFormat="1" ht="14.25" x14ac:dyDescent="0.2">
      <c r="A9" s="82" t="s">
        <v>130</v>
      </c>
      <c r="B9" s="473">
        <v>770.92479999999978</v>
      </c>
      <c r="C9" s="86">
        <v>9.458432037743405</v>
      </c>
      <c r="D9" s="85">
        <v>5051.1444900000006</v>
      </c>
      <c r="E9" s="86">
        <v>5.7493092832129813</v>
      </c>
      <c r="F9" s="85">
        <v>8513.8616899999997</v>
      </c>
      <c r="G9" s="87">
        <v>0.46537666036214775</v>
      </c>
      <c r="H9" s="476">
        <v>15.212526493453076</v>
      </c>
      <c r="I9" s="393"/>
    </row>
    <row r="10" spans="1:9" s="80" customFormat="1" ht="14.25" x14ac:dyDescent="0.2">
      <c r="A10" s="81" t="s">
        <v>489</v>
      </c>
      <c r="B10" s="474">
        <v>457</v>
      </c>
      <c r="C10" s="89">
        <v>-4.1022937940193298</v>
      </c>
      <c r="D10" s="88">
        <v>3116.983217892473</v>
      </c>
      <c r="E10" s="89">
        <v>-1.9244945046146444</v>
      </c>
      <c r="F10" s="88">
        <v>5142.8476477371569</v>
      </c>
      <c r="G10" s="89">
        <v>-1.7676119839368329</v>
      </c>
      <c r="H10" s="477">
        <v>9.1892150638160466</v>
      </c>
      <c r="I10" s="393"/>
    </row>
    <row r="11" spans="1:9" s="80" customFormat="1" ht="14.25" x14ac:dyDescent="0.2">
      <c r="A11" s="90" t="s">
        <v>490</v>
      </c>
      <c r="B11" s="91">
        <v>4979.7058499999976</v>
      </c>
      <c r="C11" s="92">
        <v>1.5887729602714562</v>
      </c>
      <c r="D11" s="91">
        <v>32891.254277892469</v>
      </c>
      <c r="E11" s="92">
        <v>2.0857160887024881</v>
      </c>
      <c r="F11" s="91">
        <v>55966.125637737154</v>
      </c>
      <c r="G11" s="92">
        <v>1.9852919881391893</v>
      </c>
      <c r="H11" s="92">
        <v>100</v>
      </c>
      <c r="I11" s="393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3"/>
    </row>
    <row r="13" spans="1:9" s="80" customFormat="1" ht="14.25" x14ac:dyDescent="0.2">
      <c r="A13" s="94" t="s">
        <v>557</v>
      </c>
      <c r="B13" s="82"/>
      <c r="C13" s="82"/>
      <c r="D13" s="82"/>
      <c r="E13" s="82"/>
      <c r="F13" s="82"/>
      <c r="G13" s="82"/>
      <c r="H13" s="82"/>
      <c r="I13" s="393"/>
    </row>
    <row r="14" spans="1:9" ht="14.25" x14ac:dyDescent="0.2">
      <c r="A14" s="94" t="s">
        <v>491</v>
      </c>
      <c r="B14" s="85"/>
      <c r="C14" s="478"/>
      <c r="D14" s="478"/>
      <c r="E14" s="478"/>
      <c r="F14" s="478"/>
      <c r="G14" s="478"/>
      <c r="H14" s="478"/>
      <c r="I14" s="393"/>
    </row>
    <row r="15" spans="1:9" ht="14.25" x14ac:dyDescent="0.2">
      <c r="A15" s="94" t="s">
        <v>492</v>
      </c>
      <c r="B15" s="478"/>
      <c r="C15" s="478"/>
      <c r="D15" s="478"/>
      <c r="E15" s="478"/>
      <c r="F15" s="478"/>
      <c r="G15" s="478"/>
      <c r="H15" s="478"/>
      <c r="I15" s="393"/>
    </row>
    <row r="16" spans="1:9" ht="14.25" x14ac:dyDescent="0.2">
      <c r="A16" s="166" t="s">
        <v>643</v>
      </c>
      <c r="B16" s="478"/>
      <c r="C16" s="478"/>
      <c r="D16" s="478"/>
      <c r="E16" s="478"/>
      <c r="F16" s="478"/>
      <c r="G16" s="478"/>
      <c r="H16" s="478"/>
      <c r="I16" s="393"/>
    </row>
    <row r="17" spans="2:9" ht="14.25" x14ac:dyDescent="0.2">
      <c r="B17" s="478"/>
      <c r="C17" s="478"/>
      <c r="D17" s="478"/>
      <c r="E17" s="478"/>
      <c r="F17" s="478"/>
      <c r="G17" s="478"/>
      <c r="H17" s="478"/>
      <c r="I17" s="393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B18" sqref="B18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4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/>
    </row>
    <row r="3" spans="1:13" x14ac:dyDescent="0.2">
      <c r="A3" s="226"/>
      <c r="B3" s="733">
        <v>2015</v>
      </c>
      <c r="C3" s="733" t="s">
        <v>602</v>
      </c>
      <c r="D3" s="733" t="s">
        <v>602</v>
      </c>
      <c r="E3" s="733" t="s">
        <v>602</v>
      </c>
      <c r="F3" s="733" t="s">
        <v>602</v>
      </c>
      <c r="G3" s="733">
        <v>2016</v>
      </c>
      <c r="H3" s="733" t="s">
        <v>602</v>
      </c>
      <c r="I3" s="733" t="s">
        <v>602</v>
      </c>
      <c r="J3" s="733" t="s">
        <v>602</v>
      </c>
      <c r="K3" s="733" t="s">
        <v>602</v>
      </c>
      <c r="L3" s="733" t="s">
        <v>602</v>
      </c>
      <c r="M3" s="733" t="s">
        <v>602</v>
      </c>
    </row>
    <row r="4" spans="1:13" x14ac:dyDescent="0.2">
      <c r="A4" s="226"/>
      <c r="B4" s="671">
        <v>42217</v>
      </c>
      <c r="C4" s="671">
        <v>42248</v>
      </c>
      <c r="D4" s="671">
        <v>42278</v>
      </c>
      <c r="E4" s="671">
        <v>42309</v>
      </c>
      <c r="F4" s="671">
        <v>42339</v>
      </c>
      <c r="G4" s="671">
        <v>42370</v>
      </c>
      <c r="H4" s="671">
        <v>42401</v>
      </c>
      <c r="I4" s="671">
        <v>42430</v>
      </c>
      <c r="J4" s="671">
        <v>42461</v>
      </c>
      <c r="K4" s="671">
        <v>42491</v>
      </c>
      <c r="L4" s="671">
        <v>42522</v>
      </c>
      <c r="M4" s="671">
        <v>42552</v>
      </c>
    </row>
    <row r="5" spans="1:13" x14ac:dyDescent="0.2">
      <c r="A5" s="852" t="s">
        <v>418</v>
      </c>
      <c r="B5" s="314">
        <v>2.7670000000000003</v>
      </c>
      <c r="C5" s="314">
        <v>2.6461904761904771</v>
      </c>
      <c r="D5" s="314">
        <v>2.3154545454545454</v>
      </c>
      <c r="E5" s="314">
        <v>2.0778947368421057</v>
      </c>
      <c r="F5" s="314">
        <v>1.9227272727272726</v>
      </c>
      <c r="G5" s="314">
        <v>2.2747368421052632</v>
      </c>
      <c r="H5" s="314">
        <v>1.9575</v>
      </c>
      <c r="I5" s="314">
        <v>1.7018181818181821</v>
      </c>
      <c r="J5" s="314">
        <v>1.9047619047619047</v>
      </c>
      <c r="K5" s="314">
        <v>1.9223809523809525</v>
      </c>
      <c r="L5" s="314">
        <v>2.566363636363636</v>
      </c>
      <c r="M5" s="314">
        <v>2.7889999999999997</v>
      </c>
    </row>
    <row r="6" spans="1:13" x14ac:dyDescent="0.2">
      <c r="A6" s="311" t="s">
        <v>419</v>
      </c>
      <c r="B6" s="380">
        <v>39.67285714285714</v>
      </c>
      <c r="C6" s="380">
        <v>41.101818181818182</v>
      </c>
      <c r="D6" s="380">
        <v>39.61</v>
      </c>
      <c r="E6" s="380">
        <v>36.01380952380952</v>
      </c>
      <c r="F6" s="380">
        <v>34.269090909090906</v>
      </c>
      <c r="G6" s="380">
        <v>32.117619047619051</v>
      </c>
      <c r="H6" s="380">
        <v>29.694285714285712</v>
      </c>
      <c r="I6" s="380">
        <v>29.60173913043479</v>
      </c>
      <c r="J6" s="380">
        <v>29.470476190476184</v>
      </c>
      <c r="K6" s="380">
        <v>30.446818181818177</v>
      </c>
      <c r="L6" s="380">
        <v>34.262272727272737</v>
      </c>
      <c r="M6" s="380">
        <v>34.391904761904755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7" t="s">
        <v>334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9"/>
      <c r="H2" s="391"/>
      <c r="I2" s="390" t="s">
        <v>159</v>
      </c>
    </row>
    <row r="3" spans="1:71" s="80" customFormat="1" ht="12.75" x14ac:dyDescent="0.2">
      <c r="A3" s="79"/>
      <c r="B3" s="910">
        <f>INDICE!A3</f>
        <v>42552</v>
      </c>
      <c r="C3" s="911">
        <v>41671</v>
      </c>
      <c r="D3" s="910">
        <f>DATE(YEAR(B3),MONTH(B3)-1,1)</f>
        <v>42522</v>
      </c>
      <c r="E3" s="911"/>
      <c r="F3" s="910">
        <f>DATE(YEAR(B3)-1,MONTH(B3),1)</f>
        <v>42186</v>
      </c>
      <c r="G3" s="911"/>
      <c r="H3" s="859" t="s">
        <v>488</v>
      </c>
      <c r="I3" s="85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48</v>
      </c>
      <c r="C4" s="260" t="s">
        <v>110</v>
      </c>
      <c r="D4" s="260" t="s">
        <v>48</v>
      </c>
      <c r="E4" s="260" t="s">
        <v>110</v>
      </c>
      <c r="F4" s="260" t="s">
        <v>48</v>
      </c>
      <c r="G4" s="260" t="s">
        <v>110</v>
      </c>
      <c r="H4" s="444">
        <f>D3</f>
        <v>42522</v>
      </c>
      <c r="I4" s="444">
        <f>F3</f>
        <v>42186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4" customFormat="1" ht="15" x14ac:dyDescent="0.2">
      <c r="A5" s="388" t="s">
        <v>421</v>
      </c>
      <c r="B5" s="374">
        <v>6838</v>
      </c>
      <c r="C5" s="715">
        <v>36.1397389144337</v>
      </c>
      <c r="D5" s="374">
        <v>6625</v>
      </c>
      <c r="E5" s="715">
        <v>36.046574895260896</v>
      </c>
      <c r="F5" s="374">
        <v>7152</v>
      </c>
      <c r="G5" s="715">
        <v>39.592559787422502</v>
      </c>
      <c r="H5" s="386">
        <v>3.2150943396226412</v>
      </c>
      <c r="I5" s="386">
        <v>-4.3903803131991044</v>
      </c>
      <c r="K5" s="385"/>
    </row>
    <row r="6" spans="1:71" s="384" customFormat="1" ht="15" x14ac:dyDescent="0.2">
      <c r="A6" s="387" t="s">
        <v>124</v>
      </c>
      <c r="B6" s="374">
        <v>12083</v>
      </c>
      <c r="C6" s="715">
        <v>63.860261085566307</v>
      </c>
      <c r="D6" s="374">
        <v>11754</v>
      </c>
      <c r="E6" s="715">
        <v>63.953425104739104</v>
      </c>
      <c r="F6" s="374">
        <v>10912</v>
      </c>
      <c r="G6" s="715">
        <v>60.407440212577498</v>
      </c>
      <c r="H6" s="386">
        <v>2.799047132890931</v>
      </c>
      <c r="I6" s="386">
        <v>10.731304985337244</v>
      </c>
      <c r="K6" s="385"/>
    </row>
    <row r="7" spans="1:71" s="80" customFormat="1" ht="12.75" x14ac:dyDescent="0.2">
      <c r="A7" s="90" t="s">
        <v>119</v>
      </c>
      <c r="B7" s="91">
        <v>18921</v>
      </c>
      <c r="C7" s="92">
        <v>100</v>
      </c>
      <c r="D7" s="91">
        <v>18379</v>
      </c>
      <c r="E7" s="92">
        <v>100</v>
      </c>
      <c r="F7" s="91">
        <v>18064</v>
      </c>
      <c r="G7" s="92">
        <v>100</v>
      </c>
      <c r="H7" s="92">
        <v>2.9490179008651181</v>
      </c>
      <c r="I7" s="92">
        <v>4.7442426926483616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1"/>
      <c r="I8" s="247" t="s">
        <v>238</v>
      </c>
      <c r="J8" s="384"/>
      <c r="K8" s="385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</row>
    <row r="9" spans="1:71" s="381" customFormat="1" ht="12.75" x14ac:dyDescent="0.2">
      <c r="A9" s="713" t="s">
        <v>542</v>
      </c>
      <c r="B9" s="382"/>
      <c r="C9" s="383"/>
      <c r="D9" s="382"/>
      <c r="E9" s="382"/>
      <c r="F9" s="382"/>
      <c r="G9" s="382"/>
      <c r="H9" s="382"/>
      <c r="I9" s="382"/>
      <c r="J9" s="382"/>
      <c r="K9" s="382"/>
      <c r="L9" s="382"/>
    </row>
    <row r="10" spans="1:71" x14ac:dyDescent="0.2">
      <c r="A10" s="714" t="s">
        <v>538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9"/>
      <c r="H2" s="391"/>
      <c r="I2" s="390" t="s">
        <v>159</v>
      </c>
    </row>
    <row r="3" spans="1:71" s="80" customFormat="1" ht="12.75" x14ac:dyDescent="0.2">
      <c r="A3" s="79"/>
      <c r="B3" s="910">
        <f>INDICE!A3</f>
        <v>42552</v>
      </c>
      <c r="C3" s="911">
        <v>41671</v>
      </c>
      <c r="D3" s="910">
        <f>DATE(YEAR(B3),MONTH(B3)-1,1)</f>
        <v>42522</v>
      </c>
      <c r="E3" s="911"/>
      <c r="F3" s="910">
        <f>DATE(YEAR(B3)-1,MONTH(B3),1)</f>
        <v>42186</v>
      </c>
      <c r="G3" s="911"/>
      <c r="H3" s="859" t="s">
        <v>488</v>
      </c>
      <c r="I3" s="85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48</v>
      </c>
      <c r="C4" s="260" t="s">
        <v>110</v>
      </c>
      <c r="D4" s="260" t="s">
        <v>48</v>
      </c>
      <c r="E4" s="260" t="s">
        <v>110</v>
      </c>
      <c r="F4" s="260" t="s">
        <v>48</v>
      </c>
      <c r="G4" s="260" t="s">
        <v>110</v>
      </c>
      <c r="H4" s="444">
        <f>D3</f>
        <v>42522</v>
      </c>
      <c r="I4" s="444">
        <f>F3</f>
        <v>42186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4" customFormat="1" ht="15" x14ac:dyDescent="0.2">
      <c r="A5" s="388" t="s">
        <v>541</v>
      </c>
      <c r="B5" s="374">
        <v>6864</v>
      </c>
      <c r="C5" s="715">
        <v>38.964638107604415</v>
      </c>
      <c r="D5" s="374">
        <v>6864</v>
      </c>
      <c r="E5" s="715">
        <v>39.885822417068766</v>
      </c>
      <c r="F5" s="374">
        <v>6872</v>
      </c>
      <c r="G5" s="715">
        <v>40.139094719866598</v>
      </c>
      <c r="H5" s="767">
        <v>0</v>
      </c>
      <c r="I5" s="237">
        <v>-0.11641443538998836</v>
      </c>
      <c r="K5" s="385"/>
    </row>
    <row r="6" spans="1:71" s="384" customFormat="1" ht="15" x14ac:dyDescent="0.2">
      <c r="A6" s="387" t="s">
        <v>611</v>
      </c>
      <c r="B6" s="374">
        <v>10751.972670000003</v>
      </c>
      <c r="C6" s="715">
        <v>61.035361892395592</v>
      </c>
      <c r="D6" s="374">
        <v>10345.122399999991</v>
      </c>
      <c r="E6" s="715">
        <v>60.114177582931219</v>
      </c>
      <c r="F6" s="374">
        <v>10248.46583999999</v>
      </c>
      <c r="G6" s="715">
        <v>59.860905280133402</v>
      </c>
      <c r="H6" s="237">
        <v>3.9327738645220101</v>
      </c>
      <c r="I6" s="237">
        <v>4.9129971047453234</v>
      </c>
      <c r="K6" s="385"/>
    </row>
    <row r="7" spans="1:71" s="80" customFormat="1" ht="12.75" x14ac:dyDescent="0.2">
      <c r="A7" s="90" t="s">
        <v>119</v>
      </c>
      <c r="B7" s="91">
        <v>17615.972670000003</v>
      </c>
      <c r="C7" s="92">
        <v>100</v>
      </c>
      <c r="D7" s="91">
        <v>17209.122399999993</v>
      </c>
      <c r="E7" s="92">
        <v>100</v>
      </c>
      <c r="F7" s="91">
        <v>17120.46583999999</v>
      </c>
      <c r="G7" s="92">
        <v>100</v>
      </c>
      <c r="H7" s="92">
        <v>2.3641546648538574</v>
      </c>
      <c r="I7" s="92">
        <v>2.8942368427985095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1"/>
      <c r="I8" s="247" t="s">
        <v>132</v>
      </c>
      <c r="J8" s="384"/>
      <c r="K8" s="385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</row>
    <row r="9" spans="1:71" x14ac:dyDescent="0.2">
      <c r="A9" s="713" t="s">
        <v>542</v>
      </c>
    </row>
    <row r="10" spans="1:71" x14ac:dyDescent="0.2">
      <c r="A10" s="713" t="s">
        <v>538</v>
      </c>
    </row>
    <row r="11" spans="1:71" x14ac:dyDescent="0.2">
      <c r="A11" s="688" t="s">
        <v>643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8" t="s">
        <v>587</v>
      </c>
      <c r="B1" s="898"/>
      <c r="C1" s="898"/>
      <c r="D1" s="898"/>
      <c r="E1" s="898"/>
      <c r="F1" s="898"/>
      <c r="G1" s="13"/>
      <c r="H1" s="13"/>
      <c r="I1" s="13"/>
    </row>
    <row r="2" spans="1:9" x14ac:dyDescent="0.2">
      <c r="A2" s="899"/>
      <c r="B2" s="899"/>
      <c r="C2" s="899"/>
      <c r="D2" s="899"/>
      <c r="E2" s="899"/>
      <c r="F2" s="899"/>
      <c r="G2" s="13"/>
      <c r="H2" s="13"/>
      <c r="I2" s="229" t="s">
        <v>539</v>
      </c>
    </row>
    <row r="3" spans="1:9" x14ac:dyDescent="0.2">
      <c r="A3" s="397"/>
      <c r="B3" s="399"/>
      <c r="C3" s="399"/>
      <c r="D3" s="867">
        <f>INDICE!A3</f>
        <v>42552</v>
      </c>
      <c r="E3" s="867">
        <v>41671</v>
      </c>
      <c r="F3" s="867">
        <f>DATE(YEAR(D3),MONTH(D3)-1,1)</f>
        <v>42522</v>
      </c>
      <c r="G3" s="867"/>
      <c r="H3" s="870">
        <f>DATE(YEAR(D3)-1,MONTH(D3),1)</f>
        <v>42186</v>
      </c>
      <c r="I3" s="870"/>
    </row>
    <row r="4" spans="1:9" x14ac:dyDescent="0.2">
      <c r="A4" s="337"/>
      <c r="B4" s="338"/>
      <c r="C4" s="338"/>
      <c r="D4" s="97" t="s">
        <v>424</v>
      </c>
      <c r="E4" s="260" t="s">
        <v>110</v>
      </c>
      <c r="F4" s="97" t="s">
        <v>424</v>
      </c>
      <c r="G4" s="260" t="s">
        <v>110</v>
      </c>
      <c r="H4" s="97" t="s">
        <v>424</v>
      </c>
      <c r="I4" s="260" t="s">
        <v>110</v>
      </c>
    </row>
    <row r="5" spans="1:9" x14ac:dyDescent="0.2">
      <c r="A5" s="346" t="s">
        <v>423</v>
      </c>
      <c r="B5" s="236"/>
      <c r="C5" s="236"/>
      <c r="D5" s="610">
        <v>131.74493202957308</v>
      </c>
      <c r="E5" s="718">
        <v>100</v>
      </c>
      <c r="F5" s="610">
        <v>128.93321011209159</v>
      </c>
      <c r="G5" s="718">
        <v>100</v>
      </c>
      <c r="H5" s="610">
        <v>125.75910002406353</v>
      </c>
      <c r="I5" s="718">
        <v>100</v>
      </c>
    </row>
    <row r="6" spans="1:9" x14ac:dyDescent="0.2">
      <c r="A6" s="396" t="s">
        <v>536</v>
      </c>
      <c r="B6" s="236"/>
      <c r="C6" s="236"/>
      <c r="D6" s="610">
        <v>81.270128786072021</v>
      </c>
      <c r="E6" s="718">
        <v>61.687480143698536</v>
      </c>
      <c r="F6" s="610">
        <v>78.458406868590501</v>
      </c>
      <c r="G6" s="718">
        <v>60.851976616715397</v>
      </c>
      <c r="H6" s="610">
        <v>74.772371059597333</v>
      </c>
      <c r="I6" s="718">
        <v>59.456827414707902</v>
      </c>
    </row>
    <row r="7" spans="1:9" x14ac:dyDescent="0.2">
      <c r="A7" s="396" t="s">
        <v>537</v>
      </c>
      <c r="B7" s="236"/>
      <c r="C7" s="236"/>
      <c r="D7" s="610">
        <v>50.474803243501064</v>
      </c>
      <c r="E7" s="718">
        <v>38.312519856301478</v>
      </c>
      <c r="F7" s="610">
        <v>50.474803243501064</v>
      </c>
      <c r="G7" s="718">
        <v>39.148023383284588</v>
      </c>
      <c r="H7" s="610">
        <v>50.986728964466195</v>
      </c>
      <c r="I7" s="718">
        <v>40.543172585292098</v>
      </c>
    </row>
    <row r="8" spans="1:9" x14ac:dyDescent="0.2">
      <c r="A8" s="337" t="s">
        <v>591</v>
      </c>
      <c r="B8" s="395"/>
      <c r="C8" s="395"/>
      <c r="D8" s="706">
        <v>90</v>
      </c>
      <c r="E8" s="719"/>
      <c r="F8" s="706">
        <v>90</v>
      </c>
      <c r="G8" s="719"/>
      <c r="H8" s="706">
        <v>90</v>
      </c>
      <c r="I8" s="719"/>
    </row>
    <row r="9" spans="1:9" x14ac:dyDescent="0.2">
      <c r="A9" s="620" t="s">
        <v>538</v>
      </c>
      <c r="B9" s="325"/>
      <c r="C9" s="325"/>
      <c r="D9" s="325"/>
      <c r="E9" s="350"/>
      <c r="F9" s="13"/>
      <c r="G9" s="13"/>
      <c r="H9" s="13"/>
      <c r="I9" s="247" t="s">
        <v>238</v>
      </c>
    </row>
    <row r="10" spans="1:9" x14ac:dyDescent="0.2">
      <c r="A10" s="620" t="s">
        <v>592</v>
      </c>
      <c r="B10" s="392"/>
      <c r="C10" s="392"/>
      <c r="D10" s="392"/>
      <c r="E10" s="392"/>
      <c r="F10" s="392"/>
      <c r="G10" s="392"/>
      <c r="H10" s="392"/>
      <c r="I10" s="392"/>
    </row>
    <row r="11" spans="1:9" x14ac:dyDescent="0.2">
      <c r="A11" s="325"/>
      <c r="B11" s="392"/>
      <c r="C11" s="392"/>
      <c r="D11" s="392"/>
      <c r="E11" s="392"/>
      <c r="F11" s="392"/>
      <c r="G11" s="392"/>
      <c r="H11" s="392"/>
      <c r="I11" s="392"/>
    </row>
    <row r="12" spans="1:9" x14ac:dyDescent="0.2">
      <c r="A12" s="392"/>
      <c r="B12" s="392"/>
      <c r="C12" s="392"/>
      <c r="D12" s="392"/>
      <c r="E12" s="392"/>
      <c r="F12" s="392"/>
      <c r="G12" s="392"/>
      <c r="H12" s="392"/>
      <c r="I12" s="392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8" t="s">
        <v>541</v>
      </c>
      <c r="B1" s="898"/>
      <c r="C1" s="898"/>
      <c r="D1" s="898"/>
      <c r="E1" s="398"/>
      <c r="F1" s="13"/>
      <c r="G1" s="13"/>
      <c r="H1" s="13"/>
      <c r="I1" s="13"/>
    </row>
    <row r="2" spans="1:40" ht="15" x14ac:dyDescent="0.2">
      <c r="A2" s="898"/>
      <c r="B2" s="898"/>
      <c r="C2" s="898"/>
      <c r="D2" s="898"/>
      <c r="E2" s="398"/>
      <c r="F2" s="13"/>
      <c r="G2" s="311"/>
      <c r="H2" s="391"/>
      <c r="I2" s="390" t="s">
        <v>159</v>
      </c>
    </row>
    <row r="3" spans="1:40" x14ac:dyDescent="0.2">
      <c r="A3" s="397"/>
      <c r="B3" s="910">
        <f>INDICE!A3</f>
        <v>42552</v>
      </c>
      <c r="C3" s="911">
        <v>41671</v>
      </c>
      <c r="D3" s="910">
        <f>DATE(YEAR(B3),MONTH(B3)-1,1)</f>
        <v>42522</v>
      </c>
      <c r="E3" s="911"/>
      <c r="F3" s="910">
        <f>DATE(YEAR(B3)-1,MONTH(B3),1)</f>
        <v>42186</v>
      </c>
      <c r="G3" s="911"/>
      <c r="H3" s="859" t="s">
        <v>488</v>
      </c>
      <c r="I3" s="859"/>
    </row>
    <row r="4" spans="1:40" x14ac:dyDescent="0.2">
      <c r="A4" s="337"/>
      <c r="B4" s="260" t="s">
        <v>48</v>
      </c>
      <c r="C4" s="260" t="s">
        <v>110</v>
      </c>
      <c r="D4" s="260" t="s">
        <v>48</v>
      </c>
      <c r="E4" s="260" t="s">
        <v>110</v>
      </c>
      <c r="F4" s="260" t="s">
        <v>48</v>
      </c>
      <c r="G4" s="260" t="s">
        <v>110</v>
      </c>
      <c r="H4" s="444">
        <f>D3</f>
        <v>42522</v>
      </c>
      <c r="I4" s="444">
        <f>F3</f>
        <v>42186</v>
      </c>
    </row>
    <row r="5" spans="1:40" x14ac:dyDescent="0.2">
      <c r="A5" s="346" t="s">
        <v>49</v>
      </c>
      <c r="B5" s="373">
        <v>506</v>
      </c>
      <c r="C5" s="386">
        <v>7.3717948717948723</v>
      </c>
      <c r="D5" s="373">
        <v>506</v>
      </c>
      <c r="E5" s="386">
        <v>7.3717948717948723</v>
      </c>
      <c r="F5" s="373">
        <v>506</v>
      </c>
      <c r="G5" s="386">
        <v>7.3632130384167631</v>
      </c>
      <c r="H5" s="610">
        <v>0</v>
      </c>
      <c r="I5" s="610">
        <v>0</v>
      </c>
      <c r="J5" s="393"/>
    </row>
    <row r="6" spans="1:40" x14ac:dyDescent="0.2">
      <c r="A6" s="396" t="s">
        <v>50</v>
      </c>
      <c r="B6" s="373">
        <v>339</v>
      </c>
      <c r="C6" s="386">
        <v>4.9388111888111892</v>
      </c>
      <c r="D6" s="373">
        <v>339</v>
      </c>
      <c r="E6" s="386">
        <v>4.9388111888111892</v>
      </c>
      <c r="F6" s="373">
        <v>340</v>
      </c>
      <c r="G6" s="386">
        <v>4.9476135040745053</v>
      </c>
      <c r="H6" s="610">
        <v>0</v>
      </c>
      <c r="I6" s="610">
        <v>-0.29411764705882354</v>
      </c>
      <c r="J6" s="393"/>
    </row>
    <row r="7" spans="1:40" x14ac:dyDescent="0.2">
      <c r="A7" s="396" t="s">
        <v>129</v>
      </c>
      <c r="B7" s="373">
        <v>3382</v>
      </c>
      <c r="C7" s="386">
        <v>49.271561771561771</v>
      </c>
      <c r="D7" s="373">
        <v>3382</v>
      </c>
      <c r="E7" s="386">
        <v>49.271561771561771</v>
      </c>
      <c r="F7" s="373">
        <v>3385</v>
      </c>
      <c r="G7" s="386">
        <v>49.257857974388827</v>
      </c>
      <c r="H7" s="610">
        <v>0</v>
      </c>
      <c r="I7" s="610">
        <v>-8.8626292466765136E-2</v>
      </c>
      <c r="J7" s="393"/>
    </row>
    <row r="8" spans="1:40" x14ac:dyDescent="0.2">
      <c r="A8" s="396" t="s">
        <v>130</v>
      </c>
      <c r="B8" s="373">
        <v>204</v>
      </c>
      <c r="C8" s="386">
        <v>2.9720279720279721</v>
      </c>
      <c r="D8" s="373">
        <v>204</v>
      </c>
      <c r="E8" s="386">
        <v>2.9720279720279721</v>
      </c>
      <c r="F8" s="373">
        <v>204</v>
      </c>
      <c r="G8" s="386">
        <v>2.9685681024447033</v>
      </c>
      <c r="H8" s="610">
        <v>0</v>
      </c>
      <c r="I8" s="610">
        <v>0</v>
      </c>
      <c r="J8" s="393"/>
    </row>
    <row r="9" spans="1:40" x14ac:dyDescent="0.2">
      <c r="A9" s="337" t="s">
        <v>422</v>
      </c>
      <c r="B9" s="706">
        <v>2433</v>
      </c>
      <c r="C9" s="716">
        <v>35.4458041958042</v>
      </c>
      <c r="D9" s="706">
        <v>2433</v>
      </c>
      <c r="E9" s="716">
        <v>35.4458041958042</v>
      </c>
      <c r="F9" s="706">
        <v>2437</v>
      </c>
      <c r="G9" s="716">
        <v>35.462747380675204</v>
      </c>
      <c r="H9" s="717">
        <v>0</v>
      </c>
      <c r="I9" s="717">
        <v>-0.16413623307345096</v>
      </c>
      <c r="J9" s="393"/>
    </row>
    <row r="10" spans="1:40" s="80" customFormat="1" x14ac:dyDescent="0.2">
      <c r="A10" s="90" t="s">
        <v>119</v>
      </c>
      <c r="B10" s="91">
        <v>6864</v>
      </c>
      <c r="C10" s="394">
        <v>100</v>
      </c>
      <c r="D10" s="91">
        <v>6864</v>
      </c>
      <c r="E10" s="394">
        <v>100</v>
      </c>
      <c r="F10" s="91">
        <v>6872</v>
      </c>
      <c r="G10" s="394">
        <v>100</v>
      </c>
      <c r="H10" s="394">
        <v>0</v>
      </c>
      <c r="I10" s="92">
        <v>-0.11641443538998836</v>
      </c>
      <c r="J10" s="393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5"/>
      <c r="B11" s="325"/>
      <c r="C11" s="325"/>
      <c r="D11" s="325"/>
      <c r="E11" s="325"/>
      <c r="F11" s="13"/>
      <c r="G11" s="13"/>
      <c r="H11" s="13"/>
      <c r="I11" s="247" t="s">
        <v>238</v>
      </c>
    </row>
    <row r="12" spans="1:40" s="381" customFormat="1" ht="12.75" x14ac:dyDescent="0.2">
      <c r="A12" s="714" t="s">
        <v>540</v>
      </c>
      <c r="B12" s="382"/>
      <c r="C12" s="382"/>
      <c r="D12" s="383"/>
      <c r="E12" s="383"/>
      <c r="F12" s="382"/>
      <c r="G12" s="382"/>
      <c r="H12" s="382"/>
      <c r="I12" s="382"/>
      <c r="J12" s="382"/>
      <c r="K12" s="382"/>
      <c r="L12" s="382"/>
      <c r="M12" s="382"/>
      <c r="N12" s="382"/>
      <c r="O12" s="382"/>
    </row>
    <row r="13" spans="1:40" x14ac:dyDescent="0.2">
      <c r="A13" s="325" t="s">
        <v>538</v>
      </c>
      <c r="B13" s="392"/>
      <c r="C13" s="392"/>
      <c r="D13" s="392"/>
      <c r="E13" s="392"/>
      <c r="F13" s="392"/>
      <c r="G13" s="392"/>
      <c r="H13" s="392"/>
      <c r="I13" s="392"/>
    </row>
    <row r="14" spans="1:40" x14ac:dyDescent="0.2">
      <c r="A14" s="688" t="s">
        <v>642</v>
      </c>
      <c r="B14" s="392"/>
      <c r="C14" s="392"/>
      <c r="D14" s="392"/>
      <c r="E14" s="392"/>
      <c r="F14" s="392"/>
      <c r="G14" s="392"/>
      <c r="H14" s="392"/>
      <c r="I14" s="392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6" sqref="B6:I8"/>
    </sheetView>
  </sheetViews>
  <sheetFormatPr baseColWidth="10" defaultColWidth="11" defaultRowHeight="12.75" x14ac:dyDescent="0.2"/>
  <cols>
    <col min="1" max="1" width="30.25" style="351" customWidth="1"/>
    <col min="2" max="2" width="11" style="351"/>
    <col min="3" max="3" width="11.625" style="351" customWidth="1"/>
    <col min="4" max="4" width="11" style="351"/>
    <col min="5" max="5" width="11.625" style="351" customWidth="1"/>
    <col min="6" max="6" width="11" style="351"/>
    <col min="7" max="7" width="11.625" style="351" customWidth="1"/>
    <col min="8" max="9" width="10.5" style="351" customWidth="1"/>
    <col min="10" max="16384" width="11" style="351"/>
  </cols>
  <sheetData>
    <row r="1" spans="1:12" x14ac:dyDescent="0.2">
      <c r="A1" s="898" t="s">
        <v>40</v>
      </c>
      <c r="B1" s="898"/>
      <c r="C1" s="898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898"/>
      <c r="B2" s="898"/>
      <c r="C2" s="898"/>
      <c r="D2" s="404"/>
      <c r="E2" s="184"/>
      <c r="F2" s="184"/>
      <c r="H2" s="12"/>
      <c r="I2" s="12"/>
      <c r="J2" s="12"/>
      <c r="K2" s="12"/>
    </row>
    <row r="3" spans="1:12" x14ac:dyDescent="0.2">
      <c r="A3" s="403"/>
      <c r="B3" s="12"/>
      <c r="C3" s="12"/>
      <c r="D3" s="12"/>
      <c r="E3" s="12"/>
      <c r="F3" s="12"/>
      <c r="G3" s="12"/>
      <c r="H3" s="352"/>
      <c r="I3" s="390" t="s">
        <v>580</v>
      </c>
      <c r="J3" s="12"/>
      <c r="K3" s="12"/>
      <c r="L3" s="12"/>
    </row>
    <row r="4" spans="1:12" x14ac:dyDescent="0.2">
      <c r="A4" s="199"/>
      <c r="B4" s="910">
        <f>INDICE!A3</f>
        <v>42552</v>
      </c>
      <c r="C4" s="911">
        <v>41671</v>
      </c>
      <c r="D4" s="910">
        <f>DATE(YEAR(B4),MONTH(B4)-1,1)</f>
        <v>42522</v>
      </c>
      <c r="E4" s="911"/>
      <c r="F4" s="910">
        <f>DATE(YEAR(B4)-1,MONTH(B4),1)</f>
        <v>42186</v>
      </c>
      <c r="G4" s="911"/>
      <c r="H4" s="859" t="s">
        <v>488</v>
      </c>
      <c r="I4" s="859"/>
      <c r="J4" s="12"/>
      <c r="K4" s="12"/>
      <c r="L4" s="12"/>
    </row>
    <row r="5" spans="1:12" x14ac:dyDescent="0.2">
      <c r="A5" s="199"/>
      <c r="B5" s="260" t="s">
        <v>55</v>
      </c>
      <c r="C5" s="260" t="s">
        <v>110</v>
      </c>
      <c r="D5" s="260" t="s">
        <v>55</v>
      </c>
      <c r="E5" s="260" t="s">
        <v>110</v>
      </c>
      <c r="F5" s="260" t="s">
        <v>55</v>
      </c>
      <c r="G5" s="260" t="s">
        <v>110</v>
      </c>
      <c r="H5" s="444">
        <f>D4</f>
        <v>42522</v>
      </c>
      <c r="I5" s="444">
        <f>F4</f>
        <v>42186</v>
      </c>
      <c r="J5" s="12"/>
      <c r="K5" s="12"/>
      <c r="L5" s="12"/>
    </row>
    <row r="6" spans="1:12" ht="15" customHeight="1" x14ac:dyDescent="0.2">
      <c r="A6" s="199" t="s">
        <v>427</v>
      </c>
      <c r="B6" s="354">
        <v>8662.0490000000009</v>
      </c>
      <c r="C6" s="353">
        <v>29.477401166954092</v>
      </c>
      <c r="D6" s="354">
        <v>9951.2070000000003</v>
      </c>
      <c r="E6" s="353">
        <v>33.335519699522273</v>
      </c>
      <c r="F6" s="354">
        <v>5910.232</v>
      </c>
      <c r="G6" s="353">
        <v>22.734022379247076</v>
      </c>
      <c r="H6" s="237">
        <v>-12.954790308351532</v>
      </c>
      <c r="I6" s="237">
        <v>46.560219632664179</v>
      </c>
      <c r="J6" s="12"/>
      <c r="K6" s="12"/>
      <c r="L6" s="12"/>
    </row>
    <row r="7" spans="1:12" ht="14.25" x14ac:dyDescent="0.2">
      <c r="A7" s="402" t="s">
        <v>426</v>
      </c>
      <c r="B7" s="354">
        <v>20723.34</v>
      </c>
      <c r="C7" s="353">
        <v>70.522598833045905</v>
      </c>
      <c r="D7" s="354">
        <v>19900.455999999998</v>
      </c>
      <c r="E7" s="353">
        <v>66.66448030047772</v>
      </c>
      <c r="F7" s="354">
        <v>20087.067999999999</v>
      </c>
      <c r="G7" s="353">
        <v>77.265977620752921</v>
      </c>
      <c r="H7" s="237">
        <v>4.1350007256115235</v>
      </c>
      <c r="I7" s="237">
        <v>3.1675702994583421</v>
      </c>
      <c r="J7" s="12"/>
      <c r="K7" s="12"/>
      <c r="L7" s="12"/>
    </row>
    <row r="8" spans="1:12" x14ac:dyDescent="0.2">
      <c r="A8" s="243" t="s">
        <v>119</v>
      </c>
      <c r="B8" s="244">
        <v>29385.389000000003</v>
      </c>
      <c r="C8" s="245">
        <v>100</v>
      </c>
      <c r="D8" s="244">
        <v>29851.663</v>
      </c>
      <c r="E8" s="245">
        <v>100</v>
      </c>
      <c r="F8" s="244">
        <v>25997.3</v>
      </c>
      <c r="G8" s="245">
        <v>100</v>
      </c>
      <c r="H8" s="92">
        <v>-1.5619699311224222</v>
      </c>
      <c r="I8" s="92">
        <v>13.032464909817573</v>
      </c>
      <c r="J8" s="400"/>
      <c r="K8" s="400"/>
    </row>
    <row r="9" spans="1:12" s="381" customFormat="1" x14ac:dyDescent="0.2">
      <c r="A9" s="400"/>
      <c r="B9" s="400"/>
      <c r="C9" s="400"/>
      <c r="D9" s="400"/>
      <c r="E9" s="400"/>
      <c r="F9" s="400"/>
      <c r="H9" s="400"/>
      <c r="I9" s="247" t="s">
        <v>238</v>
      </c>
      <c r="J9" s="382"/>
      <c r="K9" s="382"/>
      <c r="L9" s="382"/>
    </row>
    <row r="10" spans="1:12" x14ac:dyDescent="0.2">
      <c r="A10" s="714" t="s">
        <v>578</v>
      </c>
      <c r="B10" s="382"/>
      <c r="C10" s="383"/>
      <c r="D10" s="382"/>
      <c r="E10" s="382"/>
      <c r="F10" s="382"/>
      <c r="G10" s="382"/>
      <c r="H10" s="400"/>
      <c r="I10" s="400"/>
      <c r="J10" s="400"/>
      <c r="K10" s="400"/>
      <c r="L10" s="400"/>
    </row>
    <row r="11" spans="1:12" x14ac:dyDescent="0.2">
      <c r="A11" s="325" t="s">
        <v>579</v>
      </c>
      <c r="B11" s="400"/>
      <c r="C11" s="401"/>
      <c r="D11" s="400"/>
      <c r="E11" s="400"/>
      <c r="F11" s="400"/>
      <c r="G11" s="400"/>
      <c r="H11" s="400"/>
      <c r="I11" s="400"/>
      <c r="J11" s="400"/>
      <c r="K11" s="400"/>
      <c r="L11" s="400"/>
    </row>
    <row r="12" spans="1:12" x14ac:dyDescent="0.2">
      <c r="A12" s="325" t="s">
        <v>538</v>
      </c>
      <c r="B12" s="400"/>
      <c r="C12" s="400"/>
      <c r="D12" s="400"/>
      <c r="E12" s="400"/>
      <c r="F12" s="400"/>
      <c r="G12" s="400"/>
      <c r="H12" s="12"/>
      <c r="I12" s="184"/>
      <c r="J12" s="400"/>
      <c r="K12" s="400"/>
      <c r="L12" s="400"/>
    </row>
    <row r="13" spans="1:12" x14ac:dyDescent="0.2">
      <c r="A13" s="400"/>
      <c r="B13" s="400"/>
      <c r="C13" s="400"/>
      <c r="D13" s="400"/>
      <c r="E13" s="400"/>
      <c r="F13" s="400"/>
      <c r="G13" s="400"/>
      <c r="H13" s="12"/>
      <c r="I13" s="12"/>
      <c r="J13" s="400"/>
      <c r="K13" s="400"/>
      <c r="L13" s="400"/>
    </row>
    <row r="14" spans="1:12" x14ac:dyDescent="0.2">
      <c r="A14" s="400"/>
      <c r="B14" s="400"/>
      <c r="C14" s="400"/>
      <c r="D14" s="400"/>
      <c r="E14" s="400"/>
      <c r="F14" s="400"/>
      <c r="G14" s="400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88"/>
    </row>
    <row r="18" spans="2:13" x14ac:dyDescent="0.2">
      <c r="B18" s="788"/>
    </row>
    <row r="19" spans="2:13" x14ac:dyDescent="0.2">
      <c r="M19" s="351" t="s">
        <v>425</v>
      </c>
    </row>
    <row r="21" spans="2:13" x14ac:dyDescent="0.2">
      <c r="C21" s="788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32"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12" t="s">
        <v>1</v>
      </c>
      <c r="B1" s="912"/>
      <c r="C1" s="912"/>
      <c r="D1" s="912"/>
      <c r="E1" s="405"/>
      <c r="F1" s="405"/>
      <c r="G1" s="406"/>
    </row>
    <row r="2" spans="1:7" x14ac:dyDescent="0.2">
      <c r="A2" s="912"/>
      <c r="B2" s="912"/>
      <c r="C2" s="912"/>
      <c r="D2" s="912"/>
      <c r="E2" s="406"/>
      <c r="F2" s="406"/>
      <c r="G2" s="406"/>
    </row>
    <row r="3" spans="1:7" x14ac:dyDescent="0.2">
      <c r="A3" s="616"/>
      <c r="B3" s="616"/>
      <c r="C3" s="616"/>
      <c r="D3" s="406"/>
      <c r="E3" s="406"/>
      <c r="F3" s="406"/>
      <c r="G3" s="406"/>
    </row>
    <row r="4" spans="1:7" x14ac:dyDescent="0.2">
      <c r="A4" s="407" t="s">
        <v>428</v>
      </c>
      <c r="B4" s="406"/>
      <c r="C4" s="406"/>
      <c r="D4" s="406"/>
      <c r="E4" s="406"/>
      <c r="F4" s="406"/>
      <c r="G4" s="406"/>
    </row>
    <row r="5" spans="1:7" x14ac:dyDescent="0.2">
      <c r="A5" s="408"/>
      <c r="B5" s="408" t="s">
        <v>429</v>
      </c>
      <c r="C5" s="408" t="s">
        <v>430</v>
      </c>
      <c r="D5" s="408" t="s">
        <v>431</v>
      </c>
      <c r="E5" s="408" t="s">
        <v>432</v>
      </c>
      <c r="F5" s="408" t="s">
        <v>55</v>
      </c>
      <c r="G5" s="406"/>
    </row>
    <row r="6" spans="1:7" x14ac:dyDescent="0.2">
      <c r="A6" s="409" t="s">
        <v>429</v>
      </c>
      <c r="B6" s="410">
        <v>1</v>
      </c>
      <c r="C6" s="410">
        <v>238.8</v>
      </c>
      <c r="D6" s="410">
        <v>0.23880000000000001</v>
      </c>
      <c r="E6" s="411" t="s">
        <v>433</v>
      </c>
      <c r="F6" s="411">
        <v>0.27779999999999999</v>
      </c>
      <c r="G6" s="406"/>
    </row>
    <row r="7" spans="1:7" x14ac:dyDescent="0.2">
      <c r="A7" s="412" t="s">
        <v>430</v>
      </c>
      <c r="B7" s="413" t="s">
        <v>434</v>
      </c>
      <c r="C7" s="414">
        <v>1</v>
      </c>
      <c r="D7" s="415" t="s">
        <v>435</v>
      </c>
      <c r="E7" s="415" t="s">
        <v>436</v>
      </c>
      <c r="F7" s="413" t="s">
        <v>437</v>
      </c>
      <c r="G7" s="406"/>
    </row>
    <row r="8" spans="1:7" x14ac:dyDescent="0.2">
      <c r="A8" s="412" t="s">
        <v>431</v>
      </c>
      <c r="B8" s="413">
        <v>4.1867999999999999</v>
      </c>
      <c r="C8" s="415" t="s">
        <v>438</v>
      </c>
      <c r="D8" s="414">
        <v>1</v>
      </c>
      <c r="E8" s="415" t="s">
        <v>439</v>
      </c>
      <c r="F8" s="413">
        <v>1.163</v>
      </c>
      <c r="G8" s="406"/>
    </row>
    <row r="9" spans="1:7" x14ac:dyDescent="0.2">
      <c r="A9" s="412" t="s">
        <v>432</v>
      </c>
      <c r="B9" s="413" t="s">
        <v>440</v>
      </c>
      <c r="C9" s="415" t="s">
        <v>441</v>
      </c>
      <c r="D9" s="415" t="s">
        <v>442</v>
      </c>
      <c r="E9" s="413">
        <v>1</v>
      </c>
      <c r="F9" s="416">
        <v>11630</v>
      </c>
      <c r="G9" s="406"/>
    </row>
    <row r="10" spans="1:7" x14ac:dyDescent="0.2">
      <c r="A10" s="417" t="s">
        <v>55</v>
      </c>
      <c r="B10" s="418">
        <v>3.6</v>
      </c>
      <c r="C10" s="418">
        <v>860</v>
      </c>
      <c r="D10" s="418">
        <v>0.86</v>
      </c>
      <c r="E10" s="419" t="s">
        <v>443</v>
      </c>
      <c r="F10" s="418">
        <v>1</v>
      </c>
      <c r="G10" s="406"/>
    </row>
    <row r="11" spans="1:7" x14ac:dyDescent="0.2">
      <c r="A11" s="412"/>
      <c r="B11" s="414"/>
      <c r="C11" s="414"/>
      <c r="D11" s="414"/>
      <c r="E11" s="413"/>
      <c r="F11" s="414"/>
      <c r="G11" s="406"/>
    </row>
    <row r="12" spans="1:7" x14ac:dyDescent="0.2">
      <c r="A12" s="407"/>
      <c r="B12" s="406"/>
      <c r="C12" s="406"/>
      <c r="D12" s="406"/>
      <c r="E12" s="420"/>
      <c r="F12" s="406"/>
      <c r="G12" s="406"/>
    </row>
    <row r="13" spans="1:7" x14ac:dyDescent="0.2">
      <c r="A13" s="407" t="s">
        <v>444</v>
      </c>
      <c r="B13" s="406"/>
      <c r="C13" s="406"/>
      <c r="D13" s="406"/>
      <c r="E13" s="406"/>
      <c r="F13" s="406"/>
      <c r="G13" s="406"/>
    </row>
    <row r="14" spans="1:7" x14ac:dyDescent="0.2">
      <c r="A14" s="408"/>
      <c r="B14" s="421" t="s">
        <v>445</v>
      </c>
      <c r="C14" s="408" t="s">
        <v>446</v>
      </c>
      <c r="D14" s="408" t="s">
        <v>447</v>
      </c>
      <c r="E14" s="408" t="s">
        <v>448</v>
      </c>
      <c r="F14" s="408" t="s">
        <v>449</v>
      </c>
      <c r="G14" s="414"/>
    </row>
    <row r="15" spans="1:7" x14ac:dyDescent="0.2">
      <c r="A15" s="409" t="s">
        <v>445</v>
      </c>
      <c r="B15" s="410">
        <v>1</v>
      </c>
      <c r="C15" s="410">
        <v>2.3810000000000001E-2</v>
      </c>
      <c r="D15" s="410">
        <v>0.13370000000000001</v>
      </c>
      <c r="E15" s="410">
        <v>3.7850000000000001</v>
      </c>
      <c r="F15" s="410">
        <v>3.8E-3</v>
      </c>
      <c r="G15" s="414"/>
    </row>
    <row r="16" spans="1:7" x14ac:dyDescent="0.2">
      <c r="A16" s="412" t="s">
        <v>446</v>
      </c>
      <c r="B16" s="414">
        <v>42</v>
      </c>
      <c r="C16" s="414">
        <v>1</v>
      </c>
      <c r="D16" s="414">
        <v>5.6150000000000002</v>
      </c>
      <c r="E16" s="414">
        <v>159</v>
      </c>
      <c r="F16" s="414">
        <v>0.159</v>
      </c>
      <c r="G16" s="414"/>
    </row>
    <row r="17" spans="1:7" x14ac:dyDescent="0.2">
      <c r="A17" s="412" t="s">
        <v>447</v>
      </c>
      <c r="B17" s="414">
        <v>7.48</v>
      </c>
      <c r="C17" s="414">
        <v>0.17810000000000001</v>
      </c>
      <c r="D17" s="414">
        <v>1</v>
      </c>
      <c r="E17" s="414">
        <v>28.3</v>
      </c>
      <c r="F17" s="414">
        <v>2.8299999999999999E-2</v>
      </c>
      <c r="G17" s="414"/>
    </row>
    <row r="18" spans="1:7" x14ac:dyDescent="0.2">
      <c r="A18" s="412" t="s">
        <v>448</v>
      </c>
      <c r="B18" s="414">
        <v>0.26419999999999999</v>
      </c>
      <c r="C18" s="414">
        <v>6.3E-3</v>
      </c>
      <c r="D18" s="414">
        <v>3.5299999999999998E-2</v>
      </c>
      <c r="E18" s="414">
        <v>1</v>
      </c>
      <c r="F18" s="414">
        <v>1E-3</v>
      </c>
      <c r="G18" s="414"/>
    </row>
    <row r="19" spans="1:7" x14ac:dyDescent="0.2">
      <c r="A19" s="417" t="s">
        <v>449</v>
      </c>
      <c r="B19" s="418">
        <v>264.2</v>
      </c>
      <c r="C19" s="418">
        <v>6.2889999999999997</v>
      </c>
      <c r="D19" s="418">
        <v>35.314700000000002</v>
      </c>
      <c r="E19" s="422">
        <v>1000</v>
      </c>
      <c r="F19" s="418">
        <v>1</v>
      </c>
      <c r="G19" s="414"/>
    </row>
    <row r="20" spans="1:7" x14ac:dyDescent="0.2">
      <c r="A20" s="406"/>
      <c r="B20" s="406"/>
      <c r="C20" s="406"/>
      <c r="D20" s="406"/>
      <c r="E20" s="406"/>
      <c r="F20" s="406"/>
      <c r="G20" s="406"/>
    </row>
    <row r="21" spans="1:7" x14ac:dyDescent="0.2">
      <c r="A21" s="406"/>
      <c r="B21" s="406"/>
      <c r="C21" s="406"/>
      <c r="D21" s="406"/>
      <c r="E21" s="406"/>
      <c r="F21" s="406"/>
      <c r="G21" s="406"/>
    </row>
    <row r="22" spans="1:7" x14ac:dyDescent="0.2">
      <c r="A22" s="407" t="s">
        <v>450</v>
      </c>
      <c r="B22" s="406"/>
      <c r="C22" s="406"/>
      <c r="D22" s="406"/>
      <c r="E22" s="406"/>
      <c r="F22" s="406"/>
      <c r="G22" s="406"/>
    </row>
    <row r="23" spans="1:7" x14ac:dyDescent="0.2">
      <c r="A23" s="423" t="s">
        <v>307</v>
      </c>
      <c r="B23" s="423"/>
      <c r="C23" s="423"/>
      <c r="D23" s="423"/>
      <c r="E23" s="423"/>
      <c r="F23" s="423"/>
      <c r="G23" s="406"/>
    </row>
    <row r="24" spans="1:7" x14ac:dyDescent="0.2">
      <c r="A24" s="913" t="s">
        <v>451</v>
      </c>
      <c r="B24" s="913"/>
      <c r="C24" s="913"/>
      <c r="D24" s="914" t="s">
        <v>452</v>
      </c>
      <c r="E24" s="914"/>
      <c r="F24" s="914"/>
      <c r="G24" s="406"/>
    </row>
    <row r="25" spans="1:7" x14ac:dyDescent="0.2">
      <c r="A25" s="406"/>
      <c r="B25" s="406"/>
      <c r="C25" s="406"/>
      <c r="D25" s="406"/>
      <c r="E25" s="406"/>
      <c r="F25" s="406"/>
      <c r="G25" s="406"/>
    </row>
    <row r="26" spans="1:7" x14ac:dyDescent="0.2">
      <c r="A26" s="406"/>
      <c r="B26" s="406"/>
      <c r="C26" s="406"/>
      <c r="D26" s="406"/>
      <c r="E26" s="406"/>
      <c r="F26" s="406"/>
      <c r="G26" s="406"/>
    </row>
    <row r="27" spans="1:7" x14ac:dyDescent="0.2">
      <c r="A27" s="60" t="s">
        <v>453</v>
      </c>
      <c r="B27" s="406"/>
      <c r="C27" s="60"/>
      <c r="D27" s="407" t="s">
        <v>454</v>
      </c>
      <c r="E27" s="406"/>
      <c r="F27" s="406"/>
      <c r="G27" s="406"/>
    </row>
    <row r="28" spans="1:7" x14ac:dyDescent="0.2">
      <c r="A28" s="423" t="s">
        <v>307</v>
      </c>
      <c r="B28" s="424" t="s">
        <v>456</v>
      </c>
      <c r="C28" s="58"/>
      <c r="D28" s="409" t="s">
        <v>114</v>
      </c>
      <c r="E28" s="410"/>
      <c r="F28" s="411" t="s">
        <v>457</v>
      </c>
      <c r="G28" s="406"/>
    </row>
    <row r="29" spans="1:7" x14ac:dyDescent="0.2">
      <c r="A29" s="425" t="s">
        <v>461</v>
      </c>
      <c r="B29" s="426" t="s">
        <v>462</v>
      </c>
      <c r="C29" s="58"/>
      <c r="D29" s="417" t="s">
        <v>422</v>
      </c>
      <c r="E29" s="418"/>
      <c r="F29" s="419" t="s">
        <v>463</v>
      </c>
      <c r="G29" s="406"/>
    </row>
    <row r="30" spans="1:7" x14ac:dyDescent="0.2">
      <c r="A30" s="427" t="s">
        <v>464</v>
      </c>
      <c r="B30" s="428" t="s">
        <v>465</v>
      </c>
      <c r="C30" s="406"/>
      <c r="D30" s="406"/>
      <c r="E30" s="406"/>
      <c r="F30" s="406"/>
      <c r="G30" s="406"/>
    </row>
    <row r="31" spans="1:7" x14ac:dyDescent="0.2">
      <c r="A31" s="406"/>
      <c r="B31" s="406"/>
      <c r="C31" s="406"/>
      <c r="D31" s="406"/>
      <c r="E31" s="406"/>
      <c r="F31" s="406"/>
      <c r="G31" s="406"/>
    </row>
    <row r="32" spans="1:7" x14ac:dyDescent="0.2">
      <c r="A32" s="406"/>
      <c r="B32" s="406"/>
      <c r="C32" s="406"/>
      <c r="D32" s="406"/>
      <c r="E32" s="406"/>
      <c r="F32" s="406"/>
      <c r="G32" s="406"/>
    </row>
    <row r="33" spans="1:7" x14ac:dyDescent="0.2">
      <c r="A33" s="407" t="s">
        <v>455</v>
      </c>
      <c r="B33" s="406"/>
      <c r="C33" s="406"/>
      <c r="D33" s="406"/>
      <c r="E33" s="407" t="s">
        <v>466</v>
      </c>
      <c r="F33" s="406"/>
      <c r="G33" s="406"/>
    </row>
    <row r="34" spans="1:7" x14ac:dyDescent="0.2">
      <c r="A34" s="423" t="s">
        <v>458</v>
      </c>
      <c r="B34" s="423" t="s">
        <v>459</v>
      </c>
      <c r="C34" s="423" t="s">
        <v>460</v>
      </c>
      <c r="D34" s="414"/>
      <c r="E34" s="408"/>
      <c r="F34" s="408" t="s">
        <v>467</v>
      </c>
      <c r="G34" s="406"/>
    </row>
    <row r="35" spans="1:7" x14ac:dyDescent="0.2">
      <c r="A35" s="1"/>
      <c r="B35" s="1"/>
      <c r="C35" s="1"/>
      <c r="D35" s="1"/>
      <c r="E35" s="409" t="s">
        <v>468</v>
      </c>
      <c r="F35" s="429">
        <v>11.6</v>
      </c>
      <c r="G35" s="406"/>
    </row>
    <row r="36" spans="1:7" x14ac:dyDescent="0.2">
      <c r="A36" s="1"/>
      <c r="B36" s="1"/>
      <c r="C36" s="1"/>
      <c r="D36" s="1"/>
      <c r="E36" s="412" t="s">
        <v>49</v>
      </c>
      <c r="F36" s="429">
        <v>8.5299999999999994</v>
      </c>
      <c r="G36" s="406"/>
    </row>
    <row r="37" spans="1:7" x14ac:dyDescent="0.2">
      <c r="A37" s="1"/>
      <c r="B37" s="1"/>
      <c r="C37" s="1"/>
      <c r="D37" s="1"/>
      <c r="E37" s="412" t="s">
        <v>50</v>
      </c>
      <c r="F37" s="429">
        <v>7.88</v>
      </c>
      <c r="G37" s="406"/>
    </row>
    <row r="38" spans="1:7" x14ac:dyDescent="0.2">
      <c r="A38" s="1"/>
      <c r="B38" s="1"/>
      <c r="C38" s="1"/>
      <c r="D38" s="1"/>
      <c r="E38" s="412" t="s">
        <v>469</v>
      </c>
      <c r="F38" s="429">
        <v>7.93</v>
      </c>
      <c r="G38" s="406"/>
    </row>
    <row r="39" spans="1:7" x14ac:dyDescent="0.2">
      <c r="A39" s="1"/>
      <c r="B39" s="1"/>
      <c r="C39" s="1"/>
      <c r="D39" s="1"/>
      <c r="E39" s="412" t="s">
        <v>129</v>
      </c>
      <c r="F39" s="429">
        <v>7.46</v>
      </c>
      <c r="G39" s="406"/>
    </row>
    <row r="40" spans="1:7" x14ac:dyDescent="0.2">
      <c r="A40" s="1"/>
      <c r="B40" s="1"/>
      <c r="C40" s="1"/>
      <c r="D40" s="1"/>
      <c r="E40" s="412" t="s">
        <v>130</v>
      </c>
      <c r="F40" s="429">
        <v>6.66</v>
      </c>
      <c r="G40" s="406"/>
    </row>
    <row r="41" spans="1:7" x14ac:dyDescent="0.2">
      <c r="A41" s="1"/>
      <c r="B41" s="1"/>
      <c r="C41" s="1"/>
      <c r="D41" s="1"/>
      <c r="E41" s="417" t="s">
        <v>470</v>
      </c>
      <c r="F41" s="430">
        <v>8</v>
      </c>
      <c r="G41" s="406"/>
    </row>
    <row r="42" spans="1:7" x14ac:dyDescent="0.2">
      <c r="A42" s="406"/>
      <c r="B42" s="406"/>
      <c r="C42" s="406"/>
      <c r="D42" s="406"/>
      <c r="E42" s="406"/>
      <c r="F42" s="406"/>
      <c r="G42" s="406"/>
    </row>
    <row r="43" spans="1:7" x14ac:dyDescent="0.2">
      <c r="A43" s="406"/>
      <c r="B43" s="406"/>
      <c r="C43" s="406"/>
      <c r="D43" s="406"/>
      <c r="E43" s="406"/>
      <c r="F43" s="406"/>
      <c r="G43" s="406"/>
    </row>
    <row r="44" spans="1:7" x14ac:dyDescent="0.2">
      <c r="A44" s="406"/>
      <c r="B44" s="406"/>
      <c r="C44" s="406"/>
      <c r="D44" s="406"/>
      <c r="E44" s="406"/>
      <c r="F44" s="406"/>
      <c r="G44" s="406"/>
    </row>
    <row r="45" spans="1:7" ht="15" x14ac:dyDescent="0.25">
      <c r="A45" s="431" t="s">
        <v>471</v>
      </c>
      <c r="B45" s="1"/>
      <c r="C45" s="1"/>
      <c r="D45" s="1"/>
      <c r="E45" s="1"/>
      <c r="F45" s="1"/>
      <c r="G45" s="1"/>
    </row>
    <row r="46" spans="1:7" x14ac:dyDescent="0.2">
      <c r="A46" s="1" t="s">
        <v>472</v>
      </c>
      <c r="B46" s="1"/>
      <c r="C46" s="1"/>
      <c r="D46" s="1"/>
      <c r="E46" s="1"/>
      <c r="F46" s="1"/>
      <c r="G46" s="1"/>
    </row>
    <row r="47" spans="1:7" x14ac:dyDescent="0.2">
      <c r="A47" s="1" t="s">
        <v>473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1" t="s">
        <v>474</v>
      </c>
      <c r="B49" s="1"/>
      <c r="C49" s="1"/>
      <c r="D49" s="1"/>
      <c r="E49" s="1"/>
      <c r="F49" s="1"/>
      <c r="G49" s="1"/>
    </row>
    <row r="50" spans="1:7" x14ac:dyDescent="0.2">
      <c r="A50" s="1" t="s">
        <v>647</v>
      </c>
      <c r="B50" s="1"/>
      <c r="C50" s="1"/>
      <c r="D50" s="1"/>
      <c r="E50" s="1"/>
      <c r="F50" s="1"/>
      <c r="G50" s="1"/>
    </row>
    <row r="51" spans="1:7" x14ac:dyDescent="0.2">
      <c r="A51" s="1" t="s">
        <v>648</v>
      </c>
      <c r="B51" s="1"/>
      <c r="C51" s="1"/>
      <c r="D51" s="1"/>
      <c r="E51" s="1"/>
      <c r="F51" s="1"/>
      <c r="G51" s="1"/>
    </row>
    <row r="52" spans="1:7" x14ac:dyDescent="0.2">
      <c r="A52" s="1" t="s">
        <v>649</v>
      </c>
      <c r="B52" s="1"/>
      <c r="C52" s="1"/>
      <c r="D52" s="1"/>
      <c r="E52" s="1"/>
      <c r="F52" s="1"/>
      <c r="G52" s="1"/>
    </row>
    <row r="53" spans="1:7" x14ac:dyDescent="0.2">
      <c r="A53" s="1" t="s">
        <v>650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1" t="s">
        <v>475</v>
      </c>
      <c r="B55" s="1"/>
      <c r="C55" s="1"/>
      <c r="D55" s="1"/>
      <c r="E55" s="1"/>
      <c r="F55" s="1"/>
      <c r="G55" s="1"/>
    </row>
    <row r="56" spans="1:7" x14ac:dyDescent="0.2">
      <c r="A56" s="1" t="s">
        <v>651</v>
      </c>
      <c r="B56" s="1"/>
      <c r="C56" s="1"/>
      <c r="D56" s="1"/>
      <c r="E56" s="1"/>
      <c r="F56" s="1"/>
      <c r="G56" s="1"/>
    </row>
    <row r="57" spans="1:7" x14ac:dyDescent="0.2">
      <c r="A57" s="1" t="s">
        <v>652</v>
      </c>
      <c r="B57" s="1"/>
      <c r="C57" s="1"/>
      <c r="D57" s="1"/>
      <c r="E57" s="1"/>
      <c r="F57" s="1"/>
      <c r="G57" s="1"/>
    </row>
    <row r="58" spans="1:7" x14ac:dyDescent="0.2">
      <c r="A58" s="1" t="s">
        <v>653</v>
      </c>
      <c r="B58" s="1"/>
      <c r="C58" s="1"/>
      <c r="D58" s="1"/>
      <c r="E58" s="1"/>
      <c r="F58" s="1"/>
      <c r="G58" s="1"/>
    </row>
    <row r="59" spans="1:7" x14ac:dyDescent="0.2">
      <c r="A59" s="1" t="s">
        <v>654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1" t="s">
        <v>635</v>
      </c>
      <c r="B61" s="1"/>
      <c r="C61" s="1"/>
      <c r="D61" s="1"/>
      <c r="E61" s="1"/>
      <c r="F61" s="1"/>
      <c r="G61" s="1"/>
    </row>
    <row r="62" spans="1:7" x14ac:dyDescent="0.2">
      <c r="A62" s="1" t="s">
        <v>655</v>
      </c>
      <c r="B62" s="1"/>
      <c r="C62" s="1"/>
      <c r="D62" s="1"/>
      <c r="E62" s="1"/>
      <c r="F62" s="1"/>
      <c r="G62" s="1"/>
    </row>
    <row r="63" spans="1:7" x14ac:dyDescent="0.2">
      <c r="A63" s="1" t="s">
        <v>638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1" t="s">
        <v>476</v>
      </c>
      <c r="B65" s="1"/>
      <c r="C65" s="1"/>
      <c r="D65" s="1"/>
      <c r="E65" s="1"/>
      <c r="F65" s="1"/>
      <c r="G65" s="1"/>
    </row>
    <row r="66" spans="1:7" x14ac:dyDescent="0.2">
      <c r="A66" s="1" t="s">
        <v>477</v>
      </c>
      <c r="B66" s="1"/>
      <c r="C66" s="1"/>
      <c r="D66" s="1"/>
      <c r="E66" s="1"/>
      <c r="F66" s="1"/>
      <c r="G66" s="1"/>
    </row>
    <row r="67" spans="1:7" x14ac:dyDescent="0.2">
      <c r="A67" s="1" t="s">
        <v>478</v>
      </c>
      <c r="B67" s="1"/>
      <c r="C67" s="1"/>
      <c r="D67" s="1"/>
      <c r="E67" s="1"/>
      <c r="F67" s="1"/>
      <c r="G67" s="1"/>
    </row>
    <row r="68" spans="1:7" x14ac:dyDescent="0.2">
      <c r="A68" s="1" t="s">
        <v>479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2" t="s">
        <v>493</v>
      </c>
      <c r="B1" s="455"/>
      <c r="C1" s="455"/>
      <c r="D1" s="455"/>
    </row>
    <row r="2" spans="1:18" x14ac:dyDescent="0.2">
      <c r="A2" s="485"/>
      <c r="B2" s="483"/>
      <c r="C2" s="483"/>
      <c r="D2" s="486"/>
    </row>
    <row r="3" spans="1:18" x14ac:dyDescent="0.2">
      <c r="A3" s="487"/>
      <c r="B3" s="487">
        <v>2014</v>
      </c>
      <c r="C3" s="487">
        <v>2015</v>
      </c>
      <c r="D3" s="487">
        <v>2016</v>
      </c>
    </row>
    <row r="4" spans="1:18" x14ac:dyDescent="0.2">
      <c r="A4" s="454" t="s">
        <v>134</v>
      </c>
      <c r="B4" s="482">
        <v>-7.753502009242113</v>
      </c>
      <c r="C4" s="482">
        <v>-1.0465647887441898</v>
      </c>
      <c r="D4" s="482">
        <v>1.8733026866873159</v>
      </c>
      <c r="Q4" s="787"/>
      <c r="R4" s="787"/>
    </row>
    <row r="5" spans="1:18" x14ac:dyDescent="0.2">
      <c r="A5" s="454" t="s">
        <v>135</v>
      </c>
      <c r="B5" s="482">
        <v>-6.2083557342270828</v>
      </c>
      <c r="C5" s="482">
        <v>-0.45555905080576653</v>
      </c>
      <c r="D5" s="482">
        <v>1.4910609324397557</v>
      </c>
    </row>
    <row r="6" spans="1:18" x14ac:dyDescent="0.2">
      <c r="A6" s="454" t="s">
        <v>136</v>
      </c>
      <c r="B6" s="482">
        <v>-5.1314628475704174</v>
      </c>
      <c r="C6" s="482">
        <v>-0.39646117163062383</v>
      </c>
      <c r="D6" s="482">
        <v>1.8609413846717626</v>
      </c>
    </row>
    <row r="7" spans="1:18" x14ac:dyDescent="0.2">
      <c r="A7" s="454" t="s">
        <v>137</v>
      </c>
      <c r="B7" s="482">
        <v>-4.992133620685669</v>
      </c>
      <c r="C7" s="482">
        <v>0.21445482425297638</v>
      </c>
      <c r="D7" s="482">
        <v>1.9530221502108613</v>
      </c>
    </row>
    <row r="8" spans="1:18" x14ac:dyDescent="0.2">
      <c r="A8" s="454" t="s">
        <v>138</v>
      </c>
      <c r="B8" s="482">
        <v>-4.2330189198514301</v>
      </c>
      <c r="C8" s="482">
        <v>0.49794843946808809</v>
      </c>
      <c r="D8" s="734">
        <v>2.0700289988292599</v>
      </c>
    </row>
    <row r="9" spans="1:18" x14ac:dyDescent="0.2">
      <c r="A9" s="454" t="s">
        <v>139</v>
      </c>
      <c r="B9" s="482">
        <v>-2.8953925133100227</v>
      </c>
      <c r="C9" s="482">
        <v>0.81088410210857997</v>
      </c>
      <c r="D9" s="734">
        <v>2.0027925487682472</v>
      </c>
    </row>
    <row r="10" spans="1:18" x14ac:dyDescent="0.2">
      <c r="A10" s="454" t="s">
        <v>140</v>
      </c>
      <c r="B10" s="482">
        <v>-2.6582284128819178</v>
      </c>
      <c r="C10" s="482">
        <v>1.20654179422955</v>
      </c>
      <c r="D10" s="734">
        <v>1.985291988139162</v>
      </c>
    </row>
    <row r="11" spans="1:18" x14ac:dyDescent="0.2">
      <c r="A11" s="454" t="s">
        <v>141</v>
      </c>
      <c r="B11" s="482">
        <v>-2.2841931248927532</v>
      </c>
      <c r="C11" s="482">
        <v>2.0096408893019255</v>
      </c>
      <c r="D11" s="734" t="s">
        <v>602</v>
      </c>
    </row>
    <row r="12" spans="1:18" x14ac:dyDescent="0.2">
      <c r="A12" s="454" t="s">
        <v>142</v>
      </c>
      <c r="B12" s="482">
        <v>-1.6555798884600568</v>
      </c>
      <c r="C12" s="482">
        <v>1.9104872561680004</v>
      </c>
      <c r="D12" s="734" t="s">
        <v>602</v>
      </c>
    </row>
    <row r="13" spans="1:18" x14ac:dyDescent="0.2">
      <c r="A13" s="454" t="s">
        <v>143</v>
      </c>
      <c r="B13" s="482">
        <v>-1.1913288805458004</v>
      </c>
      <c r="C13" s="482">
        <v>1.5780367841651555</v>
      </c>
      <c r="D13" s="734" t="s">
        <v>602</v>
      </c>
    </row>
    <row r="14" spans="1:18" x14ac:dyDescent="0.2">
      <c r="A14" s="454" t="s">
        <v>144</v>
      </c>
      <c r="B14" s="482">
        <v>-1.4577106406000133</v>
      </c>
      <c r="C14" s="482">
        <v>2.2303755411632871</v>
      </c>
      <c r="D14" s="734" t="s">
        <v>602</v>
      </c>
    </row>
    <row r="15" spans="1:18" x14ac:dyDescent="0.2">
      <c r="A15" s="483" t="s">
        <v>145</v>
      </c>
      <c r="B15" s="484">
        <v>-1.4138810684587531</v>
      </c>
      <c r="C15" s="484">
        <v>2.644184542078956</v>
      </c>
      <c r="D15" s="735" t="s">
        <v>602</v>
      </c>
    </row>
    <row r="16" spans="1:18" x14ac:dyDescent="0.2">
      <c r="A16" s="453"/>
      <c r="B16" s="454"/>
      <c r="C16" s="454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0" t="s">
        <v>24</v>
      </c>
      <c r="B1" s="491"/>
      <c r="C1" s="491"/>
      <c r="D1" s="491"/>
      <c r="E1" s="491"/>
      <c r="F1" s="491"/>
      <c r="G1" s="491"/>
      <c r="H1" s="491"/>
    </row>
    <row r="2" spans="1:8" ht="15.75" x14ac:dyDescent="0.25">
      <c r="A2" s="492"/>
      <c r="B2" s="493"/>
      <c r="C2" s="494"/>
      <c r="D2" s="494"/>
      <c r="E2" s="494"/>
      <c r="F2" s="494"/>
      <c r="G2" s="494"/>
      <c r="H2" s="523" t="s">
        <v>159</v>
      </c>
    </row>
    <row r="3" spans="1:8" s="80" customFormat="1" x14ac:dyDescent="0.2">
      <c r="A3" s="446"/>
      <c r="B3" s="867">
        <f>INDICE!A3</f>
        <v>42552</v>
      </c>
      <c r="C3" s="868"/>
      <c r="D3" s="868" t="s">
        <v>120</v>
      </c>
      <c r="E3" s="868"/>
      <c r="F3" s="868" t="s">
        <v>121</v>
      </c>
      <c r="G3" s="868"/>
      <c r="H3" s="868"/>
    </row>
    <row r="4" spans="1:8" s="80" customFormat="1" x14ac:dyDescent="0.2">
      <c r="A4" s="447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442" t="s">
        <v>488</v>
      </c>
      <c r="H4" s="442" t="s">
        <v>128</v>
      </c>
    </row>
    <row r="5" spans="1:8" s="102" customFormat="1" x14ac:dyDescent="0.2">
      <c r="A5" s="496" t="s">
        <v>146</v>
      </c>
      <c r="B5" s="505">
        <v>51.466029999999989</v>
      </c>
      <c r="C5" s="498">
        <v>-3.4846111997617979</v>
      </c>
      <c r="D5" s="497">
        <v>513.24498000000006</v>
      </c>
      <c r="E5" s="498">
        <v>-1.6379958823048812</v>
      </c>
      <c r="F5" s="497">
        <v>855.63580000000013</v>
      </c>
      <c r="G5" s="498">
        <v>-0.95417101855089226</v>
      </c>
      <c r="H5" s="503">
        <v>45.361457773125849</v>
      </c>
    </row>
    <row r="6" spans="1:8" s="102" customFormat="1" x14ac:dyDescent="0.2">
      <c r="A6" s="496" t="s">
        <v>147</v>
      </c>
      <c r="B6" s="505">
        <v>23.764850000000017</v>
      </c>
      <c r="C6" s="498">
        <v>-3.2826715558096105</v>
      </c>
      <c r="D6" s="497">
        <v>336.11025999999998</v>
      </c>
      <c r="E6" s="498">
        <v>-2.7366090543115247</v>
      </c>
      <c r="F6" s="497">
        <v>506.96985000000006</v>
      </c>
      <c r="G6" s="498">
        <v>-0.77584205659166694</v>
      </c>
      <c r="H6" s="503">
        <v>26.87696265516583</v>
      </c>
    </row>
    <row r="7" spans="1:8" s="102" customFormat="1" x14ac:dyDescent="0.2">
      <c r="A7" s="496" t="s">
        <v>148</v>
      </c>
      <c r="B7" s="505">
        <v>4.1317599999999999</v>
      </c>
      <c r="C7" s="498">
        <v>-3.2050546201655239</v>
      </c>
      <c r="D7" s="497">
        <v>27.30921</v>
      </c>
      <c r="E7" s="498">
        <v>13.020214276964218</v>
      </c>
      <c r="F7" s="497">
        <v>46.172990000000006</v>
      </c>
      <c r="G7" s="498">
        <v>17.48179811588394</v>
      </c>
      <c r="H7" s="503">
        <v>2.4478570627175276</v>
      </c>
    </row>
    <row r="8" spans="1:8" s="102" customFormat="1" x14ac:dyDescent="0.2">
      <c r="A8" s="499" t="s">
        <v>618</v>
      </c>
      <c r="B8" s="504">
        <v>81.033729999999991</v>
      </c>
      <c r="C8" s="501">
        <v>145.11147173543822</v>
      </c>
      <c r="D8" s="500">
        <v>261.30402999999995</v>
      </c>
      <c r="E8" s="502">
        <v>10.544510253067278</v>
      </c>
      <c r="F8" s="500">
        <v>477.48305000000005</v>
      </c>
      <c r="G8" s="502">
        <v>28.505235933223354</v>
      </c>
      <c r="H8" s="802">
        <v>25.313722508990782</v>
      </c>
    </row>
    <row r="9" spans="1:8" s="80" customFormat="1" x14ac:dyDescent="0.2">
      <c r="A9" s="448" t="s">
        <v>119</v>
      </c>
      <c r="B9" s="69">
        <v>160.39636999999999</v>
      </c>
      <c r="C9" s="70">
        <v>39.203790108565791</v>
      </c>
      <c r="D9" s="69">
        <v>1137.96848</v>
      </c>
      <c r="E9" s="70">
        <v>0.89257380210268022</v>
      </c>
      <c r="F9" s="69">
        <v>1886.2616900000005</v>
      </c>
      <c r="G9" s="70">
        <v>5.6325751247218605</v>
      </c>
      <c r="H9" s="70">
        <v>100</v>
      </c>
    </row>
    <row r="10" spans="1:8" s="102" customFormat="1" x14ac:dyDescent="0.2">
      <c r="A10" s="489"/>
      <c r="B10" s="488"/>
      <c r="C10" s="495"/>
      <c r="D10" s="488"/>
      <c r="E10" s="495"/>
      <c r="F10" s="488"/>
      <c r="G10" s="495"/>
      <c r="H10" s="93" t="s">
        <v>238</v>
      </c>
    </row>
    <row r="11" spans="1:8" s="102" customFormat="1" x14ac:dyDescent="0.2">
      <c r="A11" s="449" t="s">
        <v>557</v>
      </c>
      <c r="B11" s="488"/>
      <c r="C11" s="488"/>
      <c r="D11" s="488"/>
      <c r="E11" s="488"/>
      <c r="F11" s="488"/>
      <c r="G11" s="495"/>
      <c r="H11" s="495"/>
    </row>
    <row r="12" spans="1:8" s="102" customFormat="1" x14ac:dyDescent="0.2">
      <c r="A12" s="449" t="s">
        <v>617</v>
      </c>
      <c r="B12" s="488"/>
      <c r="C12" s="488"/>
      <c r="D12" s="488"/>
      <c r="E12" s="488"/>
      <c r="F12" s="488"/>
      <c r="G12" s="495"/>
      <c r="H12" s="495"/>
    </row>
    <row r="13" spans="1:8" s="102" customFormat="1" ht="14.25" x14ac:dyDescent="0.2">
      <c r="A13" s="166" t="s">
        <v>643</v>
      </c>
      <c r="B13" s="454"/>
      <c r="C13" s="454"/>
      <c r="D13" s="454"/>
      <c r="E13" s="454"/>
      <c r="F13" s="454"/>
      <c r="G13" s="454"/>
      <c r="H13" s="454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293" priority="4" operator="between">
      <formula>0</formula>
      <formula>0.5</formula>
    </cfRule>
  </conditionalFormatting>
  <conditionalFormatting sqref="D8">
    <cfRule type="cellIs" dxfId="292" priority="3" operator="between">
      <formula>0</formula>
      <formula>0.5</formula>
    </cfRule>
  </conditionalFormatting>
  <conditionalFormatting sqref="F8">
    <cfRule type="cellIs" dxfId="291" priority="2" operator="between">
      <formula>0</formula>
      <formula>0.5</formula>
    </cfRule>
  </conditionalFormatting>
  <conditionalFormatting sqref="H8">
    <cfRule type="cellIs" dxfId="290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/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3" t="s">
        <v>159</v>
      </c>
    </row>
    <row r="3" spans="1:14" s="102" customFormat="1" x14ac:dyDescent="0.2">
      <c r="A3" s="79"/>
      <c r="B3" s="867">
        <f>INDICE!A3</f>
        <v>42552</v>
      </c>
      <c r="C3" s="868"/>
      <c r="D3" s="869" t="s">
        <v>120</v>
      </c>
      <c r="E3" s="869"/>
      <c r="F3" s="869" t="s">
        <v>121</v>
      </c>
      <c r="G3" s="869"/>
      <c r="H3" s="869"/>
      <c r="I3" s="524"/>
    </row>
    <row r="4" spans="1:14" s="102" customFormat="1" x14ac:dyDescent="0.2">
      <c r="A4" s="81"/>
      <c r="B4" s="97" t="s">
        <v>48</v>
      </c>
      <c r="C4" s="97" t="s">
        <v>494</v>
      </c>
      <c r="D4" s="97" t="s">
        <v>48</v>
      </c>
      <c r="E4" s="97" t="s">
        <v>488</v>
      </c>
      <c r="F4" s="97" t="s">
        <v>48</v>
      </c>
      <c r="G4" s="442" t="s">
        <v>488</v>
      </c>
      <c r="H4" s="442" t="s">
        <v>110</v>
      </c>
      <c r="I4" s="524"/>
    </row>
    <row r="5" spans="1:14" s="102" customFormat="1" x14ac:dyDescent="0.2">
      <c r="A5" s="99" t="s">
        <v>192</v>
      </c>
      <c r="B5" s="526">
        <v>415.83851999999956</v>
      </c>
      <c r="C5" s="519">
        <v>-1.7887783785658509</v>
      </c>
      <c r="D5" s="518">
        <v>2515.6332499999999</v>
      </c>
      <c r="E5" s="520">
        <v>1.1576266918491314</v>
      </c>
      <c r="F5" s="518">
        <v>4335.8706500000008</v>
      </c>
      <c r="G5" s="520">
        <v>0.54875284068273866</v>
      </c>
      <c r="H5" s="529">
        <v>92.195885775347747</v>
      </c>
    </row>
    <row r="6" spans="1:14" s="102" customFormat="1" x14ac:dyDescent="0.2">
      <c r="A6" s="99" t="s">
        <v>193</v>
      </c>
      <c r="B6" s="505">
        <v>37.912789999999987</v>
      </c>
      <c r="C6" s="512">
        <v>14.522298034505745</v>
      </c>
      <c r="D6" s="497">
        <v>214.00499999999994</v>
      </c>
      <c r="E6" s="498">
        <v>12.291043188277447</v>
      </c>
      <c r="F6" s="497">
        <v>363.32221000000004</v>
      </c>
      <c r="G6" s="498">
        <v>11.284849777240188</v>
      </c>
      <c r="H6" s="503">
        <v>7.7255102093063837</v>
      </c>
    </row>
    <row r="7" spans="1:14" s="102" customFormat="1" x14ac:dyDescent="0.2">
      <c r="A7" s="99" t="s">
        <v>153</v>
      </c>
      <c r="B7" s="527">
        <v>0</v>
      </c>
      <c r="C7" s="514">
        <v>-100</v>
      </c>
      <c r="D7" s="513">
        <v>5.6539999999999993E-2</v>
      </c>
      <c r="E7" s="514">
        <v>-1.3435700575815916</v>
      </c>
      <c r="F7" s="513">
        <v>8.3990000000000009E-2</v>
      </c>
      <c r="G7" s="514">
        <v>-16.535824306866726</v>
      </c>
      <c r="H7" s="527">
        <v>1.785923306146473E-3</v>
      </c>
    </row>
    <row r="8" spans="1:14" s="102" customFormat="1" x14ac:dyDescent="0.2">
      <c r="A8" s="525" t="s">
        <v>154</v>
      </c>
      <c r="B8" s="506">
        <v>453.75130999999953</v>
      </c>
      <c r="C8" s="507">
        <v>-0.6102458526336636</v>
      </c>
      <c r="D8" s="506">
        <v>2729.69479</v>
      </c>
      <c r="E8" s="507">
        <v>1.9491072909493357</v>
      </c>
      <c r="F8" s="506">
        <v>4699.2768500000002</v>
      </c>
      <c r="G8" s="507">
        <v>1.3019947584793012</v>
      </c>
      <c r="H8" s="507">
        <v>99.92318190796027</v>
      </c>
    </row>
    <row r="9" spans="1:14" s="102" customFormat="1" x14ac:dyDescent="0.2">
      <c r="A9" s="99" t="s">
        <v>155</v>
      </c>
      <c r="B9" s="527">
        <v>0.42649999999999988</v>
      </c>
      <c r="C9" s="514">
        <v>-12.050975378397371</v>
      </c>
      <c r="D9" s="513">
        <v>1.97448</v>
      </c>
      <c r="E9" s="514">
        <v>-9.8863584500935744</v>
      </c>
      <c r="F9" s="513">
        <v>3.61267</v>
      </c>
      <c r="G9" s="514">
        <v>4.8737510087726896</v>
      </c>
      <c r="H9" s="503">
        <v>7.6818092039721134E-2</v>
      </c>
    </row>
    <row r="10" spans="1:14" s="102" customFormat="1" x14ac:dyDescent="0.2">
      <c r="A10" s="68" t="s">
        <v>156</v>
      </c>
      <c r="B10" s="508">
        <v>454.17780999999951</v>
      </c>
      <c r="C10" s="509">
        <v>-0.62238545278710056</v>
      </c>
      <c r="D10" s="508">
        <v>2731.6692699999999</v>
      </c>
      <c r="E10" s="509">
        <v>1.9394298253863418</v>
      </c>
      <c r="F10" s="508">
        <v>4702.8895200000006</v>
      </c>
      <c r="G10" s="509">
        <v>1.3046451369040895</v>
      </c>
      <c r="H10" s="509">
        <v>100</v>
      </c>
    </row>
    <row r="11" spans="1:14" s="102" customFormat="1" x14ac:dyDescent="0.2">
      <c r="A11" s="104" t="s">
        <v>157</v>
      </c>
      <c r="B11" s="515"/>
      <c r="C11" s="515"/>
      <c r="D11" s="515"/>
      <c r="E11" s="515"/>
      <c r="F11" s="515"/>
      <c r="G11" s="515"/>
      <c r="H11" s="515"/>
    </row>
    <row r="12" spans="1:14" s="102" customFormat="1" x14ac:dyDescent="0.2">
      <c r="A12" s="105" t="s">
        <v>198</v>
      </c>
      <c r="B12" s="528">
        <v>21.229450000000007</v>
      </c>
      <c r="C12" s="517">
        <v>-26.550184165567025</v>
      </c>
      <c r="D12" s="516">
        <v>140.92101000000005</v>
      </c>
      <c r="E12" s="517">
        <v>-21.90283390040009</v>
      </c>
      <c r="F12" s="516">
        <v>258.13426000000004</v>
      </c>
      <c r="G12" s="517">
        <v>-14.962442832104156</v>
      </c>
      <c r="H12" s="530">
        <v>5.4888438034155644</v>
      </c>
    </row>
    <row r="13" spans="1:14" s="102" customFormat="1" x14ac:dyDescent="0.2">
      <c r="A13" s="106" t="s">
        <v>158</v>
      </c>
      <c r="B13" s="568">
        <v>4.67425962532164</v>
      </c>
      <c r="C13" s="521"/>
      <c r="D13" s="550">
        <v>5.1587873959573471</v>
      </c>
      <c r="E13" s="521"/>
      <c r="F13" s="550">
        <v>5.4888438034155644</v>
      </c>
      <c r="G13" s="521"/>
      <c r="H13" s="531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557</v>
      </c>
      <c r="B15" s="136"/>
      <c r="C15" s="136"/>
      <c r="D15" s="136"/>
      <c r="E15" s="136"/>
      <c r="F15" s="522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495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643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289" priority="3" operator="between">
      <formula>0</formula>
      <formula>0.5</formula>
    </cfRule>
  </conditionalFormatting>
  <conditionalFormatting sqref="B9:G9">
    <cfRule type="cellIs" dxfId="288" priority="5" operator="between">
      <formula>0</formula>
      <formula>0.5</formula>
    </cfRule>
  </conditionalFormatting>
  <conditionalFormatting sqref="B7:G7">
    <cfRule type="cellIs" dxfId="287" priority="4" operator="between">
      <formula>0</formula>
      <formula>0.5</formula>
    </cfRule>
  </conditionalFormatting>
  <conditionalFormatting sqref="C7">
    <cfRule type="cellIs" dxfId="286" priority="2" operator="equal">
      <formula>0</formula>
    </cfRule>
  </conditionalFormatting>
  <conditionalFormatting sqref="B7">
    <cfRule type="cellIs" dxfId="285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C33" sqref="C3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596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70">
        <f>INDICE!A3</f>
        <v>42552</v>
      </c>
      <c r="C3" s="870"/>
      <c r="D3" s="870"/>
      <c r="E3" s="112"/>
      <c r="F3" s="871" t="s">
        <v>121</v>
      </c>
      <c r="G3" s="871"/>
      <c r="H3" s="871"/>
    </row>
    <row r="4" spans="1:10" s="114" customFormat="1" x14ac:dyDescent="0.2">
      <c r="A4" s="115"/>
      <c r="B4" s="116" t="s">
        <v>151</v>
      </c>
      <c r="C4" s="818" t="s">
        <v>152</v>
      </c>
      <c r="D4" s="116" t="s">
        <v>160</v>
      </c>
      <c r="E4" s="116"/>
      <c r="F4" s="116" t="s">
        <v>151</v>
      </c>
      <c r="G4" s="818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63.731139999999968</v>
      </c>
      <c r="C5" s="119">
        <v>3.3949099999999999</v>
      </c>
      <c r="D5" s="532">
        <v>67.126049999999964</v>
      </c>
      <c r="E5" s="533"/>
      <c r="F5" s="533">
        <v>668.20959000000289</v>
      </c>
      <c r="G5" s="119">
        <v>29.826799999999942</v>
      </c>
      <c r="H5" s="532">
        <v>698.03639000000283</v>
      </c>
      <c r="I5" s="82"/>
    </row>
    <row r="6" spans="1:10" s="114" customFormat="1" x14ac:dyDescent="0.2">
      <c r="A6" s="115" t="s">
        <v>162</v>
      </c>
      <c r="B6" s="118">
        <v>12.893879999999999</v>
      </c>
      <c r="C6" s="119">
        <v>0.97559000000000029</v>
      </c>
      <c r="D6" s="534">
        <v>13.86947</v>
      </c>
      <c r="E6" s="265"/>
      <c r="F6" s="265">
        <v>128.57983000000002</v>
      </c>
      <c r="G6" s="119">
        <v>7.4510100000000064</v>
      </c>
      <c r="H6" s="534">
        <v>136.03084000000001</v>
      </c>
      <c r="I6" s="82"/>
    </row>
    <row r="7" spans="1:10" s="114" customFormat="1" x14ac:dyDescent="0.2">
      <c r="A7" s="115" t="s">
        <v>163</v>
      </c>
      <c r="B7" s="118">
        <v>8.1647099999999995</v>
      </c>
      <c r="C7" s="119">
        <v>0.77992000000000006</v>
      </c>
      <c r="D7" s="534">
        <v>8.9446300000000001</v>
      </c>
      <c r="E7" s="265"/>
      <c r="F7" s="265">
        <v>81.887660000000068</v>
      </c>
      <c r="G7" s="119">
        <v>7.0259600000000049</v>
      </c>
      <c r="H7" s="534">
        <v>88.913620000000066</v>
      </c>
      <c r="I7" s="82"/>
    </row>
    <row r="8" spans="1:10" s="114" customFormat="1" x14ac:dyDescent="0.2">
      <c r="A8" s="115" t="s">
        <v>164</v>
      </c>
      <c r="B8" s="118">
        <v>23.769850000000002</v>
      </c>
      <c r="C8" s="119">
        <v>1.4811100000000001</v>
      </c>
      <c r="D8" s="534">
        <v>25.250960000000003</v>
      </c>
      <c r="E8" s="265"/>
      <c r="F8" s="265">
        <v>204.64874000000003</v>
      </c>
      <c r="G8" s="119">
        <v>12.502370000000004</v>
      </c>
      <c r="H8" s="534">
        <v>217.15111000000005</v>
      </c>
      <c r="I8" s="82"/>
    </row>
    <row r="9" spans="1:10" s="114" customFormat="1" x14ac:dyDescent="0.2">
      <c r="A9" s="115" t="s">
        <v>165</v>
      </c>
      <c r="B9" s="118">
        <v>30.70673</v>
      </c>
      <c r="C9" s="119">
        <v>10.724290000000002</v>
      </c>
      <c r="D9" s="534">
        <v>41.431020000000004</v>
      </c>
      <c r="E9" s="265"/>
      <c r="F9" s="265">
        <v>367.25131000000022</v>
      </c>
      <c r="G9" s="119">
        <v>126.93585</v>
      </c>
      <c r="H9" s="534">
        <v>494.18716000000023</v>
      </c>
      <c r="I9" s="82"/>
    </row>
    <row r="10" spans="1:10" s="114" customFormat="1" x14ac:dyDescent="0.2">
      <c r="A10" s="115" t="s">
        <v>166</v>
      </c>
      <c r="B10" s="118">
        <v>5.9312100000000001</v>
      </c>
      <c r="C10" s="119">
        <v>0.50182000000000004</v>
      </c>
      <c r="D10" s="534">
        <v>6.4330300000000005</v>
      </c>
      <c r="E10" s="265"/>
      <c r="F10" s="265">
        <v>57.763280000000023</v>
      </c>
      <c r="G10" s="119">
        <v>3.8646399999999996</v>
      </c>
      <c r="H10" s="534">
        <v>61.627920000000024</v>
      </c>
      <c r="I10" s="82"/>
    </row>
    <row r="11" spans="1:10" s="114" customFormat="1" x14ac:dyDescent="0.2">
      <c r="A11" s="115" t="s">
        <v>167</v>
      </c>
      <c r="B11" s="118">
        <v>25.39593</v>
      </c>
      <c r="C11" s="119">
        <v>2.2768700000000006</v>
      </c>
      <c r="D11" s="534">
        <v>27.672800000000002</v>
      </c>
      <c r="E11" s="265"/>
      <c r="F11" s="265">
        <v>247.25652999999988</v>
      </c>
      <c r="G11" s="119">
        <v>17.108610000000024</v>
      </c>
      <c r="H11" s="534">
        <v>264.36513999999988</v>
      </c>
      <c r="I11" s="82"/>
    </row>
    <row r="12" spans="1:10" s="114" customFormat="1" x14ac:dyDescent="0.2">
      <c r="A12" s="115" t="s">
        <v>608</v>
      </c>
      <c r="B12" s="118">
        <v>15.885939999999998</v>
      </c>
      <c r="C12" s="119">
        <v>0.9986600000000001</v>
      </c>
      <c r="D12" s="534">
        <v>16.884599999999999</v>
      </c>
      <c r="E12" s="265"/>
      <c r="F12" s="265">
        <v>165.32383000000004</v>
      </c>
      <c r="G12" s="119">
        <v>8.8897600000000061</v>
      </c>
      <c r="H12" s="534">
        <v>174.21359000000004</v>
      </c>
      <c r="I12" s="82"/>
      <c r="J12" s="119"/>
    </row>
    <row r="13" spans="1:10" s="114" customFormat="1" x14ac:dyDescent="0.2">
      <c r="A13" s="115" t="s">
        <v>168</v>
      </c>
      <c r="B13" s="118">
        <v>70.774949999999976</v>
      </c>
      <c r="C13" s="119">
        <v>6.039749999999998</v>
      </c>
      <c r="D13" s="534">
        <v>76.814699999999974</v>
      </c>
      <c r="E13" s="265"/>
      <c r="F13" s="265">
        <v>724.15464000000134</v>
      </c>
      <c r="G13" s="119">
        <v>53.929069999999975</v>
      </c>
      <c r="H13" s="534">
        <v>778.08371000000136</v>
      </c>
      <c r="I13" s="82"/>
      <c r="J13" s="119"/>
    </row>
    <row r="14" spans="1:10" s="114" customFormat="1" x14ac:dyDescent="0.2">
      <c r="A14" s="115" t="s">
        <v>169</v>
      </c>
      <c r="B14" s="118">
        <v>0.47210000000000002</v>
      </c>
      <c r="C14" s="119">
        <v>6.0409999999999998E-2</v>
      </c>
      <c r="D14" s="535">
        <v>0.53251000000000004</v>
      </c>
      <c r="E14" s="119"/>
      <c r="F14" s="265">
        <v>5.5449500000000009</v>
      </c>
      <c r="G14" s="119">
        <v>0.59636999999999996</v>
      </c>
      <c r="H14" s="535">
        <v>6.1413200000000012</v>
      </c>
      <c r="I14" s="82"/>
      <c r="J14" s="119"/>
    </row>
    <row r="15" spans="1:10" s="114" customFormat="1" x14ac:dyDescent="0.2">
      <c r="A15" s="115" t="s">
        <v>170</v>
      </c>
      <c r="B15" s="118">
        <v>47.813130000000008</v>
      </c>
      <c r="C15" s="119">
        <v>2.8100600000000004</v>
      </c>
      <c r="D15" s="534">
        <v>50.623190000000008</v>
      </c>
      <c r="E15" s="265"/>
      <c r="F15" s="265">
        <v>479.79581999999994</v>
      </c>
      <c r="G15" s="119">
        <v>23.099359999999994</v>
      </c>
      <c r="H15" s="534">
        <v>502.89517999999993</v>
      </c>
      <c r="I15" s="82"/>
      <c r="J15" s="119"/>
    </row>
    <row r="16" spans="1:10" s="114" customFormat="1" x14ac:dyDescent="0.2">
      <c r="A16" s="115" t="s">
        <v>171</v>
      </c>
      <c r="B16" s="118">
        <v>8.7393900000000002</v>
      </c>
      <c r="C16" s="119">
        <v>0.37398000000000003</v>
      </c>
      <c r="D16" s="534">
        <v>9.1133699999999997</v>
      </c>
      <c r="E16" s="265"/>
      <c r="F16" s="265">
        <v>91.350490000000008</v>
      </c>
      <c r="G16" s="119">
        <v>3.2484700000000015</v>
      </c>
      <c r="H16" s="534">
        <v>94.598960000000005</v>
      </c>
      <c r="I16" s="82"/>
      <c r="J16" s="119"/>
    </row>
    <row r="17" spans="1:14" s="114" customFormat="1" x14ac:dyDescent="0.2">
      <c r="A17" s="115" t="s">
        <v>172</v>
      </c>
      <c r="B17" s="118">
        <v>22.742360000000001</v>
      </c>
      <c r="C17" s="119">
        <v>1.7621000000000004</v>
      </c>
      <c r="D17" s="534">
        <v>24.504460000000002</v>
      </c>
      <c r="E17" s="265"/>
      <c r="F17" s="265">
        <v>226.28776999999999</v>
      </c>
      <c r="G17" s="119">
        <v>14.28110000000002</v>
      </c>
      <c r="H17" s="534">
        <v>240.56887</v>
      </c>
      <c r="I17" s="82"/>
      <c r="J17" s="119"/>
    </row>
    <row r="18" spans="1:14" s="114" customFormat="1" x14ac:dyDescent="0.2">
      <c r="A18" s="115" t="s">
        <v>173</v>
      </c>
      <c r="B18" s="118">
        <v>2.5049500000000005</v>
      </c>
      <c r="C18" s="119">
        <v>0.21884999999999999</v>
      </c>
      <c r="D18" s="534">
        <v>2.7238000000000007</v>
      </c>
      <c r="E18" s="265"/>
      <c r="F18" s="265">
        <v>26.474399999999996</v>
      </c>
      <c r="G18" s="119">
        <v>1.7637699999999998</v>
      </c>
      <c r="H18" s="534">
        <v>28.238169999999997</v>
      </c>
      <c r="I18" s="82"/>
      <c r="J18" s="119"/>
    </row>
    <row r="19" spans="1:14" s="114" customFormat="1" x14ac:dyDescent="0.2">
      <c r="A19" s="115" t="s">
        <v>174</v>
      </c>
      <c r="B19" s="118">
        <v>44.619800000000005</v>
      </c>
      <c r="C19" s="119">
        <v>3.10494</v>
      </c>
      <c r="D19" s="534">
        <v>47.724740000000004</v>
      </c>
      <c r="E19" s="265"/>
      <c r="F19" s="265">
        <v>516.31805999999983</v>
      </c>
      <c r="G19" s="119">
        <v>31.344009999999983</v>
      </c>
      <c r="H19" s="534">
        <v>547.66206999999986</v>
      </c>
      <c r="I19" s="82"/>
      <c r="J19" s="119"/>
    </row>
    <row r="20" spans="1:14" s="114" customFormat="1" x14ac:dyDescent="0.2">
      <c r="A20" s="115" t="s">
        <v>175</v>
      </c>
      <c r="B20" s="119">
        <v>0.56496000000000002</v>
      </c>
      <c r="C20" s="119">
        <v>0</v>
      </c>
      <c r="D20" s="535">
        <v>0.56496000000000002</v>
      </c>
      <c r="E20" s="119"/>
      <c r="F20" s="265">
        <v>6.6399300000000006</v>
      </c>
      <c r="G20" s="119">
        <v>0</v>
      </c>
      <c r="H20" s="535">
        <v>6.6399300000000006</v>
      </c>
      <c r="I20" s="82"/>
      <c r="J20" s="119"/>
    </row>
    <row r="21" spans="1:14" s="114" customFormat="1" x14ac:dyDescent="0.2">
      <c r="A21" s="115" t="s">
        <v>176</v>
      </c>
      <c r="B21" s="118">
        <v>10.708980000000002</v>
      </c>
      <c r="C21" s="119">
        <v>0.74189000000000016</v>
      </c>
      <c r="D21" s="534">
        <v>11.450870000000002</v>
      </c>
      <c r="E21" s="265"/>
      <c r="F21" s="265">
        <v>111.87859999999995</v>
      </c>
      <c r="G21" s="119">
        <v>6.5641400000000001</v>
      </c>
      <c r="H21" s="534">
        <v>118.44273999999994</v>
      </c>
      <c r="I21" s="82"/>
      <c r="J21" s="119"/>
    </row>
    <row r="22" spans="1:14" s="114" customFormat="1" x14ac:dyDescent="0.2">
      <c r="A22" s="115" t="s">
        <v>177</v>
      </c>
      <c r="B22" s="118">
        <v>5.082580000000001</v>
      </c>
      <c r="C22" s="119">
        <v>0.31968000000000008</v>
      </c>
      <c r="D22" s="534">
        <v>5.402260000000001</v>
      </c>
      <c r="E22" s="265"/>
      <c r="F22" s="265">
        <v>60.122410000000002</v>
      </c>
      <c r="G22" s="119">
        <v>2.8320700000000008</v>
      </c>
      <c r="H22" s="534">
        <v>62.954480000000004</v>
      </c>
      <c r="I22" s="82"/>
      <c r="J22" s="119"/>
    </row>
    <row r="23" spans="1:14" x14ac:dyDescent="0.2">
      <c r="A23" s="120" t="s">
        <v>178</v>
      </c>
      <c r="B23" s="121">
        <v>15.335929999999996</v>
      </c>
      <c r="C23" s="119">
        <v>1.3479600000000003</v>
      </c>
      <c r="D23" s="536">
        <v>16.683889999999995</v>
      </c>
      <c r="E23" s="537"/>
      <c r="F23" s="537">
        <v>166.38280999999995</v>
      </c>
      <c r="G23" s="119">
        <v>12.058849999999996</v>
      </c>
      <c r="H23" s="536">
        <v>178.44165999999996</v>
      </c>
      <c r="I23" s="478"/>
      <c r="J23" s="119"/>
      <c r="N23" s="114"/>
    </row>
    <row r="24" spans="1:14" x14ac:dyDescent="0.2">
      <c r="A24" s="122" t="s">
        <v>500</v>
      </c>
      <c r="B24" s="123">
        <v>415.8385199999999</v>
      </c>
      <c r="C24" s="123">
        <v>37.912790000000015</v>
      </c>
      <c r="D24" s="123">
        <v>453.75130999999993</v>
      </c>
      <c r="E24" s="123"/>
      <c r="F24" s="123">
        <v>4335.8706499999953</v>
      </c>
      <c r="G24" s="123">
        <v>363.32221000000095</v>
      </c>
      <c r="H24" s="123">
        <v>4699.1928599999965</v>
      </c>
      <c r="I24" s="478"/>
      <c r="J24" s="119"/>
    </row>
    <row r="25" spans="1:14" x14ac:dyDescent="0.2">
      <c r="H25" s="93" t="s">
        <v>238</v>
      </c>
      <c r="J25" s="119"/>
    </row>
    <row r="26" spans="1:14" x14ac:dyDescent="0.2">
      <c r="A26" s="538" t="s">
        <v>496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44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284" priority="8" operator="between">
      <formula>0</formula>
      <formula>0.5</formula>
    </cfRule>
    <cfRule type="cellIs" dxfId="283" priority="9" operator="between">
      <formula>0</formula>
      <formula>0.49</formula>
    </cfRule>
  </conditionalFormatting>
  <conditionalFormatting sqref="C5:C23">
    <cfRule type="cellIs" dxfId="282" priority="7" stopIfTrue="1" operator="equal">
      <formula>0</formula>
    </cfRule>
  </conditionalFormatting>
  <conditionalFormatting sqref="G20">
    <cfRule type="cellIs" dxfId="281" priority="6" stopIfTrue="1" operator="equal">
      <formula>0</formula>
    </cfRule>
  </conditionalFormatting>
  <conditionalFormatting sqref="G5:G23">
    <cfRule type="cellIs" dxfId="280" priority="5" stopIfTrue="1" operator="equal">
      <formula>0</formula>
    </cfRule>
  </conditionalFormatting>
  <conditionalFormatting sqref="J12:J30">
    <cfRule type="cellIs" dxfId="279" priority="3" operator="between">
      <formula>0</formula>
      <formula>0.5</formula>
    </cfRule>
    <cfRule type="cellIs" dxfId="278" priority="4" operator="between">
      <formula>0</formula>
      <formula>0.49</formula>
    </cfRule>
  </conditionalFormatting>
  <conditionalFormatting sqref="J27">
    <cfRule type="cellIs" dxfId="277" priority="2" stopIfTrue="1" operator="equal">
      <formula>0</formula>
    </cfRule>
  </conditionalFormatting>
  <conditionalFormatting sqref="J12:J30">
    <cfRule type="cellIs" dxfId="276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