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08. AGOSTO 2016\"/>
    </mc:Choice>
  </mc:AlternateContent>
  <bookViews>
    <workbookView xWindow="0" yWindow="0" windowWidth="14400" windowHeight="1105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<sst xmlns="http://schemas.openxmlformats.org/spreadsheetml/2006/main" count="1747" uniqueCount="682">
  <si>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</si>
  <si>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</si>
  <si>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</si>
  <si>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</si>
  <si>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</si>
  <si>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</si>
  <si>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</si>
  <si>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</si>
  <si>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</si>
  <si>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</si>
  <si>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</si>
  <si>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</si>
  <si>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</si>
  <si>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</si>
  <si>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</si>
  <si>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</si>
  <si>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</si>
  <si>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</si>
  <si>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</si>
  <si>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</si>
  <si>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</si>
  <si>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</si>
  <si>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</si>
  <si>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</si>
  <si>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</si>
  <si>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</si>
  <si>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</si>
  <si>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</si>
  <si>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</si>
  <si>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</si>
  <si>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</si>
  <si>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</si>
  <si>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</si>
  <si>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</si>
  <si>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</si>
  <si>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</si>
  <si>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</si>
  <si>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</si>
  <si>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</si>
  <si>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</si>
  <si>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</si>
  <si>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</si>
  <si>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</si>
  <si>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</si>
  <si>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</si>
  <si>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</si>
  <si>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</si>
  <si>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</si>
  <si>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</si>
  <si>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</si>
  <si>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</si>
  <si>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</si>
  <si>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</si>
  <si>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</si>
  <si>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</si>
  <si>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</si>
  <si>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</si>
  <si>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</si>
  <si>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</si>
  <si>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</si>
  <si>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</si>
  <si>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</si>
  <si>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</si>
  <si>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</si>
  <si>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</si>
  <si>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</si>
  <si>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</si>
  <si>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</si>
  <si>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</si>
  <si>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</si>
  <si>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</si>
  <si>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</si>
  <si>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</si>
  <si>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</si>
  <si>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</si>
  <si>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</si>
  <si>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</si>
  <si>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</si>
  <si>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</si>
  <si>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</si>
  <si>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</si>
  <si>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</si>
  <si>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</si>
  <si>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</si>
  <si>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</si>
  <si>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</si>
  <si>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</si>
  <si>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</si>
  <si>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</si>
  <si>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</si>
  <si>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</si>
  <si>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</si>
  <si>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</si>
  <si>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</si>
  <si>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</si>
  <si>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</si>
  <si>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</si>
  <si>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</si>
  <si>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</si>
  <si>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</si>
  <si>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</si>
  <si>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</si>
  <si>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</si>
  <si>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</si>
  <si>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</si>
  <si>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</si>
  <si>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</si>
  <si>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</si>
  <si>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</si>
  <si>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</si>
  <si>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</si>
  <si>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</si>
  <si>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</si>
  <si>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</si>
  <si>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</si>
  <si>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</si>
  <si>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</si>
  <si>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</si>
  <si>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</si>
  <si>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</si>
  <si>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</si>
  <si>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</si>
  <si>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</si>
  <si>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</si>
  <si>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</si>
  <si>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</si>
  <si>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</si>
  <si>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</si>
  <si>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</si>
  <si>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</si>
  <si>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</si>
  <si>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</si>
  <si>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</si>
  <si>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</si>
  <si>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</si>
  <si>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</si>
  <si>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</si>
  <si>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</si>
  <si>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</si>
  <si>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</si>
  <si>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</si>
  <si>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</si>
  <si>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</si>
  <si>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</si>
  <si>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</si>
  <si>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</si>
  <si>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</si>
  <si>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</si>
  <si>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</si>
  <si>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</si>
  <si>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</si>
  <si>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</si>
  <si>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</si>
  <si>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</si>
  <si>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</si>
  <si>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</si>
  <si>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</si>
  <si>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</si>
  <si>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</si>
  <si>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</si>
  <si>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</si>
  <si>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</si>
  <si>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</si>
  <si>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</si>
  <si>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</si>
  <si>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</si>
  <si>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</si>
  <si>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</si>
  <si>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</si>
  <si>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</si>
  <si>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</si>
  <si>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</si>
  <si>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</si>
  <si>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</si>
  <si>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</si>
  <si>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</si>
  <si>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</si>
  <si>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</si>
  <si>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</si>
  <si>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</si>
  <si>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</si>
  <si>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</si>
  <si>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</si>
  <si>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</si>
  <si>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</si>
  <si>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</si>
  <si>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</si>
  <si>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</si>
  <si>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</si>
  <si>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</si>
  <si>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</si>
  <si>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</si>
  <si>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</si>
  <si>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</si>
  <si>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</si>
  <si>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</si>
  <si>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</si>
  <si>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</si>
  <si>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</si>
  <si>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</si>
  <si>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</si>
  <si>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</si>
  <si>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</si>
  <si>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</si>
  <si>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</si>
  <si>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</si>
  <si>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</si>
  <si>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</si>
  <si>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</si>
  <si>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</si>
  <si>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</si>
  <si>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</si>
  <si>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</si>
  <si>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</si>
  <si>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</si>
  <si>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</si>
  <si>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</si>
  <si>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</si>
  <si>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</si>
  <si>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</si>
  <si>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</si>
  <si>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</si>
  <si>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</si>
  <si>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</si>
  <si>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</si>
  <si>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</si>
  <si>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</si>
  <si>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</si>
  <si>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</si>
  <si>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</si>
  <si>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</si>
  <si>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</si>
  <si>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</si>
  <si>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</si>
  <si>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</si>
  <si>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</si>
  <si>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</si>
  <si>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</si>
  <si>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</si>
  <si>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</si>
  <si>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</si>
  <si>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</si>
  <si>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</si>
  <si>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</si>
  <si>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</si>
  <si>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</si>
  <si>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</si>
  <si>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</si>
  <si>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</si>
  <si>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</si>
  <si>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</si>
  <si>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</si>
  <si>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</si>
  <si>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</si>
  <si>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</si>
  <si>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</si>
  <si>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</si>
  <si>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</si>
  <si>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</si>
  <si>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</si>
  <si>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</si>
  <si>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</si>
  <si>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</si>
  <si>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</si>
  <si>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</si>
  <si>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</si>
  <si>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</si>
  <si>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</si>
  <si>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</si>
  <si>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</si>
  <si>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</si>
  <si>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</si>
  <si>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</si>
  <si>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</si>
  <si>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</si>
  <si>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</si>
  <si>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</si>
  <si>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</si>
  <si>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</si>
  <si>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</si>
  <si>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</si>
  <si>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</si>
  <si>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</si>
  <si>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</si>
  <si>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</si>
  <si>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</si>
  <si>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</si>
  <si>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</si>
  <si>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</si>
  <si>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</si>
  <si>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</si>
  <si>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</si>
  <si>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</si>
  <si>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</si>
  <si>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</si>
  <si>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</si>
  <si>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</si>
  <si>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</si>
  <si>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</si>
  <si>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</si>
  <si>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</si>
  <si>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</si>
  <si>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</si>
  <si>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</si>
  <si>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</si>
  <si>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</si>
  <si>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</si>
  <si>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</si>
  <si>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</si>
  <si>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</si>
  <si>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</si>
  <si>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</si>
  <si>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</si>
  <si>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</si>
  <si>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</si>
  <si>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</si>
  <si>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</si>
  <si>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</si>
  <si>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</si>
  <si>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</si>
  <si>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</si>
  <si>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</si>
  <si>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</si>
  <si>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</si>
  <si>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</si>
  <si>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</si>
  <si>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</si>
  <si>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</si>
  <si>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</si>
  <si>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</si>
  <si>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</si>
  <si>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</si>
  <si>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</si>
  <si>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</si>
  <si>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</si>
  <si>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</si>
  <si>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</si>
  <si>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</si>
  <si>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</si>
  <si>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</si>
  <si>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</si>
  <si>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</si>
  <si>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</si>
  <si>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</si>
  <si>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</si>
  <si>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</si>
  <si>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</si>
  <si>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</si>
  <si>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</si>
  <si>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</si>
  <si>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</si>
  <si>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</si>
  <si>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</si>
  <si>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</si>
  <si>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</si>
  <si>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</si>
  <si>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</si>
  <si>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</si>
  <si>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</si>
  <si>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</si>
  <si>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</si>
  <si>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</si>
  <si>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</si>
  <si>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</si>
  <si>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</si>
  <si>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</si>
  <si>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</si>
  <si>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</si>
  <si>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</si>
  <si>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</si>
  <si>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</si>
  <si>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</si>
  <si>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</si>
  <si>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</si>
  <si>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</si>
  <si>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</si>
  <si>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</si>
  <si>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</si>
  <si>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</si>
  <si>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</si>
  <si>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</si>
  <si>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</si>
  <si>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</si>
  <si>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</si>
  <si>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</si>
  <si>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</si>
  <si>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</si>
  <si>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</si>
  <si>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</si>
  <si>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</si>
  <si>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</si>
  <si>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</si>
  <si>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</si>
  <si>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</si>
  <si>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</si>
  <si>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</si>
  <si>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</si>
  <si>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</si>
  <si>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</si>
  <si>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</si>
  <si>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</si>
  <si>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</si>
  <si>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</si>
  <si>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</si>
  <si>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</si>
  <si>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</si>
  <si>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</si>
  <si>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</si>
  <si>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</si>
  <si>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</si>
  <si>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</si>
  <si>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</si>
  <si>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</si>
  <si>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</si>
  <si>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</si>
  <si>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</si>
  <si>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</si>
  <si>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</si>
  <si>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</si>
  <si>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</si>
  <si>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</si>
  <si>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</si>
  <si>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</si>
  <si>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</si>
  <si>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</si>
  <si>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</si>
  <si>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</si>
  <si>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</si>
  <si>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</si>
  <si>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</si>
  <si>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</si>
  <si>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</si>
  <si>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</si>
  <si>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</si>
  <si>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</si>
  <si>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</si>
  <si>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</si>
  <si>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</si>
  <si>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</si>
  <si>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</si>
  <si>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</si>
  <si>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</si>
  <si>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</si>
  <si>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</si>
  <si>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</si>
  <si>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</si>
  <si>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</si>
  <si>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</si>
  <si>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</si>
  <si>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</si>
  <si>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</si>
  <si>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</si>
  <si>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</si>
  <si>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</si>
  <si>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</si>
  <si>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</si>
  <si>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</si>
  <si>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</si>
  <si>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</si>
  <si>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</si>
  <si>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</si>
  <si>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</si>
  <si>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</si>
  <si>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</si>
  <si>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</si>
  <si>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</si>
  <si>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</si>
  <si>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</si>
  <si>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</si>
  <si>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</si>
  <si>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</si>
  <si>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</si>
  <si>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</si>
  <si>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</si>
  <si>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</si>
  <si>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</si>
  <si>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</si>
  <si>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</si>
  <si>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</si>
  <si>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</si>
  <si>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</si>
  <si>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</si>
  <si>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</si>
  <si>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</si>
  <si>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</si>
  <si>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</si>
  <si>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</si>
  <si>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</si>
  <si>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</si>
  <si>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</si>
  <si>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</si>
  <si>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</si>
  <si>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</si>
  <si>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</si>
  <si>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</si>
  <si>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</si>
  <si>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</si>
  <si>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</si>
  <si>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</si>
  <si>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</si>
  <si>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</si>
  <si>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</si>
  <si>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</si>
  <si>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</si>
  <si>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</si>
  <si>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</si>
  <si>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</si>
  <si>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</si>
  <si>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</si>
  <si>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</si>
  <si>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</si>
  <si>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</si>
  <si>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</si>
  <si>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</si>
  <si>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</si>
  <si>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</si>
  <si>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</si>
  <si>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</si>
  <si>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</si>
  <si>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</si>
  <si>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</si>
  <si>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</si>
  <si>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</si>
  <si>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</si>
  <si>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</si>
  <si>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</si>
  <si>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</si>
  <si>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</si>
  <si>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</si>
  <si>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</si>
  <si>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</si>
  <si>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</si>
  <si>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</si>
  <si>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</si>
  <si>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</si>
  <si>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</si>
  <si>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</si>
  <si>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</si>
  <si>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</si>
  <si>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</si>
  <si>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</si>
  <si>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</si>
  <si>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</si>
  <si>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</si>
  <si>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</si>
  <si>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</si>
  <si>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</si>
  <si>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</si>
  <si>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</si>
  <si>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</si>
  <si>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</si>
  <si>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</si>
  <si>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</si>
  <si>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</si>
  <si>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</si>
  <si>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</si>
  <si>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</si>
  <si>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</si>
  <si>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</si>
  <si>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</si>
  <si>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</si>
  <si>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</si>
  <si>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</si>
  <si>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</si>
  <si>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</si>
  <si>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</si>
  <si>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</si>
  <si>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</si>
  <si>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</si>
  <si>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</si>
  <si>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</si>
  <si>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</si>
  <si>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</si>
  <si>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</si>
  <si>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</si>
  <si>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</si>
  <si>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</si>
  <si>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</si>
  <si>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</si>
  <si>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</si>
  <si>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</si>
  <si>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</si>
  <si>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</si>
  <si>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</si>
  <si>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</si>
  <si>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</si>
  <si>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</si>
  <si>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</si>
  <si>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</si>
  <si>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</si>
  <si>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</si>
  <si>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</si>
  <si>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</si>
  <si>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</si>
  <si>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</si>
  <si>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</si>
  <si>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</si>
  <si>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</si>
  <si>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</si>
  <si>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</si>
  <si>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</si>
  <si>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</si>
  <si>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</si>
  <si>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</si>
  <si>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Nota: No se han registrado actualizaciones de precios posteriores a enero de 2014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</si>
  <si>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</si>
  <si>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</si>
  <si>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</si>
  <si>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</si>
  <si>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</si>
  <si>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</si>
  <si>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</si>
  <si>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</si>
  <si>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</si>
  <si>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</si>
  <si>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</si>
  <si>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</si>
  <si>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</si>
  <si>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</si>
  <si>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</si>
  <si>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</si>
  <si>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</si>
  <si>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</si>
  <si>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</si>
  <si>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</si>
  <si>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</si>
  <si>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</si>
  <si>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</si>
  <si>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</si>
  <si>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</si>
  <si>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</si>
  <si>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</si>
  <si>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</si>
  <si>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</si>
  <si>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</si>
  <si>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</si>
  <si>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</si>
  <si>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</si>
  <si>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</si>
  <si>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</si>
  <si>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</si>
  <si>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</si>
  <si>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</si>
  <si>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</si>
  <si>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</si>
  <si>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</si>
  <si>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</si>
  <si>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</si>
  <si>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</si>
  <si>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</si>
  <si>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</si>
  <si>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</si>
  <si>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</si>
  <si>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</si>
  <si>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</si>
  <si>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</si>
  <si>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</si>
  <si>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</si>
  <si>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</si>
  <si>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</si>
  <si>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</si>
  <si>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</si>
  <si>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</si>
  <si>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</si>
  <si>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</si>
  <si>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</si>
  <si>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</si>
  <si>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</si>
  <si>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</si>
  <si>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</si>
  <si>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>2ºT 2016</t>
  </si>
  <si>
    <t>* Tasa de variación respecto al mismo periodo del año anterior   //   - igual que 0,0 / ^ distinto de 0,0</t>
  </si>
  <si>
    <t xml:space="preserve">** Se incluyen cargas de cisternas con destino a otros países y otras operaciones de GNL (puestas en frío, suministro directo a buques consumidores) Desglose desde enero 2014.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</si>
  <si>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jul-16</t>
  </si>
  <si>
    <t>19 Julio</t>
  </si>
  <si>
    <t>17 Mayo</t>
  </si>
  <si>
    <t>ago-16</t>
  </si>
  <si>
    <t>Andorra</t>
  </si>
  <si>
    <t>0</t>
  </si>
  <si>
    <t>ago-15</t>
  </si>
  <si>
    <t>BOLETÍN ESTADÍSTICO HIDROCARBUROS AGOSTO 2016</t>
  </si>
  <si>
    <t>Otras salidas del sistema**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</si>
</sst>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  <numFmt numFmtId="186" formatCode="#,##0.0000000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09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0" fontId="47" fillId="0" borderId="0" xfId="0" applyFont="1"/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3" xfId="0" applyNumberFormat="1" applyFont="1" applyFill="1" applyBorder="1"/>
    <xf numFmtId="171" fontId="0" fillId="2" borderId="1" xfId="0" applyNumberFormat="1" applyFont="1" applyFill="1" applyBorder="1"/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69" fontId="13" fillId="6" borderId="0" xfId="0" applyNumberFormat="1" applyFont="1" applyFill="1" applyBorder="1" applyAlignment="1">
      <alignment horizontal="right"/>
    </xf>
    <xf numFmtId="17" fontId="4" fillId="2" borderId="1" xfId="1" applyNumberFormat="1" applyFont="1" applyFill="1" applyBorder="1"/>
    <xf numFmtId="171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horizontal="right" vertical="center"/>
    </xf>
    <xf numFmtId="166" fontId="13" fillId="2" borderId="0" xfId="0" applyNumberFormat="1" applyFont="1" applyFill="1" applyBorder="1" applyAlignment="1"/>
    <xf numFmtId="0" fontId="32" fillId="2" borderId="0" xfId="0" applyNumberFormat="1" applyFont="1" applyFill="1" applyBorder="1"/>
    <xf numFmtId="166" fontId="0" fillId="2" borderId="0" xfId="0" applyNumberFormat="1" applyFill="1"/>
    <xf numFmtId="171" fontId="13" fillId="6" borderId="0" xfId="0" applyNumberFormat="1" applyFont="1" applyFill="1" applyBorder="1" applyAlignment="1">
      <alignment horizontal="right" vertical="center"/>
    </xf>
    <xf numFmtId="3" fontId="4" fillId="13" borderId="0" xfId="1" quotePrefix="1" applyNumberFormat="1" applyFont="1" applyFill="1" applyBorder="1" applyAlignment="1">
      <alignment horizontal="right"/>
    </xf>
    <xf numFmtId="186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0" fontId="23" fillId="2" borderId="17" xfId="0" applyFont="1" applyFill="1" applyBorder="1" applyAlignment="1"/>
    <xf numFmtId="0" fontId="0" fillId="2" borderId="0" xfId="0" applyFill="1" applyAlignment="1"/>
    <xf numFmtId="3" fontId="0" fillId="0" borderId="0" xfId="0" applyNumberFormat="1"/>
    <xf numFmtId="0" fontId="13" fillId="2" borderId="0" xfId="0" applyNumberFormat="1" applyFont="1" applyFill="1" applyBorder="1" applyAlignment="1">
      <alignment horizontal="left"/>
    </xf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166" fontId="4" fillId="13" borderId="0" xfId="1" quotePrefix="1" applyNumberFormat="1" applyFont="1" applyFill="1" applyBorder="1" applyAlignment="1">
      <alignment horizontal="right"/>
    </xf>
    <xf numFmtId="0" fontId="31" fillId="2" borderId="0" xfId="1" applyFont="1" applyFill="1" applyBorder="1"/>
    <xf numFmtId="16" fontId="4" fillId="2" borderId="1" xfId="1" quotePrefix="1" applyNumberFormat="1" applyFont="1" applyFill="1" applyBorder="1"/>
    <xf numFmtId="3" fontId="1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2"/>
    </xf>
    <xf numFmtId="172" fontId="16" fillId="2" borderId="2" xfId="0" applyNumberFormat="1" applyFont="1" applyFill="1" applyBorder="1" applyAlignment="1">
      <alignment horizontal="right"/>
    </xf>
    <xf numFmtId="0" fontId="0" fillId="2" borderId="3" xfId="0" applyFill="1" applyBorder="1"/>
    <xf numFmtId="169" fontId="13" fillId="9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282">
    <dxf>
      <numFmt numFmtId="188" formatCode="&quot;-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9" formatCode="\^;\^;\^"/>
    </dxf>
    <dxf>
      <numFmt numFmtId="189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9" formatCode="\^;\^;\^"/>
    </dxf>
    <dxf>
      <numFmt numFmtId="180" formatCode="\^"/>
    </dxf>
    <dxf>
      <numFmt numFmtId="180" formatCode="\^"/>
    </dxf>
    <dxf>
      <numFmt numFmtId="180" formatCode="\^"/>
    </dxf>
    <dxf>
      <numFmt numFmtId="189" formatCode="\^;\^;\^"/>
    </dxf>
    <dxf>
      <numFmt numFmtId="187" formatCode="&quot;^&quot;"/>
    </dxf>
    <dxf>
      <numFmt numFmtId="180" formatCode="\^"/>
    </dxf>
    <dxf>
      <numFmt numFmtId="180" formatCode="\^"/>
    </dxf>
    <dxf>
      <numFmt numFmtId="188" formatCode="&quot;-&quot;"/>
    </dxf>
    <dxf>
      <numFmt numFmtId="180" formatCode="\^"/>
    </dxf>
    <dxf>
      <numFmt numFmtId="180" formatCode="\^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9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C74" sqref="C74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680</v>
      </c>
    </row>
    <row r="3" spans="1:9" ht="15" customHeight="1" x14ac:dyDescent="0.2">
      <c r="A3" s="723">
        <v>42583</v>
      </c>
    </row>
    <row r="4" spans="1:9" ht="15" customHeight="1" x14ac:dyDescent="0.25">
      <c r="A4" s="847" t="s">
        <v>19</v>
      </c>
      <c r="B4" s="847"/>
      <c r="C4" s="847"/>
      <c r="D4" s="847"/>
      <c r="E4" s="847"/>
      <c r="F4" s="847"/>
      <c r="G4" s="847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28" t="s">
        <v>581</v>
      </c>
      <c r="D17" s="328"/>
      <c r="E17" s="328"/>
      <c r="F17" s="328"/>
      <c r="G17" s="328"/>
      <c r="H17" s="328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589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210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28" t="s">
        <v>597</v>
      </c>
      <c r="D25" s="328"/>
      <c r="E25" s="328"/>
      <c r="F25" s="328"/>
      <c r="G25" s="9"/>
      <c r="H25" s="9"/>
    </row>
    <row r="26" spans="2:9" ht="15" customHeight="1" x14ac:dyDescent="0.2">
      <c r="C26" s="328" t="s">
        <v>33</v>
      </c>
      <c r="D26" s="328"/>
      <c r="E26" s="328"/>
      <c r="F26" s="328"/>
      <c r="G26" s="9"/>
      <c r="H26" s="9"/>
    </row>
    <row r="27" spans="2:9" ht="15" customHeight="1" x14ac:dyDescent="0.2">
      <c r="C27" s="328" t="s">
        <v>508</v>
      </c>
      <c r="D27" s="328"/>
      <c r="E27" s="328"/>
      <c r="F27" s="328"/>
      <c r="G27" s="328"/>
      <c r="H27" s="328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512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268</v>
      </c>
      <c r="D35" s="9"/>
      <c r="E35" s="9"/>
      <c r="F35" s="9"/>
      <c r="G35" s="9"/>
    </row>
    <row r="36" spans="1:9" ht="15" customHeight="1" x14ac:dyDescent="0.2">
      <c r="C36" s="9" t="s">
        <v>240</v>
      </c>
      <c r="D36" s="9"/>
      <c r="E36" s="9"/>
      <c r="F36" s="9"/>
      <c r="G36" s="12"/>
    </row>
    <row r="37" spans="1:9" ht="15" customHeight="1" x14ac:dyDescent="0.2">
      <c r="A37" s="6"/>
      <c r="C37" s="328" t="s">
        <v>34</v>
      </c>
      <c r="D37" s="328"/>
      <c r="E37" s="328"/>
      <c r="F37" s="328"/>
      <c r="G37" s="328"/>
      <c r="H37" s="9"/>
      <c r="I37" s="9"/>
    </row>
    <row r="38" spans="1:9" ht="15" customHeight="1" x14ac:dyDescent="0.2">
      <c r="A38" s="6"/>
      <c r="C38" s="328" t="s">
        <v>584</v>
      </c>
      <c r="D38" s="328"/>
      <c r="E38" s="328"/>
      <c r="F38" s="328"/>
      <c r="G38" s="328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276</v>
      </c>
      <c r="D43" s="9"/>
      <c r="E43" s="9"/>
      <c r="F43" s="9"/>
      <c r="H43" s="12"/>
      <c r="I43" s="12"/>
    </row>
    <row r="44" spans="1:9" ht="15" customHeight="1" x14ac:dyDescent="0.2">
      <c r="C44" s="9" t="s">
        <v>583</v>
      </c>
      <c r="D44" s="9"/>
      <c r="E44" s="9"/>
      <c r="F44" s="9"/>
      <c r="G44" s="12"/>
    </row>
    <row r="45" spans="1:9" ht="15" customHeight="1" x14ac:dyDescent="0.2">
      <c r="C45" s="9" t="s">
        <v>278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6"/>
      <c r="D48" s="326"/>
      <c r="E48" s="326"/>
      <c r="F48" s="326"/>
    </row>
    <row r="49" spans="1:8" ht="15" customHeight="1" x14ac:dyDescent="0.2">
      <c r="B49" s="6"/>
      <c r="C49" s="327" t="s">
        <v>582</v>
      </c>
      <c r="D49" s="327"/>
      <c r="E49" s="327"/>
      <c r="F49" s="327"/>
      <c r="G49" s="9"/>
    </row>
    <row r="50" spans="1:8" ht="15" customHeight="1" x14ac:dyDescent="0.2">
      <c r="B50" s="6"/>
      <c r="C50" s="9" t="s">
        <v>561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28" t="s">
        <v>22</v>
      </c>
      <c r="D56" s="328"/>
      <c r="E56" s="328"/>
      <c r="F56" s="328"/>
      <c r="G56" s="328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362</v>
      </c>
      <c r="D63" s="9"/>
      <c r="E63" s="9"/>
      <c r="F63" s="9"/>
      <c r="G63" s="9"/>
    </row>
    <row r="64" spans="1:8" ht="15" customHeight="1" x14ac:dyDescent="0.2">
      <c r="B64" s="6"/>
      <c r="C64" s="9" t="s">
        <v>420</v>
      </c>
      <c r="D64" s="9"/>
      <c r="E64" s="9"/>
      <c r="F64" s="9"/>
      <c r="G64" s="9"/>
    </row>
    <row r="65" spans="2:9" ht="15" customHeight="1" x14ac:dyDescent="0.2">
      <c r="B65" s="6"/>
      <c r="C65" s="9" t="s">
        <v>573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574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28" t="s">
        <v>586</v>
      </c>
      <c r="D71" s="328"/>
      <c r="E71" s="328"/>
      <c r="F71" s="9"/>
      <c r="G71" s="9"/>
    </row>
    <row r="72" spans="2:9" ht="15" customHeight="1" x14ac:dyDescent="0.2">
      <c r="C72" s="9" t="s">
        <v>585</v>
      </c>
      <c r="D72" s="9"/>
      <c r="E72" s="9"/>
      <c r="F72" s="9"/>
      <c r="G72" s="9"/>
      <c r="H72" s="9"/>
    </row>
    <row r="73" spans="2:9" ht="15" customHeight="1" x14ac:dyDescent="0.2">
      <c r="C73" s="9" t="s">
        <v>394</v>
      </c>
      <c r="D73" s="9"/>
      <c r="E73" s="9"/>
      <c r="F73" s="9"/>
    </row>
    <row r="74" spans="2:9" ht="15" customHeight="1" x14ac:dyDescent="0.2">
      <c r="C74" s="9" t="s">
        <v>623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28" t="s">
        <v>402</v>
      </c>
      <c r="D79" s="328"/>
      <c r="E79" s="328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28" t="s">
        <v>417</v>
      </c>
      <c r="D84" s="328"/>
      <c r="E84" s="328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587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28" t="s">
        <v>588</v>
      </c>
      <c r="D91" s="328"/>
      <c r="E91" s="328"/>
      <c r="F91" s="328"/>
      <c r="G91" s="11"/>
      <c r="H91" s="11"/>
      <c r="I91" s="11"/>
    </row>
    <row r="92" spans="1:10" ht="15" customHeight="1" x14ac:dyDescent="0.2">
      <c r="C92" s="328" t="s">
        <v>40</v>
      </c>
      <c r="D92" s="328"/>
      <c r="E92" s="328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8" t="s">
        <v>599</v>
      </c>
      <c r="B98" s="849"/>
      <c r="C98" s="849"/>
      <c r="D98" s="849"/>
      <c r="E98" s="849"/>
      <c r="F98" s="849"/>
      <c r="G98" s="849"/>
      <c r="H98" s="849"/>
      <c r="I98" s="849"/>
      <c r="J98" s="849"/>
      <c r="K98" s="849"/>
    </row>
    <row r="99" spans="1:11" ht="15" customHeight="1" x14ac:dyDescent="0.2">
      <c r="A99" s="849"/>
      <c r="B99" s="849"/>
      <c r="C99" s="849"/>
      <c r="D99" s="849"/>
      <c r="E99" s="849"/>
      <c r="F99" s="849"/>
      <c r="G99" s="849"/>
      <c r="H99" s="849"/>
      <c r="I99" s="849"/>
      <c r="J99" s="849"/>
      <c r="K99" s="849"/>
    </row>
    <row r="100" spans="1:11" ht="15" customHeight="1" x14ac:dyDescent="0.2">
      <c r="A100" s="849"/>
      <c r="B100" s="849"/>
      <c r="C100" s="849"/>
      <c r="D100" s="849"/>
      <c r="E100" s="849"/>
      <c r="F100" s="849"/>
      <c r="G100" s="849"/>
      <c r="H100" s="849"/>
      <c r="I100" s="849"/>
      <c r="J100" s="849"/>
      <c r="K100" s="849"/>
    </row>
    <row r="101" spans="1:11" ht="15" customHeight="1" x14ac:dyDescent="0.2">
      <c r="A101" s="849"/>
      <c r="B101" s="849"/>
      <c r="C101" s="849"/>
      <c r="D101" s="849"/>
      <c r="E101" s="849"/>
      <c r="F101" s="849"/>
      <c r="G101" s="849"/>
      <c r="H101" s="849"/>
      <c r="I101" s="849"/>
      <c r="J101" s="849"/>
      <c r="K101" s="849"/>
    </row>
    <row r="102" spans="1:11" ht="15" customHeight="1" x14ac:dyDescent="0.2">
      <c r="A102" s="849"/>
      <c r="B102" s="849"/>
      <c r="C102" s="849"/>
      <c r="D102" s="849"/>
      <c r="E102" s="849"/>
      <c r="F102" s="849"/>
      <c r="G102" s="849"/>
      <c r="H102" s="849"/>
      <c r="I102" s="849"/>
      <c r="J102" s="849"/>
      <c r="K102" s="849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2" t="s">
        <v>27</v>
      </c>
      <c r="B1" s="553"/>
      <c r="C1" s="553"/>
      <c r="D1" s="553"/>
      <c r="E1" s="553"/>
      <c r="F1" s="553"/>
      <c r="G1" s="553"/>
      <c r="H1" s="553"/>
      <c r="I1" s="560"/>
    </row>
    <row r="2" spans="1:11" ht="15.75" x14ac:dyDescent="0.25">
      <c r="A2" s="554"/>
      <c r="B2" s="555"/>
      <c r="C2" s="556"/>
      <c r="D2" s="556"/>
      <c r="E2" s="556"/>
      <c r="F2" s="556"/>
      <c r="G2" s="538"/>
      <c r="H2" s="538" t="s">
        <v>159</v>
      </c>
      <c r="I2" s="560"/>
    </row>
    <row r="3" spans="1:11" s="102" customFormat="1" x14ac:dyDescent="0.2">
      <c r="A3" s="539"/>
      <c r="B3" s="866">
        <f>INDICE!A3</f>
        <v>42583</v>
      </c>
      <c r="C3" s="867"/>
      <c r="D3" s="867" t="s">
        <v>120</v>
      </c>
      <c r="E3" s="867"/>
      <c r="F3" s="867" t="s">
        <v>121</v>
      </c>
      <c r="G3" s="868"/>
      <c r="H3" s="867"/>
      <c r="I3" s="522"/>
    </row>
    <row r="4" spans="1:11" s="102" customFormat="1" x14ac:dyDescent="0.2">
      <c r="A4" s="540"/>
      <c r="B4" s="541" t="s">
        <v>48</v>
      </c>
      <c r="C4" s="541" t="s">
        <v>488</v>
      </c>
      <c r="D4" s="541" t="s">
        <v>48</v>
      </c>
      <c r="E4" s="541" t="s">
        <v>488</v>
      </c>
      <c r="F4" s="541" t="s">
        <v>48</v>
      </c>
      <c r="G4" s="542" t="s">
        <v>488</v>
      </c>
      <c r="H4" s="542" t="s">
        <v>110</v>
      </c>
      <c r="I4" s="522"/>
    </row>
    <row r="5" spans="1:11" s="102" customFormat="1" x14ac:dyDescent="0.2">
      <c r="A5" s="543" t="s">
        <v>179</v>
      </c>
      <c r="B5" s="503">
        <v>1952.9573499999995</v>
      </c>
      <c r="C5" s="496">
        <v>6.4152003674973423</v>
      </c>
      <c r="D5" s="495">
        <v>14993.702219999999</v>
      </c>
      <c r="E5" s="496">
        <v>3.3899116107304379</v>
      </c>
      <c r="F5" s="495">
        <v>22252.992739999994</v>
      </c>
      <c r="G5" s="496">
        <v>3.2807404545999912</v>
      </c>
      <c r="H5" s="501">
        <v>73.900259781299667</v>
      </c>
      <c r="I5" s="522"/>
      <c r="K5" s="96"/>
    </row>
    <row r="6" spans="1:11" s="102" customFormat="1" x14ac:dyDescent="0.2">
      <c r="A6" s="543" t="s">
        <v>180</v>
      </c>
      <c r="B6" s="564">
        <v>0.19769</v>
      </c>
      <c r="C6" s="512">
        <v>108.8863060016906</v>
      </c>
      <c r="D6" s="544">
        <v>3.9463300000000001</v>
      </c>
      <c r="E6" s="496">
        <v>471.58396338460642</v>
      </c>
      <c r="F6" s="495">
        <v>6.6254300000000006</v>
      </c>
      <c r="G6" s="496">
        <v>134.02482444862034</v>
      </c>
      <c r="H6" s="564">
        <v>2.2002478672575005E-2</v>
      </c>
      <c r="I6" s="522"/>
      <c r="K6" s="96"/>
    </row>
    <row r="7" spans="1:11" s="102" customFormat="1" x14ac:dyDescent="0.2">
      <c r="A7" s="543" t="s">
        <v>181</v>
      </c>
      <c r="B7" s="503">
        <v>0.82602999999999993</v>
      </c>
      <c r="C7" s="496">
        <v>-49.463451043731496</v>
      </c>
      <c r="D7" s="544">
        <v>8.5637000000000008</v>
      </c>
      <c r="E7" s="496">
        <v>-27.599419016555316</v>
      </c>
      <c r="F7" s="495">
        <v>13.184950000000001</v>
      </c>
      <c r="G7" s="496">
        <v>-28.221536886975031</v>
      </c>
      <c r="H7" s="564">
        <v>4.378607594887695E-2</v>
      </c>
      <c r="I7" s="522"/>
      <c r="K7" s="96"/>
    </row>
    <row r="8" spans="1:11" s="102" customFormat="1" x14ac:dyDescent="0.2">
      <c r="A8" s="563" t="s">
        <v>182</v>
      </c>
      <c r="B8" s="504">
        <v>1953.9810699999994</v>
      </c>
      <c r="C8" s="505">
        <v>6.3707588937444752</v>
      </c>
      <c r="D8" s="504">
        <v>15006.212249999999</v>
      </c>
      <c r="E8" s="505">
        <v>3.3869285422868338</v>
      </c>
      <c r="F8" s="504">
        <v>22272.803119999993</v>
      </c>
      <c r="G8" s="505">
        <v>3.2710722718392744</v>
      </c>
      <c r="H8" s="505">
        <v>73.966048335921116</v>
      </c>
      <c r="I8" s="522"/>
    </row>
    <row r="9" spans="1:11" s="102" customFormat="1" x14ac:dyDescent="0.2">
      <c r="A9" s="543" t="s">
        <v>183</v>
      </c>
      <c r="B9" s="503">
        <v>268.78515999999985</v>
      </c>
      <c r="C9" s="496">
        <v>2.9971487604271023</v>
      </c>
      <c r="D9" s="495">
        <v>2486.8841700000003</v>
      </c>
      <c r="E9" s="496">
        <v>1.7878799443340592</v>
      </c>
      <c r="F9" s="495">
        <v>3828.0370500000004</v>
      </c>
      <c r="G9" s="496">
        <v>1.5328613588058562</v>
      </c>
      <c r="H9" s="501">
        <v>12.712579191154679</v>
      </c>
      <c r="I9" s="522"/>
    </row>
    <row r="10" spans="1:11" s="102" customFormat="1" x14ac:dyDescent="0.2">
      <c r="A10" s="543" t="s">
        <v>184</v>
      </c>
      <c r="B10" s="503">
        <v>71.40482999999999</v>
      </c>
      <c r="C10" s="496">
        <v>-37.580347846261176</v>
      </c>
      <c r="D10" s="495">
        <v>1229.2516700000006</v>
      </c>
      <c r="E10" s="496">
        <v>-5.9494711437110688</v>
      </c>
      <c r="F10" s="495">
        <v>1935.1602900000005</v>
      </c>
      <c r="G10" s="496">
        <v>-6.9482680850210938</v>
      </c>
      <c r="H10" s="501">
        <v>6.4264995643662477</v>
      </c>
      <c r="I10" s="522"/>
    </row>
    <row r="11" spans="1:11" s="102" customFormat="1" x14ac:dyDescent="0.2">
      <c r="A11" s="543" t="s">
        <v>185</v>
      </c>
      <c r="B11" s="503">
        <v>184.87040999999999</v>
      </c>
      <c r="C11" s="496">
        <v>11.290591146954542</v>
      </c>
      <c r="D11" s="495">
        <v>1344.4890199999998</v>
      </c>
      <c r="E11" s="496">
        <v>-9.0967297259475117</v>
      </c>
      <c r="F11" s="495">
        <v>2076.1977999999999</v>
      </c>
      <c r="G11" s="496">
        <v>-1.7557954820186159</v>
      </c>
      <c r="H11" s="501">
        <v>6.8948729085579554</v>
      </c>
      <c r="I11" s="522"/>
    </row>
    <row r="12" spans="1:11" s="3" customFormat="1" x14ac:dyDescent="0.2">
      <c r="A12" s="545" t="s">
        <v>186</v>
      </c>
      <c r="B12" s="506">
        <v>2479.0414699999992</v>
      </c>
      <c r="C12" s="507">
        <v>4.2303064765841993</v>
      </c>
      <c r="D12" s="506">
        <v>20066.83711</v>
      </c>
      <c r="E12" s="507">
        <v>1.6358361095989857</v>
      </c>
      <c r="F12" s="506">
        <v>30112.198259999994</v>
      </c>
      <c r="G12" s="507">
        <v>1.9697228800171642</v>
      </c>
      <c r="H12" s="507">
        <v>100</v>
      </c>
      <c r="I12" s="476"/>
    </row>
    <row r="13" spans="1:11" s="102" customFormat="1" x14ac:dyDescent="0.2">
      <c r="A13" s="568" t="s">
        <v>157</v>
      </c>
      <c r="B13" s="508"/>
      <c r="C13" s="508"/>
      <c r="D13" s="508"/>
      <c r="E13" s="508"/>
      <c r="F13" s="508"/>
      <c r="G13" s="508"/>
      <c r="H13" s="508"/>
      <c r="I13" s="522"/>
    </row>
    <row r="14" spans="1:11" s="130" customFormat="1" x14ac:dyDescent="0.2">
      <c r="A14" s="546" t="s">
        <v>187</v>
      </c>
      <c r="B14" s="526">
        <v>84.839410000000044</v>
      </c>
      <c r="C14" s="515">
        <v>-7.4993030235530211</v>
      </c>
      <c r="D14" s="514">
        <v>639.45312000000081</v>
      </c>
      <c r="E14" s="515">
        <v>15.166810508161641</v>
      </c>
      <c r="F14" s="514">
        <v>978.61895000000061</v>
      </c>
      <c r="G14" s="515">
        <v>15.036151696996747</v>
      </c>
      <c r="H14" s="528">
        <v>3.2499086966359552</v>
      </c>
      <c r="I14" s="561"/>
    </row>
    <row r="15" spans="1:11" s="130" customFormat="1" x14ac:dyDescent="0.2">
      <c r="A15" s="547" t="s">
        <v>590</v>
      </c>
      <c r="B15" s="566">
        <v>4.3418747142724401</v>
      </c>
      <c r="C15" s="519"/>
      <c r="D15" s="548">
        <v>4.2612560008272631</v>
      </c>
      <c r="E15" s="519"/>
      <c r="F15" s="548">
        <v>4.3937844048073318</v>
      </c>
      <c r="G15" s="519"/>
      <c r="H15" s="529"/>
      <c r="I15" s="561"/>
    </row>
    <row r="16" spans="1:11" s="130" customFormat="1" x14ac:dyDescent="0.2">
      <c r="A16" s="549" t="s">
        <v>497</v>
      </c>
      <c r="B16" s="567">
        <v>131.23875999999998</v>
      </c>
      <c r="C16" s="509">
        <v>-5.4131510631682582E-2</v>
      </c>
      <c r="D16" s="550">
        <v>1041.58934</v>
      </c>
      <c r="E16" s="509">
        <v>-6.8792962377277238</v>
      </c>
      <c r="F16" s="550">
        <v>1583.42957</v>
      </c>
      <c r="G16" s="509">
        <v>0.58502688531530678</v>
      </c>
      <c r="H16" s="565">
        <v>5.2584323347238762</v>
      </c>
      <c r="I16" s="561"/>
    </row>
    <row r="17" spans="1:14" s="102" customFormat="1" x14ac:dyDescent="0.2">
      <c r="A17" s="557"/>
      <c r="B17" s="558"/>
      <c r="C17" s="558"/>
      <c r="D17" s="558"/>
      <c r="E17" s="558"/>
      <c r="F17" s="558"/>
      <c r="G17" s="558"/>
      <c r="H17" s="559" t="s">
        <v>238</v>
      </c>
      <c r="I17" s="522"/>
    </row>
    <row r="18" spans="1:14" s="102" customFormat="1" x14ac:dyDescent="0.2">
      <c r="A18" s="551" t="s">
        <v>557</v>
      </c>
      <c r="B18" s="513"/>
      <c r="C18" s="513"/>
      <c r="D18" s="513"/>
      <c r="E18" s="513"/>
      <c r="F18" s="495"/>
      <c r="G18" s="513"/>
      <c r="H18" s="513"/>
      <c r="I18" s="107"/>
      <c r="J18" s="107"/>
      <c r="K18" s="107"/>
      <c r="L18" s="107"/>
      <c r="M18" s="107"/>
      <c r="N18" s="107"/>
    </row>
    <row r="19" spans="1:14" x14ac:dyDescent="0.2">
      <c r="A19" s="869" t="s">
        <v>498</v>
      </c>
      <c r="B19" s="870"/>
      <c r="C19" s="870"/>
      <c r="D19" s="870"/>
      <c r="E19" s="870"/>
      <c r="F19" s="870"/>
      <c r="G19" s="870"/>
      <c r="H19" s="556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643</v>
      </c>
      <c r="B20" s="562"/>
      <c r="C20" s="562"/>
      <c r="D20" s="562"/>
      <c r="E20" s="562"/>
      <c r="F20" s="562"/>
      <c r="G20" s="562"/>
      <c r="H20" s="562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425</v>
      </c>
    </row>
  </sheetData>
  <mergeCells count="4">
    <mergeCell ref="B3:C3"/>
    <mergeCell ref="D3:E3"/>
    <mergeCell ref="F3:H3"/>
    <mergeCell ref="A19:G19"/>
  </mergeCells>
  <conditionalFormatting sqref="B6">
    <cfRule type="cellIs" dxfId="263" priority="11" operator="between">
      <formula>0</formula>
      <formula>0.5</formula>
    </cfRule>
    <cfRule type="cellIs" dxfId="262" priority="12" operator="between">
      <formula>0</formula>
      <formula>0.49</formula>
    </cfRule>
  </conditionalFormatting>
  <conditionalFormatting sqref="D6">
    <cfRule type="cellIs" dxfId="261" priority="9" operator="between">
      <formula>0</formula>
      <formula>0.5</formula>
    </cfRule>
    <cfRule type="cellIs" dxfId="260" priority="10" operator="between">
      <formula>0</formula>
      <formula>0.49</formula>
    </cfRule>
  </conditionalFormatting>
  <conditionalFormatting sqref="D7">
    <cfRule type="cellIs" dxfId="259" priority="7" operator="between">
      <formula>0</formula>
      <formula>0.5</formula>
    </cfRule>
    <cfRule type="cellIs" dxfId="258" priority="8" operator="between">
      <formula>0</formula>
      <formula>0.49</formula>
    </cfRule>
  </conditionalFormatting>
  <conditionalFormatting sqref="H6">
    <cfRule type="cellIs" dxfId="257" priority="3" operator="between">
      <formula>0</formula>
      <formula>0.5</formula>
    </cfRule>
    <cfRule type="cellIs" dxfId="256" priority="4" operator="between">
      <formula>0</formula>
      <formula>0.49</formula>
    </cfRule>
  </conditionalFormatting>
  <conditionalFormatting sqref="H7">
    <cfRule type="cellIs" dxfId="255" priority="1" operator="between">
      <formula>0</formula>
      <formula>0.5</formula>
    </cfRule>
    <cfRule type="cellIs" dxfId="254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A4" sqref="A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4">
        <f>INDICE!A3</f>
        <v>42583</v>
      </c>
      <c r="C3" s="864"/>
      <c r="D3" s="864">
        <f>INDICE!C3</f>
        <v>0</v>
      </c>
      <c r="E3" s="864"/>
      <c r="F3" s="112"/>
      <c r="G3" s="865" t="s">
        <v>121</v>
      </c>
      <c r="H3" s="865"/>
      <c r="I3" s="865"/>
      <c r="J3" s="865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69" t="s">
        <v>161</v>
      </c>
      <c r="B5" s="117">
        <v>302.78126999999989</v>
      </c>
      <c r="C5" s="117">
        <v>46.025699999999986</v>
      </c>
      <c r="D5" s="117">
        <v>8.7182200000000005</v>
      </c>
      <c r="E5" s="530">
        <v>357.52518999999984</v>
      </c>
      <c r="F5" s="117"/>
      <c r="G5" s="117">
        <v>3361.9470299999975</v>
      </c>
      <c r="H5" s="117">
        <v>588.67188999999996</v>
      </c>
      <c r="I5" s="117">
        <v>128.24032</v>
      </c>
      <c r="J5" s="530">
        <v>4078.8592399999975</v>
      </c>
      <c r="K5" s="82"/>
    </row>
    <row r="6" spans="1:11" s="114" customFormat="1" x14ac:dyDescent="0.2">
      <c r="A6" s="570" t="s">
        <v>162</v>
      </c>
      <c r="B6" s="119">
        <v>77.490790000000004</v>
      </c>
      <c r="C6" s="119">
        <v>19.048110000000001</v>
      </c>
      <c r="D6" s="119">
        <v>1.76675</v>
      </c>
      <c r="E6" s="533">
        <v>98.305650000000014</v>
      </c>
      <c r="F6" s="119"/>
      <c r="G6" s="119">
        <v>915.5425399999998</v>
      </c>
      <c r="H6" s="119">
        <v>288.20797000000005</v>
      </c>
      <c r="I6" s="119">
        <v>99.924250000000001</v>
      </c>
      <c r="J6" s="533">
        <v>1303.6747599999999</v>
      </c>
      <c r="K6" s="82"/>
    </row>
    <row r="7" spans="1:11" s="114" customFormat="1" x14ac:dyDescent="0.2">
      <c r="A7" s="570" t="s">
        <v>163</v>
      </c>
      <c r="B7" s="119">
        <v>43.02581</v>
      </c>
      <c r="C7" s="119">
        <v>4.9860200000000008</v>
      </c>
      <c r="D7" s="119">
        <v>2.1543200000000002</v>
      </c>
      <c r="E7" s="533">
        <v>50.166150000000002</v>
      </c>
      <c r="F7" s="119"/>
      <c r="G7" s="119">
        <v>441.4521299999999</v>
      </c>
      <c r="H7" s="119">
        <v>76.735770000000031</v>
      </c>
      <c r="I7" s="119">
        <v>52.572979999999987</v>
      </c>
      <c r="J7" s="533">
        <v>570.76087999999993</v>
      </c>
      <c r="K7" s="82"/>
    </row>
    <row r="8" spans="1:11" s="114" customFormat="1" x14ac:dyDescent="0.2">
      <c r="A8" s="570" t="s">
        <v>164</v>
      </c>
      <c r="B8" s="119">
        <v>49.111009999999993</v>
      </c>
      <c r="C8" s="119">
        <v>3.6548099999999999</v>
      </c>
      <c r="D8" s="119">
        <v>16.228730000000002</v>
      </c>
      <c r="E8" s="533">
        <v>68.99454999999999</v>
      </c>
      <c r="F8" s="119"/>
      <c r="G8" s="119">
        <v>406.73354</v>
      </c>
      <c r="H8" s="119">
        <v>46.691360000000003</v>
      </c>
      <c r="I8" s="119">
        <v>122.18319000000001</v>
      </c>
      <c r="J8" s="533">
        <v>575.60808999999995</v>
      </c>
      <c r="K8" s="82"/>
    </row>
    <row r="9" spans="1:11" s="114" customFormat="1" x14ac:dyDescent="0.2">
      <c r="A9" s="570" t="s">
        <v>165</v>
      </c>
      <c r="B9" s="119">
        <v>57.755470000000003</v>
      </c>
      <c r="C9" s="119">
        <v>0</v>
      </c>
      <c r="D9" s="119">
        <v>0</v>
      </c>
      <c r="E9" s="533">
        <v>57.755470000000003</v>
      </c>
      <c r="F9" s="119"/>
      <c r="G9" s="119">
        <v>656.96746000000007</v>
      </c>
      <c r="H9" s="119">
        <v>3.13E-3</v>
      </c>
      <c r="I9" s="119">
        <v>172.26772</v>
      </c>
      <c r="J9" s="533">
        <v>829.23831000000018</v>
      </c>
      <c r="K9" s="82"/>
    </row>
    <row r="10" spans="1:11" s="114" customFormat="1" x14ac:dyDescent="0.2">
      <c r="A10" s="570" t="s">
        <v>166</v>
      </c>
      <c r="B10" s="119">
        <v>32.484209999999997</v>
      </c>
      <c r="C10" s="119">
        <v>3.8619300000000001</v>
      </c>
      <c r="D10" s="119">
        <v>0.18881000000000001</v>
      </c>
      <c r="E10" s="533">
        <v>36.534949999999995</v>
      </c>
      <c r="F10" s="119"/>
      <c r="G10" s="119">
        <v>315.89982000000009</v>
      </c>
      <c r="H10" s="119">
        <v>55.706619999999994</v>
      </c>
      <c r="I10" s="119">
        <v>6.9905799999999978</v>
      </c>
      <c r="J10" s="533">
        <v>378.5970200000001</v>
      </c>
      <c r="K10" s="82"/>
    </row>
    <row r="11" spans="1:11" s="114" customFormat="1" x14ac:dyDescent="0.2">
      <c r="A11" s="570" t="s">
        <v>167</v>
      </c>
      <c r="B11" s="119">
        <v>172.41704000000007</v>
      </c>
      <c r="C11" s="119">
        <v>43.417869999999994</v>
      </c>
      <c r="D11" s="119">
        <v>5.5273099999999991</v>
      </c>
      <c r="E11" s="533">
        <v>221.36222000000006</v>
      </c>
      <c r="F11" s="119"/>
      <c r="G11" s="119">
        <v>1705.5676099999971</v>
      </c>
      <c r="H11" s="119">
        <v>619.30429000000038</v>
      </c>
      <c r="I11" s="119">
        <v>236.32326000000006</v>
      </c>
      <c r="J11" s="533">
        <v>2561.1951599999975</v>
      </c>
      <c r="K11" s="82"/>
    </row>
    <row r="12" spans="1:11" s="114" customFormat="1" x14ac:dyDescent="0.2">
      <c r="A12" s="570" t="s">
        <v>608</v>
      </c>
      <c r="B12" s="119">
        <v>114.21273000000001</v>
      </c>
      <c r="C12" s="119">
        <v>33.623539999999998</v>
      </c>
      <c r="D12" s="119">
        <v>2.57307</v>
      </c>
      <c r="E12" s="533">
        <v>150.40934000000001</v>
      </c>
      <c r="F12" s="119"/>
      <c r="G12" s="119">
        <v>1247.2540000000004</v>
      </c>
      <c r="H12" s="119">
        <v>529.20484999999917</v>
      </c>
      <c r="I12" s="119">
        <v>142.51065000000003</v>
      </c>
      <c r="J12" s="533">
        <v>1918.9694999999995</v>
      </c>
      <c r="K12" s="82"/>
    </row>
    <row r="13" spans="1:11" s="114" customFormat="1" x14ac:dyDescent="0.2">
      <c r="A13" s="570" t="s">
        <v>168</v>
      </c>
      <c r="B13" s="119">
        <v>293.36703</v>
      </c>
      <c r="C13" s="119">
        <v>29.550679999999996</v>
      </c>
      <c r="D13" s="119">
        <v>13.925889999999999</v>
      </c>
      <c r="E13" s="533">
        <v>336.84359999999998</v>
      </c>
      <c r="F13" s="119"/>
      <c r="G13" s="119">
        <v>3518.7079100000028</v>
      </c>
      <c r="H13" s="119">
        <v>429.03026</v>
      </c>
      <c r="I13" s="119">
        <v>230.92439999999999</v>
      </c>
      <c r="J13" s="533">
        <v>4178.6625700000031</v>
      </c>
      <c r="K13" s="82"/>
    </row>
    <row r="14" spans="1:11" s="114" customFormat="1" x14ac:dyDescent="0.2">
      <c r="A14" s="570" t="s">
        <v>169</v>
      </c>
      <c r="B14" s="119">
        <v>1.40608</v>
      </c>
      <c r="C14" s="119">
        <v>0</v>
      </c>
      <c r="D14" s="119">
        <v>2.7129999999999998E-2</v>
      </c>
      <c r="E14" s="533">
        <v>1.4332100000000001</v>
      </c>
      <c r="F14" s="119"/>
      <c r="G14" s="119">
        <v>13.613089999999996</v>
      </c>
      <c r="H14" s="119">
        <v>1.5859999999999999E-2</v>
      </c>
      <c r="I14" s="119">
        <v>2.7129999999999998E-2</v>
      </c>
      <c r="J14" s="533">
        <v>13.656079999999996</v>
      </c>
      <c r="K14" s="82"/>
    </row>
    <row r="15" spans="1:11" s="114" customFormat="1" x14ac:dyDescent="0.2">
      <c r="A15" s="570" t="s">
        <v>170</v>
      </c>
      <c r="B15" s="119">
        <v>192.93536999999998</v>
      </c>
      <c r="C15" s="119">
        <v>15.869729999999999</v>
      </c>
      <c r="D15" s="119">
        <v>3.8494699999999997</v>
      </c>
      <c r="E15" s="533">
        <v>212.65456999999998</v>
      </c>
      <c r="F15" s="119"/>
      <c r="G15" s="119">
        <v>2152.8977600000021</v>
      </c>
      <c r="H15" s="119">
        <v>219.74190999999999</v>
      </c>
      <c r="I15" s="119">
        <v>85.742280000000022</v>
      </c>
      <c r="J15" s="533">
        <v>2458.3819500000022</v>
      </c>
      <c r="K15" s="82"/>
    </row>
    <row r="16" spans="1:11" s="114" customFormat="1" x14ac:dyDescent="0.2">
      <c r="A16" s="570" t="s">
        <v>171</v>
      </c>
      <c r="B16" s="119">
        <v>58.104569999999995</v>
      </c>
      <c r="C16" s="119">
        <v>11.301549999999999</v>
      </c>
      <c r="D16" s="119">
        <v>0.42974000000000001</v>
      </c>
      <c r="E16" s="533">
        <v>69.835859999999983</v>
      </c>
      <c r="F16" s="119"/>
      <c r="G16" s="119">
        <v>612.37981999999988</v>
      </c>
      <c r="H16" s="119">
        <v>140.63582999999991</v>
      </c>
      <c r="I16" s="119">
        <v>22.297950000000007</v>
      </c>
      <c r="J16" s="533">
        <v>775.31359999999984</v>
      </c>
      <c r="K16" s="82"/>
    </row>
    <row r="17" spans="1:16" s="114" customFormat="1" x14ac:dyDescent="0.2">
      <c r="A17" s="570" t="s">
        <v>172</v>
      </c>
      <c r="B17" s="119">
        <v>129.68058000000002</v>
      </c>
      <c r="C17" s="119">
        <v>18.76511</v>
      </c>
      <c r="D17" s="119">
        <v>8.8310700000000004</v>
      </c>
      <c r="E17" s="533">
        <v>157.27676000000002</v>
      </c>
      <c r="F17" s="119"/>
      <c r="G17" s="119">
        <v>1373.4675199999988</v>
      </c>
      <c r="H17" s="119">
        <v>259.50376000000023</v>
      </c>
      <c r="I17" s="119">
        <v>245.90115000000014</v>
      </c>
      <c r="J17" s="533">
        <v>1878.8724299999992</v>
      </c>
      <c r="K17" s="82"/>
    </row>
    <row r="18" spans="1:16" s="114" customFormat="1" x14ac:dyDescent="0.2">
      <c r="A18" s="570" t="s">
        <v>173</v>
      </c>
      <c r="B18" s="119">
        <v>15.86774</v>
      </c>
      <c r="C18" s="119">
        <v>3.0628100000000003</v>
      </c>
      <c r="D18" s="119">
        <v>0.44606999999999997</v>
      </c>
      <c r="E18" s="533">
        <v>19.376619999999999</v>
      </c>
      <c r="F18" s="119"/>
      <c r="G18" s="119">
        <v>175.27705999999998</v>
      </c>
      <c r="H18" s="119">
        <v>46.009409999999995</v>
      </c>
      <c r="I18" s="119">
        <v>23.059189999999987</v>
      </c>
      <c r="J18" s="533">
        <v>244.34565999999995</v>
      </c>
      <c r="K18" s="82"/>
    </row>
    <row r="19" spans="1:16" s="114" customFormat="1" x14ac:dyDescent="0.2">
      <c r="A19" s="570" t="s">
        <v>174</v>
      </c>
      <c r="B19" s="119">
        <v>164.77315999999999</v>
      </c>
      <c r="C19" s="119">
        <v>8.5853400000000004</v>
      </c>
      <c r="D19" s="119">
        <v>4.0055899999999998</v>
      </c>
      <c r="E19" s="533">
        <v>177.36409</v>
      </c>
      <c r="F19" s="119"/>
      <c r="G19" s="119">
        <v>2213.9961900000003</v>
      </c>
      <c r="H19" s="119">
        <v>144.27183999999997</v>
      </c>
      <c r="I19" s="119">
        <v>249.43631999999994</v>
      </c>
      <c r="J19" s="533">
        <v>2607.70435</v>
      </c>
      <c r="K19" s="82"/>
    </row>
    <row r="20" spans="1:16" s="114" customFormat="1" x14ac:dyDescent="0.2">
      <c r="A20" s="570" t="s">
        <v>175</v>
      </c>
      <c r="B20" s="119">
        <v>2.1823399999999995</v>
      </c>
      <c r="C20" s="119">
        <v>0</v>
      </c>
      <c r="D20" s="119">
        <v>0</v>
      </c>
      <c r="E20" s="533">
        <v>2.1823399999999995</v>
      </c>
      <c r="F20" s="119"/>
      <c r="G20" s="119">
        <v>18.182820000000003</v>
      </c>
      <c r="H20" s="119">
        <v>0</v>
      </c>
      <c r="I20" s="119">
        <v>8.5599999999999999E-3</v>
      </c>
      <c r="J20" s="533">
        <v>18.191380000000002</v>
      </c>
      <c r="K20" s="82"/>
    </row>
    <row r="21" spans="1:16" s="114" customFormat="1" x14ac:dyDescent="0.2">
      <c r="A21" s="570" t="s">
        <v>176</v>
      </c>
      <c r="B21" s="119">
        <v>74.994669999999999</v>
      </c>
      <c r="C21" s="119">
        <v>11.35003</v>
      </c>
      <c r="D21" s="119">
        <v>0.58979999999999999</v>
      </c>
      <c r="E21" s="533">
        <v>86.9345</v>
      </c>
      <c r="F21" s="119"/>
      <c r="G21" s="119">
        <v>872.95287999999971</v>
      </c>
      <c r="H21" s="119">
        <v>145.76626000000002</v>
      </c>
      <c r="I21" s="119">
        <v>16.46602</v>
      </c>
      <c r="J21" s="533">
        <v>1035.1851599999998</v>
      </c>
      <c r="K21" s="82"/>
    </row>
    <row r="22" spans="1:16" s="114" customFormat="1" x14ac:dyDescent="0.2">
      <c r="A22" s="570" t="s">
        <v>177</v>
      </c>
      <c r="B22" s="119">
        <v>43.787309999999991</v>
      </c>
      <c r="C22" s="119">
        <v>6.1135399999999995</v>
      </c>
      <c r="D22" s="119">
        <v>0.50588999999999995</v>
      </c>
      <c r="E22" s="533">
        <v>50.406739999999992</v>
      </c>
      <c r="F22" s="119"/>
      <c r="G22" s="119">
        <v>597.47747000000027</v>
      </c>
      <c r="H22" s="119">
        <v>94.379589999999979</v>
      </c>
      <c r="I22" s="119">
        <v>28.229649999999996</v>
      </c>
      <c r="J22" s="533">
        <v>720.08671000000027</v>
      </c>
      <c r="K22" s="82"/>
    </row>
    <row r="23" spans="1:16" x14ac:dyDescent="0.2">
      <c r="A23" s="571" t="s">
        <v>178</v>
      </c>
      <c r="B23" s="119">
        <v>126.58016999999998</v>
      </c>
      <c r="C23" s="119">
        <v>9.5683899999999991</v>
      </c>
      <c r="D23" s="119">
        <v>1.63697</v>
      </c>
      <c r="E23" s="533">
        <v>137.78552999999997</v>
      </c>
      <c r="F23" s="119"/>
      <c r="G23" s="119">
        <v>1652.6760899999981</v>
      </c>
      <c r="H23" s="119">
        <v>144.15645000000004</v>
      </c>
      <c r="I23" s="119">
        <v>72.054690000000036</v>
      </c>
      <c r="J23" s="533">
        <v>1868.887229999998</v>
      </c>
      <c r="K23" s="476"/>
      <c r="P23" s="114"/>
    </row>
    <row r="24" spans="1:16" x14ac:dyDescent="0.2">
      <c r="A24" s="572" t="s">
        <v>500</v>
      </c>
      <c r="B24" s="123">
        <v>1952.9573499999979</v>
      </c>
      <c r="C24" s="123">
        <v>268.78516000000013</v>
      </c>
      <c r="D24" s="123">
        <v>71.404829999999976</v>
      </c>
      <c r="E24" s="123">
        <v>2293.1473399999982</v>
      </c>
      <c r="F24" s="123"/>
      <c r="G24" s="123">
        <v>22252.992740000031</v>
      </c>
      <c r="H24" s="123">
        <v>3828.0370500000026</v>
      </c>
      <c r="I24" s="123">
        <v>1935.1602899999978</v>
      </c>
      <c r="J24" s="123">
        <v>28016.190080000029</v>
      </c>
      <c r="K24" s="476"/>
    </row>
    <row r="25" spans="1:16" x14ac:dyDescent="0.2">
      <c r="I25" s="8"/>
      <c r="J25" s="93" t="s">
        <v>238</v>
      </c>
    </row>
    <row r="26" spans="1:16" x14ac:dyDescent="0.2">
      <c r="A26" s="536" t="s">
        <v>501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1"/>
      <c r="F28" s="871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253" priority="2" operator="between">
      <formula>0</formula>
      <formula>0.5</formula>
    </cfRule>
    <cfRule type="cellIs" dxfId="252" priority="3" operator="between">
      <formula>0</formula>
      <formula>0.49</formula>
    </cfRule>
  </conditionalFormatting>
  <conditionalFormatting sqref="B5:J24">
    <cfRule type="cellIs" dxfId="251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G14" sqref="G14:H14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72" t="s">
        <v>28</v>
      </c>
      <c r="B1" s="872"/>
      <c r="C1" s="872"/>
      <c r="D1" s="131"/>
      <c r="E1" s="131"/>
      <c r="F1" s="131"/>
      <c r="G1" s="131"/>
      <c r="H1" s="132"/>
    </row>
    <row r="2" spans="1:65" ht="13.7" customHeight="1" x14ac:dyDescent="0.2">
      <c r="A2" s="873"/>
      <c r="B2" s="873"/>
      <c r="C2" s="873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440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1">
        <v>420.50647999999995</v>
      </c>
      <c r="C5" s="139">
        <v>5.3226359577810687</v>
      </c>
      <c r="D5" s="138">
        <v>2936.0825299999997</v>
      </c>
      <c r="E5" s="139">
        <v>1.7318212311828698</v>
      </c>
      <c r="F5" s="138">
        <v>4357.064370000001</v>
      </c>
      <c r="G5" s="139">
        <v>1.0397499902127951</v>
      </c>
      <c r="H5" s="578">
        <v>16.138498138904005</v>
      </c>
    </row>
    <row r="6" spans="1:65" ht="13.7" customHeight="1" x14ac:dyDescent="0.2">
      <c r="A6" s="137" t="s">
        <v>193</v>
      </c>
      <c r="B6" s="582">
        <v>36.777960000000014</v>
      </c>
      <c r="C6" s="141">
        <v>14.613073720425785</v>
      </c>
      <c r="D6" s="140">
        <v>250.77452000000002</v>
      </c>
      <c r="E6" s="141">
        <v>12.621879651654028</v>
      </c>
      <c r="F6" s="140">
        <v>368.00292999999999</v>
      </c>
      <c r="G6" s="142">
        <v>12.07324720207405</v>
      </c>
      <c r="H6" s="579">
        <v>1.3630770850686833</v>
      </c>
    </row>
    <row r="7" spans="1:65" ht="13.7" customHeight="1" x14ac:dyDescent="0.2">
      <c r="A7" s="137" t="s">
        <v>153</v>
      </c>
      <c r="B7" s="533">
        <v>0</v>
      </c>
      <c r="C7" s="141">
        <v>0</v>
      </c>
      <c r="D7" s="119">
        <v>5.6539999999999993E-2</v>
      </c>
      <c r="E7" s="141">
        <v>-1.3435700575815916</v>
      </c>
      <c r="F7" s="119">
        <v>8.3990000000000009E-2</v>
      </c>
      <c r="G7" s="141">
        <v>-16.535824306866726</v>
      </c>
      <c r="H7" s="533">
        <v>3.1109764363810563E-4</v>
      </c>
    </row>
    <row r="8" spans="1:65" ht="13.7" customHeight="1" x14ac:dyDescent="0.2">
      <c r="A8" s="574" t="s">
        <v>194</v>
      </c>
      <c r="B8" s="575">
        <v>457.28444000000002</v>
      </c>
      <c r="C8" s="576">
        <v>6.0137751656240823</v>
      </c>
      <c r="D8" s="575">
        <v>3186.9135899999997</v>
      </c>
      <c r="E8" s="576">
        <v>2.5109570522255056</v>
      </c>
      <c r="F8" s="575">
        <v>4725.1512900000007</v>
      </c>
      <c r="G8" s="577">
        <v>1.8184351895794204</v>
      </c>
      <c r="H8" s="577">
        <v>17.501886321616325</v>
      </c>
    </row>
    <row r="9" spans="1:65" ht="13.7" customHeight="1" x14ac:dyDescent="0.2">
      <c r="A9" s="137" t="s">
        <v>179</v>
      </c>
      <c r="B9" s="582">
        <v>1952.9573499999995</v>
      </c>
      <c r="C9" s="141">
        <v>6.4152003674973423</v>
      </c>
      <c r="D9" s="140">
        <v>14993.702219999999</v>
      </c>
      <c r="E9" s="141">
        <v>3.3899116107304379</v>
      </c>
      <c r="F9" s="140">
        <v>22252.992739999994</v>
      </c>
      <c r="G9" s="142">
        <v>3.2807404545999912</v>
      </c>
      <c r="H9" s="579">
        <v>82.424736341348606</v>
      </c>
    </row>
    <row r="10" spans="1:65" ht="13.7" customHeight="1" x14ac:dyDescent="0.2">
      <c r="A10" s="137" t="s">
        <v>195</v>
      </c>
      <c r="B10" s="582">
        <v>1.02372</v>
      </c>
      <c r="C10" s="141">
        <v>-40.796687408915311</v>
      </c>
      <c r="D10" s="140">
        <v>12.51003</v>
      </c>
      <c r="E10" s="141">
        <v>-6.8777439082829794E-2</v>
      </c>
      <c r="F10" s="140">
        <v>19.810380000000002</v>
      </c>
      <c r="G10" s="142">
        <v>-6.5549435543251491</v>
      </c>
      <c r="H10" s="579">
        <v>7.3377337035069115E-2</v>
      </c>
    </row>
    <row r="11" spans="1:65" ht="13.7" customHeight="1" x14ac:dyDescent="0.2">
      <c r="A11" s="574" t="s">
        <v>524</v>
      </c>
      <c r="B11" s="575">
        <v>1953.9810699999994</v>
      </c>
      <c r="C11" s="576">
        <v>6.3707588937444752</v>
      </c>
      <c r="D11" s="575">
        <v>15006.212249999999</v>
      </c>
      <c r="E11" s="576">
        <v>3.3869285422868338</v>
      </c>
      <c r="F11" s="575">
        <v>22272.803119999993</v>
      </c>
      <c r="G11" s="577">
        <v>3.2710722718392744</v>
      </c>
      <c r="H11" s="577">
        <v>82.49811367838366</v>
      </c>
    </row>
    <row r="12" spans="1:65" ht="13.7" customHeight="1" x14ac:dyDescent="0.2">
      <c r="A12" s="144" t="s">
        <v>502</v>
      </c>
      <c r="B12" s="145">
        <v>2411.2655099999993</v>
      </c>
      <c r="C12" s="146">
        <v>6.3028740977754518</v>
      </c>
      <c r="D12" s="145">
        <v>18193.125839999997</v>
      </c>
      <c r="E12" s="146">
        <v>3.232403565420408</v>
      </c>
      <c r="F12" s="145">
        <v>26997.954409999995</v>
      </c>
      <c r="G12" s="146">
        <v>3.013848454564469</v>
      </c>
      <c r="H12" s="146">
        <v>100</v>
      </c>
    </row>
    <row r="13" spans="1:65" ht="13.7" customHeight="1" x14ac:dyDescent="0.2">
      <c r="A13" s="147" t="s">
        <v>196</v>
      </c>
      <c r="B13" s="148">
        <v>4874.2351599999993</v>
      </c>
      <c r="C13" s="148"/>
      <c r="D13" s="148">
        <v>37801.504525802862</v>
      </c>
      <c r="E13" s="148"/>
      <c r="F13" s="148">
        <v>56263.155933150527</v>
      </c>
      <c r="G13" s="149"/>
      <c r="H13" s="150" t="s">
        <v>150</v>
      </c>
    </row>
    <row r="14" spans="1:65" ht="13.7" customHeight="1" x14ac:dyDescent="0.2">
      <c r="A14" s="151" t="s">
        <v>197</v>
      </c>
      <c r="B14" s="583">
        <v>49.469617916424035</v>
      </c>
      <c r="C14" s="152"/>
      <c r="D14" s="152">
        <v>48.128046934167877</v>
      </c>
      <c r="E14" s="152"/>
      <c r="F14" s="152">
        <v>47.985140474661264</v>
      </c>
      <c r="G14" s="153"/>
      <c r="H14" s="580"/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238</v>
      </c>
    </row>
    <row r="16" spans="1:65" ht="13.7" customHeight="1" x14ac:dyDescent="0.2">
      <c r="A16" s="124" t="s">
        <v>557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503</v>
      </c>
    </row>
    <row r="18" spans="1:1" ht="13.7" customHeight="1" x14ac:dyDescent="0.2">
      <c r="A18" s="166" t="s">
        <v>643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250" priority="2" operator="equal">
      <formula>0</formula>
    </cfRule>
    <cfRule type="cellIs" dxfId="249" priority="9" operator="between">
      <formula>0</formula>
      <formula>0.5</formula>
    </cfRule>
    <cfRule type="cellIs" dxfId="248" priority="10" operator="between">
      <formula>0</formula>
      <formula>0.49</formula>
    </cfRule>
  </conditionalFormatting>
  <conditionalFormatting sqref="D7">
    <cfRule type="cellIs" dxfId="247" priority="7" operator="between">
      <formula>0</formula>
      <formula>0.5</formula>
    </cfRule>
    <cfRule type="cellIs" dxfId="246" priority="8" operator="between">
      <formula>0</formula>
      <formula>0.49</formula>
    </cfRule>
  </conditionalFormatting>
  <conditionalFormatting sqref="F7">
    <cfRule type="cellIs" dxfId="245" priority="5" operator="between">
      <formula>0</formula>
      <formula>0.5</formula>
    </cfRule>
    <cfRule type="cellIs" dxfId="244" priority="6" operator="between">
      <formula>0</formula>
      <formula>0.49</formula>
    </cfRule>
  </conditionalFormatting>
  <conditionalFormatting sqref="H7">
    <cfRule type="cellIs" dxfId="243" priority="3" operator="between">
      <formula>0</formula>
      <formula>0.5</formula>
    </cfRule>
    <cfRule type="cellIs" dxfId="242" priority="4" operator="between">
      <formula>0</formula>
      <formula>0.49</formula>
    </cfRule>
  </conditionalFormatting>
  <conditionalFormatting sqref="C7">
    <cfRule type="cellIs" dxfId="241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1" customWidth="1"/>
    <col min="13" max="13" width="11" customWidth="1"/>
  </cols>
  <sheetData>
    <row r="1" spans="1:14" x14ac:dyDescent="0.2">
      <c r="A1" s="874" t="s">
        <v>26</v>
      </c>
      <c r="B1" s="874"/>
      <c r="C1" s="874"/>
      <c r="D1" s="874"/>
      <c r="E1" s="874"/>
      <c r="F1" s="157"/>
      <c r="G1" s="157"/>
      <c r="H1" s="157"/>
      <c r="I1" s="157"/>
      <c r="J1" s="157"/>
      <c r="K1" s="157"/>
      <c r="L1" s="584"/>
      <c r="M1" s="157"/>
      <c r="N1" s="157"/>
    </row>
    <row r="2" spans="1:14" x14ac:dyDescent="0.2">
      <c r="A2" s="874"/>
      <c r="B2" s="875"/>
      <c r="C2" s="875"/>
      <c r="D2" s="875"/>
      <c r="E2" s="875"/>
      <c r="F2" s="157"/>
      <c r="G2" s="157"/>
      <c r="H2" s="157"/>
      <c r="I2" s="157"/>
      <c r="J2" s="157"/>
      <c r="K2" s="157"/>
      <c r="L2" s="584"/>
      <c r="M2" s="158" t="s">
        <v>159</v>
      </c>
      <c r="N2" s="157"/>
    </row>
    <row r="3" spans="1:14" x14ac:dyDescent="0.2">
      <c r="A3" s="438"/>
      <c r="B3" s="729">
        <v>2015</v>
      </c>
      <c r="C3" s="729" t="s">
        <v>602</v>
      </c>
      <c r="D3" s="729" t="s">
        <v>602</v>
      </c>
      <c r="E3" s="729" t="s">
        <v>602</v>
      </c>
      <c r="F3" s="729">
        <v>2016</v>
      </c>
      <c r="G3" s="729" t="s">
        <v>602</v>
      </c>
      <c r="H3" s="729" t="s">
        <v>602</v>
      </c>
      <c r="I3" s="729" t="s">
        <v>602</v>
      </c>
      <c r="J3" s="729" t="s">
        <v>602</v>
      </c>
      <c r="K3" s="729" t="s">
        <v>602</v>
      </c>
      <c r="L3" s="729" t="s">
        <v>602</v>
      </c>
      <c r="M3" s="729" t="s">
        <v>602</v>
      </c>
      <c r="N3" s="1"/>
    </row>
    <row r="4" spans="1:14" x14ac:dyDescent="0.2">
      <c r="A4" s="159"/>
      <c r="B4" s="760">
        <v>42277</v>
      </c>
      <c r="C4" s="760">
        <v>42308</v>
      </c>
      <c r="D4" s="760">
        <v>42338</v>
      </c>
      <c r="E4" s="760">
        <v>42369</v>
      </c>
      <c r="F4" s="760">
        <v>42400</v>
      </c>
      <c r="G4" s="760">
        <v>42429</v>
      </c>
      <c r="H4" s="760">
        <v>42460</v>
      </c>
      <c r="I4" s="760">
        <v>42490</v>
      </c>
      <c r="J4" s="760">
        <v>42521</v>
      </c>
      <c r="K4" s="760">
        <v>42551</v>
      </c>
      <c r="L4" s="760">
        <v>42582</v>
      </c>
      <c r="M4" s="760">
        <v>42613</v>
      </c>
      <c r="N4" s="1"/>
    </row>
    <row r="5" spans="1:14" x14ac:dyDescent="0.2">
      <c r="A5" s="160" t="s">
        <v>198</v>
      </c>
      <c r="B5" s="161">
        <v>24.280040000000014</v>
      </c>
      <c r="C5" s="161">
        <v>23.663839999999976</v>
      </c>
      <c r="D5" s="161">
        <v>22.123279999999994</v>
      </c>
      <c r="E5" s="161">
        <v>19.868059999999993</v>
      </c>
      <c r="F5" s="161">
        <v>19.399980000000014</v>
      </c>
      <c r="G5" s="161">
        <v>19.154849999999996</v>
      </c>
      <c r="H5" s="161">
        <v>20.193039999999979</v>
      </c>
      <c r="I5" s="161">
        <v>19.79274000000002</v>
      </c>
      <c r="J5" s="161">
        <v>20.804559999999999</v>
      </c>
      <c r="K5" s="161">
        <v>20.346390000000014</v>
      </c>
      <c r="L5" s="161">
        <v>21.239080000000005</v>
      </c>
      <c r="M5" s="161">
        <v>21.055850000000017</v>
      </c>
      <c r="N5" s="1"/>
    </row>
    <row r="6" spans="1:14" x14ac:dyDescent="0.2">
      <c r="A6" s="162" t="s">
        <v>505</v>
      </c>
      <c r="B6" s="163">
        <v>72.604430000000036</v>
      </c>
      <c r="C6" s="163">
        <v>82.401529999999966</v>
      </c>
      <c r="D6" s="163">
        <v>103.43312999999995</v>
      </c>
      <c r="E6" s="163">
        <v>80.726740000000007</v>
      </c>
      <c r="F6" s="163">
        <v>74.343450000000175</v>
      </c>
      <c r="G6" s="163">
        <v>78.605050000000048</v>
      </c>
      <c r="H6" s="163">
        <v>76.058060000000111</v>
      </c>
      <c r="I6" s="163">
        <v>79.051330000000135</v>
      </c>
      <c r="J6" s="163">
        <v>82.71525000000004</v>
      </c>
      <c r="K6" s="163">
        <v>80.254410000000178</v>
      </c>
      <c r="L6" s="163">
        <v>83.586160000000064</v>
      </c>
      <c r="M6" s="163">
        <v>84.839410000000044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238</v>
      </c>
      <c r="N7" s="1"/>
    </row>
    <row r="8" spans="1:14" x14ac:dyDescent="0.2">
      <c r="A8" s="166" t="s">
        <v>504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4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598</v>
      </c>
    </row>
    <row r="2" spans="1:4" x14ac:dyDescent="0.2">
      <c r="A2" s="481"/>
      <c r="B2" s="481"/>
      <c r="C2" s="481"/>
      <c r="D2" s="481"/>
    </row>
    <row r="3" spans="1:4" x14ac:dyDescent="0.2">
      <c r="B3" s="481">
        <v>2014</v>
      </c>
      <c r="C3" s="481">
        <v>2015</v>
      </c>
      <c r="D3" s="481">
        <v>2016</v>
      </c>
    </row>
    <row r="4" spans="1:4" x14ac:dyDescent="0.2">
      <c r="A4" s="377" t="s">
        <v>134</v>
      </c>
      <c r="B4" s="480">
        <v>-3.1446782890975302</v>
      </c>
      <c r="C4" s="480">
        <v>1.5293884617992664</v>
      </c>
      <c r="D4" s="731">
        <v>3.1332386375479464</v>
      </c>
    </row>
    <row r="5" spans="1:4" x14ac:dyDescent="0.2">
      <c r="A5" s="585" t="s">
        <v>135</v>
      </c>
      <c r="B5" s="480">
        <v>-2.1974066317920253</v>
      </c>
      <c r="C5" s="480">
        <v>1.694607354392403</v>
      </c>
      <c r="D5" s="731">
        <v>3.5298641377693643</v>
      </c>
    </row>
    <row r="6" spans="1:4" x14ac:dyDescent="0.2">
      <c r="A6" s="585" t="s">
        <v>136</v>
      </c>
      <c r="B6" s="480">
        <v>-1.2516567150178042</v>
      </c>
      <c r="C6" s="480">
        <v>1.8254518436354488</v>
      </c>
      <c r="D6" s="731">
        <v>3.5277338820547608</v>
      </c>
    </row>
    <row r="7" spans="1:4" x14ac:dyDescent="0.2">
      <c r="A7" s="585" t="s">
        <v>137</v>
      </c>
      <c r="B7" s="480">
        <v>-1.375916266062909</v>
      </c>
      <c r="C7" s="480">
        <v>2.0836738272168183</v>
      </c>
      <c r="D7" s="731">
        <v>3.6506226197166427</v>
      </c>
    </row>
    <row r="8" spans="1:4" x14ac:dyDescent="0.2">
      <c r="A8" s="585" t="s">
        <v>138</v>
      </c>
      <c r="B8" s="480">
        <v>-0.88789508463164157</v>
      </c>
      <c r="C8" s="480">
        <v>2.006617289276412</v>
      </c>
      <c r="D8" s="480">
        <v>3.9104455051007383</v>
      </c>
    </row>
    <row r="9" spans="1:4" x14ac:dyDescent="0.2">
      <c r="A9" s="585" t="s">
        <v>139</v>
      </c>
      <c r="B9" s="480">
        <v>0.42649406359766212</v>
      </c>
      <c r="C9" s="480">
        <v>2.3646359118921736</v>
      </c>
      <c r="D9" s="731">
        <v>3.569021196660501</v>
      </c>
    </row>
    <row r="10" spans="1:4" x14ac:dyDescent="0.2">
      <c r="A10" s="585" t="s">
        <v>140</v>
      </c>
      <c r="B10" s="480">
        <v>0.37064770000806657</v>
      </c>
      <c r="C10" s="480">
        <v>2.8578229545887042</v>
      </c>
      <c r="D10" s="731">
        <v>2.849511433227526</v>
      </c>
    </row>
    <row r="11" spans="1:4" x14ac:dyDescent="0.2">
      <c r="A11" s="585" t="s">
        <v>141</v>
      </c>
      <c r="B11" s="480">
        <v>0.49685609225391014</v>
      </c>
      <c r="C11" s="480">
        <v>3.5132548354838846</v>
      </c>
      <c r="D11" s="731">
        <v>3.0138484545644402</v>
      </c>
    </row>
    <row r="12" spans="1:4" x14ac:dyDescent="0.2">
      <c r="A12" s="585" t="s">
        <v>142</v>
      </c>
      <c r="B12" s="480">
        <v>0.91104892142928851</v>
      </c>
      <c r="C12" s="480">
        <v>3.0644046658803861</v>
      </c>
      <c r="D12" s="731" t="s">
        <v>602</v>
      </c>
    </row>
    <row r="13" spans="1:4" x14ac:dyDescent="0.2">
      <c r="A13" s="585" t="s">
        <v>143</v>
      </c>
      <c r="B13" s="480">
        <v>0.94008333001470334</v>
      </c>
      <c r="C13" s="480">
        <v>3.0675885347335567</v>
      </c>
      <c r="D13" s="731" t="s">
        <v>602</v>
      </c>
    </row>
    <row r="14" spans="1:4" x14ac:dyDescent="0.2">
      <c r="A14" s="585" t="s">
        <v>144</v>
      </c>
      <c r="B14" s="480">
        <v>0.87830283214287475</v>
      </c>
      <c r="C14" s="480">
        <v>3.5883873080564479</v>
      </c>
      <c r="D14" s="731" t="s">
        <v>602</v>
      </c>
    </row>
    <row r="15" spans="1:4" x14ac:dyDescent="0.2">
      <c r="A15" s="586" t="s">
        <v>145</v>
      </c>
      <c r="B15" s="482">
        <v>1.4433933398524892</v>
      </c>
      <c r="C15" s="482">
        <v>3.4539657833198691</v>
      </c>
      <c r="D15" s="732" t="s">
        <v>602</v>
      </c>
    </row>
    <row r="16" spans="1:4" x14ac:dyDescent="0.2">
      <c r="D16" s="93" t="s">
        <v>238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B5" sqref="B5:G6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72" t="s">
        <v>33</v>
      </c>
      <c r="B1" s="872"/>
      <c r="C1" s="872"/>
      <c r="D1" s="131"/>
      <c r="E1" s="131"/>
      <c r="F1" s="131"/>
      <c r="G1" s="131"/>
    </row>
    <row r="2" spans="1:13" ht="13.7" customHeight="1" x14ac:dyDescent="0.2">
      <c r="A2" s="873"/>
      <c r="B2" s="873"/>
      <c r="C2" s="873"/>
      <c r="D2" s="135"/>
      <c r="E2" s="135"/>
      <c r="F2" s="135"/>
      <c r="G2" s="110" t="s">
        <v>159</v>
      </c>
    </row>
    <row r="3" spans="1:13" ht="13.7" customHeight="1" x14ac:dyDescent="0.2">
      <c r="A3" s="167"/>
      <c r="B3" s="876">
        <f>INDICE!A3</f>
        <v>42583</v>
      </c>
      <c r="C3" s="877"/>
      <c r="D3" s="877" t="s">
        <v>120</v>
      </c>
      <c r="E3" s="877"/>
      <c r="F3" s="877" t="s">
        <v>121</v>
      </c>
      <c r="G3" s="877"/>
    </row>
    <row r="4" spans="1:13" ht="30.4" customHeight="1" x14ac:dyDescent="0.2">
      <c r="A4" s="151"/>
      <c r="B4" s="168" t="s">
        <v>199</v>
      </c>
      <c r="C4" s="169" t="s">
        <v>200</v>
      </c>
      <c r="D4" s="168" t="s">
        <v>199</v>
      </c>
      <c r="E4" s="169" t="s">
        <v>200</v>
      </c>
      <c r="F4" s="168" t="s">
        <v>199</v>
      </c>
      <c r="G4" s="169" t="s">
        <v>200</v>
      </c>
    </row>
    <row r="5" spans="1:13" s="133" customFormat="1" ht="13.7" customHeight="1" x14ac:dyDescent="0.2">
      <c r="A5" s="137" t="s">
        <v>201</v>
      </c>
      <c r="B5" s="140">
        <v>440.81403999999964</v>
      </c>
      <c r="C5" s="143">
        <v>16.470399999999998</v>
      </c>
      <c r="D5" s="140">
        <v>3072.83005</v>
      </c>
      <c r="E5" s="140">
        <v>114.08354</v>
      </c>
      <c r="F5" s="140">
        <v>4561.9381700000013</v>
      </c>
      <c r="G5" s="140">
        <v>163.21311999999998</v>
      </c>
      <c r="L5" s="170"/>
      <c r="M5" s="170"/>
    </row>
    <row r="6" spans="1:13" s="133" customFormat="1" ht="13.7" customHeight="1" x14ac:dyDescent="0.2">
      <c r="A6" s="137" t="s">
        <v>202</v>
      </c>
      <c r="B6" s="140">
        <v>1542.9355899999996</v>
      </c>
      <c r="C6" s="140">
        <v>411.04548000000023</v>
      </c>
      <c r="D6" s="140">
        <v>11587.950629999996</v>
      </c>
      <c r="E6" s="140">
        <v>3418.2616200000011</v>
      </c>
      <c r="F6" s="140">
        <v>17126.91832999999</v>
      </c>
      <c r="G6" s="140">
        <v>5145.884790000001</v>
      </c>
      <c r="L6" s="170"/>
      <c r="M6" s="170"/>
    </row>
    <row r="7" spans="1:13" s="133" customFormat="1" ht="13.7" customHeight="1" x14ac:dyDescent="0.2">
      <c r="A7" s="147" t="s">
        <v>196</v>
      </c>
      <c r="B7" s="148">
        <v>1983.7496299999993</v>
      </c>
      <c r="C7" s="148">
        <v>427.51588000000021</v>
      </c>
      <c r="D7" s="148">
        <v>14660.780679999996</v>
      </c>
      <c r="E7" s="148">
        <v>3532.3451600000012</v>
      </c>
      <c r="F7" s="148">
        <v>21688.856499999991</v>
      </c>
      <c r="G7" s="148">
        <v>5309.0979100000013</v>
      </c>
    </row>
    <row r="8" spans="1:13" ht="13.7" customHeight="1" x14ac:dyDescent="0.2">
      <c r="G8" s="93" t="s">
        <v>238</v>
      </c>
    </row>
    <row r="9" spans="1:13" ht="13.7" customHeight="1" x14ac:dyDescent="0.2">
      <c r="A9" s="154" t="s">
        <v>506</v>
      </c>
    </row>
    <row r="10" spans="1:13" ht="13.7" customHeight="1" x14ac:dyDescent="0.2">
      <c r="A10" s="154" t="s">
        <v>239</v>
      </c>
    </row>
    <row r="14" spans="1:13" ht="13.7" customHeight="1" x14ac:dyDescent="0.2">
      <c r="B14" s="782"/>
      <c r="D14" s="782"/>
      <c r="F14" s="782"/>
    </row>
    <row r="15" spans="1:13" ht="13.7" customHeight="1" x14ac:dyDescent="0.2">
      <c r="B15" s="782"/>
      <c r="D15" s="782"/>
      <c r="F15" s="782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4">
        <f>INDICE!A3</f>
        <v>42583</v>
      </c>
      <c r="C3" s="864"/>
      <c r="D3" s="864">
        <f>INDICE!C3</f>
        <v>0</v>
      </c>
      <c r="E3" s="864"/>
      <c r="F3" s="112"/>
      <c r="G3" s="865" t="s">
        <v>121</v>
      </c>
      <c r="H3" s="865"/>
      <c r="I3" s="865"/>
      <c r="J3" s="865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69" t="s">
        <v>161</v>
      </c>
      <c r="B5" s="117">
        <f>'GNA CCAA'!B5</f>
        <v>63.632400000000018</v>
      </c>
      <c r="C5" s="117">
        <f>'GNA CCAA'!C5</f>
        <v>3.1605399999999984</v>
      </c>
      <c r="D5" s="117">
        <f>'GO CCAA'!B5</f>
        <v>302.78126999999989</v>
      </c>
      <c r="E5" s="530">
        <f>SUM(B5:D5)</f>
        <v>369.57420999999988</v>
      </c>
      <c r="F5" s="117"/>
      <c r="G5" s="117">
        <f>'GNA CCAA'!F5</f>
        <v>669.5752000000025</v>
      </c>
      <c r="H5" s="117">
        <f>'GNA CCAA'!G5</f>
        <v>30.173569999999973</v>
      </c>
      <c r="I5" s="117">
        <f>'GO CCAA'!G5</f>
        <v>3361.9470299999975</v>
      </c>
      <c r="J5" s="530">
        <f>SUM(G5:I5)</f>
        <v>4061.6958</v>
      </c>
      <c r="K5" s="82"/>
    </row>
    <row r="6" spans="1:11" s="114" customFormat="1" x14ac:dyDescent="0.2">
      <c r="A6" s="570" t="s">
        <v>162</v>
      </c>
      <c r="B6" s="119">
        <f>'GNA CCAA'!B6</f>
        <v>12.867059999999999</v>
      </c>
      <c r="C6" s="119">
        <f>'GNA CCAA'!C6</f>
        <v>0.8115699999999999</v>
      </c>
      <c r="D6" s="119">
        <f>'GO CCAA'!B6</f>
        <v>77.490790000000004</v>
      </c>
      <c r="E6" s="533">
        <f>SUM(B6:D6)</f>
        <v>91.169420000000002</v>
      </c>
      <c r="F6" s="119"/>
      <c r="G6" s="119">
        <f>'GNA CCAA'!F6</f>
        <v>129.12313000000012</v>
      </c>
      <c r="H6" s="119">
        <f>'GNA CCAA'!G6</f>
        <v>7.5008100000000058</v>
      </c>
      <c r="I6" s="119">
        <f>'GO CCAA'!G6</f>
        <v>915.5425399999998</v>
      </c>
      <c r="J6" s="533">
        <f t="shared" ref="J6:J24" si="0">SUM(G6:I6)</f>
        <v>1052.1664799999999</v>
      </c>
      <c r="K6" s="82"/>
    </row>
    <row r="7" spans="1:11" s="114" customFormat="1" x14ac:dyDescent="0.2">
      <c r="A7" s="570" t="s">
        <v>163</v>
      </c>
      <c r="B7" s="119">
        <f>'GNA CCAA'!B7</f>
        <v>8.7473900000000011</v>
      </c>
      <c r="C7" s="119">
        <f>'GNA CCAA'!C7</f>
        <v>0.76819999999999999</v>
      </c>
      <c r="D7" s="119">
        <f>'GO CCAA'!B7</f>
        <v>43.02581</v>
      </c>
      <c r="E7" s="533">
        <f t="shared" ref="E7:E24" si="1">SUM(B7:D7)</f>
        <v>52.541400000000003</v>
      </c>
      <c r="F7" s="119"/>
      <c r="G7" s="119">
        <f>'GNA CCAA'!F7</f>
        <v>82.223880000000023</v>
      </c>
      <c r="H7" s="119">
        <f>'GNA CCAA'!G7</f>
        <v>7.1091700000000024</v>
      </c>
      <c r="I7" s="119">
        <f>'GO CCAA'!G7</f>
        <v>441.4521299999999</v>
      </c>
      <c r="J7" s="533">
        <f t="shared" si="0"/>
        <v>530.78517999999997</v>
      </c>
      <c r="K7" s="82"/>
    </row>
    <row r="8" spans="1:11" s="114" customFormat="1" x14ac:dyDescent="0.2">
      <c r="A8" s="570" t="s">
        <v>164</v>
      </c>
      <c r="B8" s="119">
        <f>'GNA CCAA'!B8</f>
        <v>25.226610000000004</v>
      </c>
      <c r="C8" s="119">
        <f>'GNA CCAA'!C8</f>
        <v>1.4368799999999999</v>
      </c>
      <c r="D8" s="119">
        <f>'GO CCAA'!B8</f>
        <v>49.111009999999993</v>
      </c>
      <c r="E8" s="533">
        <f t="shared" si="1"/>
        <v>75.774499999999989</v>
      </c>
      <c r="F8" s="119"/>
      <c r="G8" s="119">
        <f>'GNA CCAA'!F8</f>
        <v>205.63087999999999</v>
      </c>
      <c r="H8" s="119">
        <f>'GNA CCAA'!G8</f>
        <v>12.715310000000002</v>
      </c>
      <c r="I8" s="119">
        <f>'GO CCAA'!G8</f>
        <v>406.73354</v>
      </c>
      <c r="J8" s="533">
        <f t="shared" si="0"/>
        <v>625.07972999999993</v>
      </c>
      <c r="K8" s="82"/>
    </row>
    <row r="9" spans="1:11" s="114" customFormat="1" x14ac:dyDescent="0.2">
      <c r="A9" s="570" t="s">
        <v>165</v>
      </c>
      <c r="B9" s="119">
        <f>'GNA CCAA'!B9</f>
        <v>32.923949999999998</v>
      </c>
      <c r="C9" s="119">
        <f>'GNA CCAA'!C9</f>
        <v>11.52603</v>
      </c>
      <c r="D9" s="119">
        <f>'GO CCAA'!B9</f>
        <v>57.755470000000003</v>
      </c>
      <c r="E9" s="533">
        <f t="shared" si="1"/>
        <v>102.20545</v>
      </c>
      <c r="F9" s="119"/>
      <c r="G9" s="119">
        <f>'GNA CCAA'!F9</f>
        <v>370.14886000000013</v>
      </c>
      <c r="H9" s="119">
        <f>'GNA CCAA'!G9</f>
        <v>128.75839999999999</v>
      </c>
      <c r="I9" s="119">
        <f>'GO CCAA'!G9</f>
        <v>656.96746000000007</v>
      </c>
      <c r="J9" s="533">
        <f t="shared" si="0"/>
        <v>1155.8747200000003</v>
      </c>
      <c r="K9" s="82"/>
    </row>
    <row r="10" spans="1:11" s="114" customFormat="1" x14ac:dyDescent="0.2">
      <c r="A10" s="570" t="s">
        <v>166</v>
      </c>
      <c r="B10" s="119">
        <f>'GNA CCAA'!B10</f>
        <v>6.8341700000000012</v>
      </c>
      <c r="C10" s="119">
        <f>'GNA CCAA'!C10</f>
        <v>0.49202999999999997</v>
      </c>
      <c r="D10" s="119">
        <f>'GO CCAA'!B10</f>
        <v>32.484209999999997</v>
      </c>
      <c r="E10" s="533">
        <f t="shared" si="1"/>
        <v>39.810409999999997</v>
      </c>
      <c r="F10" s="119"/>
      <c r="G10" s="119">
        <f>'GNA CCAA'!F10</f>
        <v>58.097760000000051</v>
      </c>
      <c r="H10" s="119">
        <f>'GNA CCAA'!G10</f>
        <v>3.9194400000000007</v>
      </c>
      <c r="I10" s="119">
        <f>'GO CCAA'!G10</f>
        <v>315.89982000000009</v>
      </c>
      <c r="J10" s="533">
        <f t="shared" si="0"/>
        <v>377.91702000000015</v>
      </c>
      <c r="K10" s="82"/>
    </row>
    <row r="11" spans="1:11" s="114" customFormat="1" x14ac:dyDescent="0.2">
      <c r="A11" s="570" t="s">
        <v>167</v>
      </c>
      <c r="B11" s="119">
        <f>'GNA CCAA'!B11</f>
        <v>28.887410000000013</v>
      </c>
      <c r="C11" s="119">
        <f>'GNA CCAA'!C11</f>
        <v>2.4677199999999995</v>
      </c>
      <c r="D11" s="119">
        <f>'GO CCAA'!B11</f>
        <v>172.41704000000007</v>
      </c>
      <c r="E11" s="533">
        <f t="shared" si="1"/>
        <v>203.77217000000007</v>
      </c>
      <c r="F11" s="119"/>
      <c r="G11" s="119">
        <f>'GNA CCAA'!F11</f>
        <v>248.44775999999973</v>
      </c>
      <c r="H11" s="119">
        <f>'GNA CCAA'!G11</f>
        <v>17.339940000000027</v>
      </c>
      <c r="I11" s="119">
        <f>'GO CCAA'!G11</f>
        <v>1705.5676099999971</v>
      </c>
      <c r="J11" s="533">
        <f t="shared" si="0"/>
        <v>1971.3553099999967</v>
      </c>
      <c r="K11" s="82"/>
    </row>
    <row r="12" spans="1:11" s="114" customFormat="1" x14ac:dyDescent="0.2">
      <c r="A12" s="570" t="s">
        <v>608</v>
      </c>
      <c r="B12" s="119">
        <f>'GNA CCAA'!B12</f>
        <v>17.211600000000001</v>
      </c>
      <c r="C12" s="119">
        <f>'GNA CCAA'!C12</f>
        <v>0.98457000000000017</v>
      </c>
      <c r="D12" s="119">
        <f>'GO CCAA'!B12</f>
        <v>114.21273000000001</v>
      </c>
      <c r="E12" s="533">
        <f t="shared" si="1"/>
        <v>132.40890000000002</v>
      </c>
      <c r="F12" s="119"/>
      <c r="G12" s="119">
        <f>'GNA CCAA'!F12</f>
        <v>166.09809999999976</v>
      </c>
      <c r="H12" s="119">
        <f>'GNA CCAA'!G12</f>
        <v>9.0056500000000117</v>
      </c>
      <c r="I12" s="119">
        <f>'GO CCAA'!G12</f>
        <v>1247.2540000000004</v>
      </c>
      <c r="J12" s="533">
        <f t="shared" si="0"/>
        <v>1422.3577500000001</v>
      </c>
      <c r="K12" s="82"/>
    </row>
    <row r="13" spans="1:11" s="114" customFormat="1" x14ac:dyDescent="0.2">
      <c r="A13" s="570" t="s">
        <v>168</v>
      </c>
      <c r="B13" s="119">
        <f>'GNA CCAA'!B13</f>
        <v>68.705749999999981</v>
      </c>
      <c r="C13" s="119">
        <f>'GNA CCAA'!C13</f>
        <v>5.4471300000000005</v>
      </c>
      <c r="D13" s="119">
        <f>'GO CCAA'!B13</f>
        <v>293.36703</v>
      </c>
      <c r="E13" s="533">
        <f t="shared" si="1"/>
        <v>367.51990999999998</v>
      </c>
      <c r="F13" s="119"/>
      <c r="G13" s="119">
        <f>'GNA CCAA'!F13</f>
        <v>729.27260000000183</v>
      </c>
      <c r="H13" s="119">
        <f>'GNA CCAA'!G13</f>
        <v>54.552949999999953</v>
      </c>
      <c r="I13" s="119">
        <f>'GO CCAA'!G13</f>
        <v>3518.7079100000028</v>
      </c>
      <c r="J13" s="533">
        <f t="shared" si="0"/>
        <v>4302.5334600000042</v>
      </c>
      <c r="K13" s="82"/>
    </row>
    <row r="14" spans="1:11" s="114" customFormat="1" x14ac:dyDescent="0.2">
      <c r="A14" s="570" t="s">
        <v>169</v>
      </c>
      <c r="B14" s="119">
        <f>'GNA CCAA'!B14</f>
        <v>0.51740000000000008</v>
      </c>
      <c r="C14" s="119">
        <f>'GNA CCAA'!C14</f>
        <v>7.0739999999999997E-2</v>
      </c>
      <c r="D14" s="119">
        <f>'GO CCAA'!B14</f>
        <v>1.40608</v>
      </c>
      <c r="E14" s="533">
        <f t="shared" si="1"/>
        <v>1.9942200000000001</v>
      </c>
      <c r="F14" s="119"/>
      <c r="G14" s="119">
        <f>'GNA CCAA'!F14</f>
        <v>5.5885200000000008</v>
      </c>
      <c r="H14" s="119">
        <f>'GNA CCAA'!G14</f>
        <v>0.61855999999999978</v>
      </c>
      <c r="I14" s="119">
        <f>'GO CCAA'!G14</f>
        <v>13.613089999999996</v>
      </c>
      <c r="J14" s="533">
        <f t="shared" si="0"/>
        <v>19.820169999999997</v>
      </c>
      <c r="K14" s="82"/>
    </row>
    <row r="15" spans="1:11" s="114" customFormat="1" x14ac:dyDescent="0.2">
      <c r="A15" s="570" t="s">
        <v>170</v>
      </c>
      <c r="B15" s="119">
        <f>'GNA CCAA'!B15</f>
        <v>49.030540000000009</v>
      </c>
      <c r="C15" s="119">
        <f>'GNA CCAA'!C15</f>
        <v>2.442369999999999</v>
      </c>
      <c r="D15" s="119">
        <f>'GO CCAA'!B15</f>
        <v>192.93536999999998</v>
      </c>
      <c r="E15" s="533">
        <f t="shared" si="1"/>
        <v>244.40827999999999</v>
      </c>
      <c r="F15" s="119"/>
      <c r="G15" s="119">
        <f>'GNA CCAA'!F15</f>
        <v>483.15625000000017</v>
      </c>
      <c r="H15" s="119">
        <f>'GNA CCAA'!G15</f>
        <v>23.308440000000001</v>
      </c>
      <c r="I15" s="119">
        <f>'GO CCAA'!G15</f>
        <v>2152.8977600000021</v>
      </c>
      <c r="J15" s="533">
        <f t="shared" si="0"/>
        <v>2659.3624500000024</v>
      </c>
      <c r="K15" s="82"/>
    </row>
    <row r="16" spans="1:11" s="114" customFormat="1" x14ac:dyDescent="0.2">
      <c r="A16" s="570" t="s">
        <v>171</v>
      </c>
      <c r="B16" s="119">
        <f>'GNA CCAA'!B16</f>
        <v>9.5249800000000011</v>
      </c>
      <c r="C16" s="119">
        <f>'GNA CCAA'!C16</f>
        <v>0.4163</v>
      </c>
      <c r="D16" s="119">
        <f>'GO CCAA'!B16</f>
        <v>58.104569999999995</v>
      </c>
      <c r="E16" s="533">
        <f t="shared" si="1"/>
        <v>68.045850000000002</v>
      </c>
      <c r="F16" s="119"/>
      <c r="G16" s="119">
        <f>'GNA CCAA'!F16</f>
        <v>91.536750000000026</v>
      </c>
      <c r="H16" s="119">
        <f>'GNA CCAA'!G16</f>
        <v>3.2975000000000003</v>
      </c>
      <c r="I16" s="119">
        <f>'GO CCAA'!G16</f>
        <v>612.37981999999988</v>
      </c>
      <c r="J16" s="533">
        <f t="shared" si="0"/>
        <v>707.21406999999988</v>
      </c>
      <c r="K16" s="82"/>
    </row>
    <row r="17" spans="1:16" s="114" customFormat="1" x14ac:dyDescent="0.2">
      <c r="A17" s="570" t="s">
        <v>172</v>
      </c>
      <c r="B17" s="119">
        <f>'GNA CCAA'!B17</f>
        <v>24.022300000000001</v>
      </c>
      <c r="C17" s="119">
        <f>'GNA CCAA'!C17</f>
        <v>1.7645299999999999</v>
      </c>
      <c r="D17" s="119">
        <f>'GO CCAA'!B17</f>
        <v>129.68058000000002</v>
      </c>
      <c r="E17" s="533">
        <f t="shared" si="1"/>
        <v>155.46741000000003</v>
      </c>
      <c r="F17" s="119"/>
      <c r="G17" s="119">
        <f>'GNA CCAA'!F17</f>
        <v>227.58158</v>
      </c>
      <c r="H17" s="119">
        <f>'GNA CCAA'!G17</f>
        <v>14.516740000000013</v>
      </c>
      <c r="I17" s="119">
        <f>'GO CCAA'!G17</f>
        <v>1373.4675199999988</v>
      </c>
      <c r="J17" s="533">
        <f t="shared" si="0"/>
        <v>1615.5658399999988</v>
      </c>
      <c r="K17" s="82"/>
    </row>
    <row r="18" spans="1:16" s="114" customFormat="1" x14ac:dyDescent="0.2">
      <c r="A18" s="570" t="s">
        <v>173</v>
      </c>
      <c r="B18" s="119">
        <f>'GNA CCAA'!B18</f>
        <v>2.7542</v>
      </c>
      <c r="C18" s="119">
        <f>'GNA CCAA'!C18</f>
        <v>0.16092000000000001</v>
      </c>
      <c r="D18" s="119">
        <f>'GO CCAA'!B18</f>
        <v>15.86774</v>
      </c>
      <c r="E18" s="533">
        <f t="shared" si="1"/>
        <v>18.782859999999999</v>
      </c>
      <c r="F18" s="119"/>
      <c r="G18" s="119">
        <f>'GNA CCAA'!F18</f>
        <v>26.661689999999997</v>
      </c>
      <c r="H18" s="119">
        <f>'GNA CCAA'!G18</f>
        <v>1.7645699999999997</v>
      </c>
      <c r="I18" s="119">
        <f>'GO CCAA'!G18</f>
        <v>175.27705999999998</v>
      </c>
      <c r="J18" s="533">
        <f t="shared" si="0"/>
        <v>203.70331999999996</v>
      </c>
      <c r="K18" s="82"/>
    </row>
    <row r="19" spans="1:16" s="114" customFormat="1" x14ac:dyDescent="0.2">
      <c r="A19" s="570" t="s">
        <v>174</v>
      </c>
      <c r="B19" s="119">
        <f>'GNA CCAA'!B19</f>
        <v>37.36383</v>
      </c>
      <c r="C19" s="119">
        <f>'GNA CCAA'!C19</f>
        <v>2.3506399999999994</v>
      </c>
      <c r="D19" s="119">
        <f>'GO CCAA'!B19</f>
        <v>164.77315999999999</v>
      </c>
      <c r="E19" s="533">
        <f t="shared" si="1"/>
        <v>204.48763</v>
      </c>
      <c r="F19" s="119"/>
      <c r="G19" s="119">
        <f>'GNA CCAA'!F19</f>
        <v>517.6166300000001</v>
      </c>
      <c r="H19" s="119">
        <f>'GNA CCAA'!G19</f>
        <v>31.526769999999992</v>
      </c>
      <c r="I19" s="119">
        <f>'GO CCAA'!G19</f>
        <v>2213.9961900000003</v>
      </c>
      <c r="J19" s="533">
        <f t="shared" si="0"/>
        <v>2763.1395900000002</v>
      </c>
      <c r="K19" s="82"/>
    </row>
    <row r="20" spans="1:16" s="114" customFormat="1" x14ac:dyDescent="0.2">
      <c r="A20" s="570" t="s">
        <v>175</v>
      </c>
      <c r="B20" s="119">
        <f>'GNA CCAA'!B20</f>
        <v>0.68241000000000007</v>
      </c>
      <c r="C20" s="809">
        <f>'GNA CCAA'!C20</f>
        <v>0</v>
      </c>
      <c r="D20" s="119">
        <f>'GO CCAA'!B20</f>
        <v>2.1823399999999995</v>
      </c>
      <c r="E20" s="533">
        <f t="shared" si="1"/>
        <v>2.8647499999999995</v>
      </c>
      <c r="F20" s="119"/>
      <c r="G20" s="119">
        <f>'GNA CCAA'!F20</f>
        <v>6.7251299999999992</v>
      </c>
      <c r="H20" s="809">
        <f>'GNA CCAA'!G20</f>
        <v>0</v>
      </c>
      <c r="I20" s="119">
        <f>'GO CCAA'!G20</f>
        <v>18.182820000000003</v>
      </c>
      <c r="J20" s="533">
        <f t="shared" si="0"/>
        <v>24.907950000000003</v>
      </c>
      <c r="K20" s="82"/>
    </row>
    <row r="21" spans="1:16" s="114" customFormat="1" x14ac:dyDescent="0.2">
      <c r="A21" s="570" t="s">
        <v>176</v>
      </c>
      <c r="B21" s="119">
        <f>'GNA CCAA'!B21</f>
        <v>11.099609999999997</v>
      </c>
      <c r="C21" s="119">
        <f>'GNA CCAA'!C21</f>
        <v>0.68338999999999994</v>
      </c>
      <c r="D21" s="119">
        <f>'GO CCAA'!B21</f>
        <v>74.994669999999999</v>
      </c>
      <c r="E21" s="533">
        <f t="shared" si="1"/>
        <v>86.777670000000001</v>
      </c>
      <c r="F21" s="119"/>
      <c r="G21" s="119">
        <f>'GNA CCAA'!F21</f>
        <v>112.31251999999999</v>
      </c>
      <c r="H21" s="119">
        <f>'GNA CCAA'!G21</f>
        <v>6.6887000000000034</v>
      </c>
      <c r="I21" s="119">
        <f>'GO CCAA'!G21</f>
        <v>872.95287999999971</v>
      </c>
      <c r="J21" s="533">
        <f t="shared" si="0"/>
        <v>991.9540999999997</v>
      </c>
      <c r="K21" s="82"/>
    </row>
    <row r="22" spans="1:16" s="114" customFormat="1" x14ac:dyDescent="0.2">
      <c r="A22" s="570" t="s">
        <v>177</v>
      </c>
      <c r="B22" s="119">
        <f>'GNA CCAA'!B22</f>
        <v>5.8518399999999993</v>
      </c>
      <c r="C22" s="119">
        <f>'GNA CCAA'!C22</f>
        <v>0.34326000000000007</v>
      </c>
      <c r="D22" s="119">
        <f>'GO CCAA'!B22</f>
        <v>43.787309999999991</v>
      </c>
      <c r="E22" s="533">
        <f t="shared" si="1"/>
        <v>49.982409999999987</v>
      </c>
      <c r="F22" s="119"/>
      <c r="G22" s="119">
        <f>'GNA CCAA'!F22</f>
        <v>60.481510000000014</v>
      </c>
      <c r="H22" s="119">
        <f>'GNA CCAA'!G22</f>
        <v>2.8921200000000007</v>
      </c>
      <c r="I22" s="119">
        <f>'GO CCAA'!G22</f>
        <v>597.47747000000027</v>
      </c>
      <c r="J22" s="533">
        <f t="shared" si="0"/>
        <v>660.85110000000032</v>
      </c>
      <c r="K22" s="82"/>
    </row>
    <row r="23" spans="1:16" x14ac:dyDescent="0.2">
      <c r="A23" s="571" t="s">
        <v>178</v>
      </c>
      <c r="B23" s="119">
        <f>'GNA CCAA'!B23</f>
        <v>14.623030000000002</v>
      </c>
      <c r="C23" s="119">
        <f>'GNA CCAA'!C23</f>
        <v>1.4511400000000001</v>
      </c>
      <c r="D23" s="119">
        <f>'GO CCAA'!B23</f>
        <v>126.58016999999998</v>
      </c>
      <c r="E23" s="533">
        <f t="shared" si="1"/>
        <v>142.65433999999999</v>
      </c>
      <c r="F23" s="119"/>
      <c r="G23" s="119">
        <f>'GNA CCAA'!F23</f>
        <v>166.78562000000002</v>
      </c>
      <c r="H23" s="119">
        <f>'GNA CCAA'!G23</f>
        <v>12.314290000000002</v>
      </c>
      <c r="I23" s="119">
        <f>'GO CCAA'!G23</f>
        <v>1652.6760899999981</v>
      </c>
      <c r="J23" s="533">
        <f t="shared" si="0"/>
        <v>1831.775999999998</v>
      </c>
      <c r="K23" s="476"/>
      <c r="P23" s="114"/>
    </row>
    <row r="24" spans="1:16" x14ac:dyDescent="0.2">
      <c r="A24" s="572" t="s">
        <v>500</v>
      </c>
      <c r="B24" s="123">
        <f>'GNA CCAA'!B24</f>
        <v>420.50647999999956</v>
      </c>
      <c r="C24" s="123">
        <f>'GNA CCAA'!C24</f>
        <v>36.777960000000014</v>
      </c>
      <c r="D24" s="123">
        <f>'GO CCAA'!B24</f>
        <v>1952.9573499999979</v>
      </c>
      <c r="E24" s="123">
        <f t="shared" si="1"/>
        <v>2410.2417899999973</v>
      </c>
      <c r="F24" s="123"/>
      <c r="G24" s="123">
        <f>'GNA CCAA'!F24</f>
        <v>4357.0643699999919</v>
      </c>
      <c r="H24" s="573">
        <f>'GNA CCAA'!G24</f>
        <v>368.00293000000107</v>
      </c>
      <c r="I24" s="123">
        <f>'GO CCAA'!G24</f>
        <v>22252.992740000031</v>
      </c>
      <c r="J24" s="123">
        <f t="shared" si="0"/>
        <v>26978.060040000026</v>
      </c>
      <c r="K24" s="476"/>
    </row>
    <row r="25" spans="1:16" x14ac:dyDescent="0.2">
      <c r="I25" s="8"/>
      <c r="J25" s="93" t="s">
        <v>238</v>
      </c>
    </row>
    <row r="26" spans="1:16" x14ac:dyDescent="0.2">
      <c r="A26" s="536" t="s">
        <v>507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1"/>
      <c r="F28" s="871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240" priority="5" operator="between">
      <formula>0</formula>
      <formula>0.5</formula>
    </cfRule>
    <cfRule type="cellIs" dxfId="239" priority="6" operator="between">
      <formula>0</formula>
      <formula>0.49</formula>
    </cfRule>
  </conditionalFormatting>
  <conditionalFormatting sqref="E6:E23">
    <cfRule type="cellIs" dxfId="238" priority="3" operator="between">
      <formula>0</formula>
      <formula>0.5</formula>
    </cfRule>
    <cfRule type="cellIs" dxfId="237" priority="4" operator="between">
      <formula>0</formula>
      <formula>0.49</formula>
    </cfRule>
  </conditionalFormatting>
  <conditionalFormatting sqref="J6:J23">
    <cfRule type="cellIs" dxfId="236" priority="1" operator="between">
      <formula>0</formula>
      <formula>0.5</formula>
    </cfRule>
    <cfRule type="cellIs" dxfId="235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203</v>
      </c>
      <c r="B5" s="100">
        <v>616.9612599999997</v>
      </c>
      <c r="C5" s="101">
        <v>10.249838425596245</v>
      </c>
      <c r="D5" s="100">
        <v>3918.5085399999994</v>
      </c>
      <c r="E5" s="101">
        <v>7.3271539120757732</v>
      </c>
      <c r="F5" s="100">
        <v>5801.60772</v>
      </c>
      <c r="G5" s="101">
        <v>7.326855545130134</v>
      </c>
      <c r="H5" s="101">
        <v>99.992676532051831</v>
      </c>
    </row>
    <row r="6" spans="1:65" s="99" customFormat="1" x14ac:dyDescent="0.2">
      <c r="A6" s="99" t="s">
        <v>149</v>
      </c>
      <c r="B6" s="119">
        <v>1.2869999999999999E-2</v>
      </c>
      <c r="C6" s="537">
        <v>-58.81600000000001</v>
      </c>
      <c r="D6" s="119">
        <v>0.16982000000000003</v>
      </c>
      <c r="E6" s="537">
        <v>-8.3836858006042245</v>
      </c>
      <c r="F6" s="119">
        <v>0.42490999999999995</v>
      </c>
      <c r="G6" s="537">
        <v>42.386569264794566</v>
      </c>
      <c r="H6" s="267">
        <v>7.3234679481628488E-3</v>
      </c>
    </row>
    <row r="7" spans="1:65" s="99" customFormat="1" x14ac:dyDescent="0.2">
      <c r="A7" s="68" t="s">
        <v>119</v>
      </c>
      <c r="B7" s="69">
        <v>616.9741299999996</v>
      </c>
      <c r="C7" s="103">
        <v>10.245981785384958</v>
      </c>
      <c r="D7" s="69">
        <v>3918.6783599999994</v>
      </c>
      <c r="E7" s="103">
        <v>7.3263563175115687</v>
      </c>
      <c r="F7" s="69">
        <v>5802.0326299999997</v>
      </c>
      <c r="G7" s="103">
        <v>7.3287909523721311</v>
      </c>
      <c r="H7" s="103">
        <v>100</v>
      </c>
    </row>
    <row r="8" spans="1:65" s="99" customFormat="1" x14ac:dyDescent="0.2">
      <c r="H8" s="93" t="s">
        <v>238</v>
      </c>
    </row>
    <row r="9" spans="1:65" s="99" customFormat="1" x14ac:dyDescent="0.2">
      <c r="A9" s="94" t="s">
        <v>557</v>
      </c>
    </row>
    <row r="10" spans="1:65" x14ac:dyDescent="0.2">
      <c r="A10" s="166" t="s">
        <v>643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234" priority="7" operator="between">
      <formula>0</formula>
      <formula>0.5</formula>
    </cfRule>
    <cfRule type="cellIs" dxfId="233" priority="8" operator="between">
      <formula>0</formula>
      <formula>0.49</formula>
    </cfRule>
  </conditionalFormatting>
  <conditionalFormatting sqref="D6">
    <cfRule type="cellIs" dxfId="232" priority="5" operator="between">
      <formula>0</formula>
      <formula>0.5</formula>
    </cfRule>
    <cfRule type="cellIs" dxfId="231" priority="6" operator="between">
      <formula>0</formula>
      <formula>0.49</formula>
    </cfRule>
  </conditionalFormatting>
  <conditionalFormatting sqref="F6">
    <cfRule type="cellIs" dxfId="230" priority="3" operator="between">
      <formula>0</formula>
      <formula>0.5</formula>
    </cfRule>
    <cfRule type="cellIs" dxfId="229" priority="4" operator="between">
      <formula>0</formula>
      <formula>0.49</formula>
    </cfRule>
  </conditionalFormatting>
  <conditionalFormatting sqref="H6">
    <cfRule type="cellIs" dxfId="228" priority="1" operator="between">
      <formula>0</formula>
      <formula>0.5</formula>
    </cfRule>
    <cfRule type="cellIs" dxfId="227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87" t="s">
        <v>159</v>
      </c>
    </row>
    <row r="3" spans="1:65" s="102" customFormat="1" x14ac:dyDescent="0.2">
      <c r="A3" s="79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204</v>
      </c>
      <c r="B5" s="129">
        <v>181.80963000000003</v>
      </c>
      <c r="C5" s="180">
        <v>2.5597686446378294</v>
      </c>
      <c r="D5" s="129">
        <v>1484.12781</v>
      </c>
      <c r="E5" s="180">
        <v>5.9965217565693214</v>
      </c>
      <c r="F5" s="129">
        <v>2185.2411299999999</v>
      </c>
      <c r="G5" s="180">
        <v>2.4700077709648758</v>
      </c>
      <c r="H5" s="180">
        <v>25.493236277187776</v>
      </c>
    </row>
    <row r="6" spans="1:65" s="179" customFormat="1" x14ac:dyDescent="0.2">
      <c r="A6" s="179" t="s">
        <v>205</v>
      </c>
      <c r="B6" s="129">
        <v>568.53075999999999</v>
      </c>
      <c r="C6" s="180">
        <v>10.376424203523825</v>
      </c>
      <c r="D6" s="129">
        <v>4317.3570699999991</v>
      </c>
      <c r="E6" s="180">
        <v>6.1110440629324261</v>
      </c>
      <c r="F6" s="129">
        <v>6386.6055600000009</v>
      </c>
      <c r="G6" s="180">
        <v>1.2769043976937073</v>
      </c>
      <c r="H6" s="180">
        <v>74.506763722812209</v>
      </c>
    </row>
    <row r="7" spans="1:65" s="99" customFormat="1" x14ac:dyDescent="0.2">
      <c r="A7" s="68" t="s">
        <v>510</v>
      </c>
      <c r="B7" s="69">
        <v>750.34039000000007</v>
      </c>
      <c r="C7" s="103">
        <v>8.3750340991784746</v>
      </c>
      <c r="D7" s="69">
        <v>5801.4848799999991</v>
      </c>
      <c r="E7" s="103">
        <v>6.081723576086417</v>
      </c>
      <c r="F7" s="69">
        <v>8571.8466900000021</v>
      </c>
      <c r="G7" s="103">
        <v>1.5784185646729918</v>
      </c>
      <c r="H7" s="103">
        <v>100</v>
      </c>
    </row>
    <row r="8" spans="1:65" s="99" customFormat="1" x14ac:dyDescent="0.2">
      <c r="A8" s="181" t="s">
        <v>497</v>
      </c>
      <c r="B8" s="182">
        <v>546.18993</v>
      </c>
      <c r="C8" s="770">
        <v>8.4874308975754484</v>
      </c>
      <c r="D8" s="182">
        <v>4171.9060399999998</v>
      </c>
      <c r="E8" s="770">
        <v>4.5694109522296671</v>
      </c>
      <c r="F8" s="182">
        <v>6171.0726999999988</v>
      </c>
      <c r="G8" s="770">
        <v>-0.30516840723159072</v>
      </c>
      <c r="H8" s="770">
        <v>71.992336344503585</v>
      </c>
    </row>
    <row r="9" spans="1:65" s="179" customFormat="1" x14ac:dyDescent="0.2">
      <c r="H9" s="93" t="s">
        <v>238</v>
      </c>
    </row>
    <row r="10" spans="1:65" s="179" customFormat="1" x14ac:dyDescent="0.2">
      <c r="A10" s="94" t="s">
        <v>557</v>
      </c>
    </row>
    <row r="11" spans="1:65" x14ac:dyDescent="0.2">
      <c r="A11" s="94" t="s">
        <v>511</v>
      </c>
    </row>
    <row r="12" spans="1:65" x14ac:dyDescent="0.2">
      <c r="A12" s="166" t="s">
        <v>643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18" sqref="B18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512</v>
      </c>
    </row>
    <row r="2" spans="1:3" ht="15.75" x14ac:dyDescent="0.25">
      <c r="A2" s="2"/>
      <c r="C2" s="588" t="s">
        <v>159</v>
      </c>
    </row>
    <row r="3" spans="1:3" s="114" customFormat="1" ht="13.7" customHeight="1" x14ac:dyDescent="0.2">
      <c r="A3" s="111"/>
      <c r="B3" s="439">
        <f>INDICE!A3</f>
        <v>42583</v>
      </c>
      <c r="C3" s="113"/>
    </row>
    <row r="4" spans="1:3" s="114" customFormat="1" x14ac:dyDescent="0.2">
      <c r="A4" s="569" t="s">
        <v>161</v>
      </c>
      <c r="B4" s="117">
        <v>15.140049999999999</v>
      </c>
      <c r="C4" s="117">
        <v>171.43510000000003</v>
      </c>
    </row>
    <row r="5" spans="1:3" s="114" customFormat="1" x14ac:dyDescent="0.2">
      <c r="A5" s="570" t="s">
        <v>162</v>
      </c>
      <c r="B5" s="119">
        <v>0.17529999999999998</v>
      </c>
      <c r="C5" s="119">
        <v>3.5884199999999988</v>
      </c>
    </row>
    <row r="6" spans="1:3" s="114" customFormat="1" x14ac:dyDescent="0.2">
      <c r="A6" s="570" t="s">
        <v>163</v>
      </c>
      <c r="B6" s="119">
        <v>4.55565</v>
      </c>
      <c r="C6" s="119">
        <v>51.066100000000013</v>
      </c>
    </row>
    <row r="7" spans="1:3" s="114" customFormat="1" x14ac:dyDescent="0.2">
      <c r="A7" s="570" t="s">
        <v>164</v>
      </c>
      <c r="B7" s="119">
        <v>21.419319999999999</v>
      </c>
      <c r="C7" s="119">
        <v>150.20625999999999</v>
      </c>
    </row>
    <row r="8" spans="1:3" s="114" customFormat="1" x14ac:dyDescent="0.2">
      <c r="A8" s="570" t="s">
        <v>165</v>
      </c>
      <c r="B8" s="119">
        <v>88.967459999999988</v>
      </c>
      <c r="C8" s="119">
        <v>1136.45264</v>
      </c>
    </row>
    <row r="9" spans="1:3" s="114" customFormat="1" x14ac:dyDescent="0.2">
      <c r="A9" s="570" t="s">
        <v>166</v>
      </c>
      <c r="B9" s="119">
        <v>0.1134</v>
      </c>
      <c r="C9" s="119">
        <v>5.9340899999999994</v>
      </c>
    </row>
    <row r="10" spans="1:3" s="114" customFormat="1" x14ac:dyDescent="0.2">
      <c r="A10" s="570" t="s">
        <v>167</v>
      </c>
      <c r="B10" s="119">
        <v>1.9469999999999996</v>
      </c>
      <c r="C10" s="119">
        <v>29.792299999999983</v>
      </c>
    </row>
    <row r="11" spans="1:3" s="114" customFormat="1" x14ac:dyDescent="0.2">
      <c r="A11" s="570" t="s">
        <v>608</v>
      </c>
      <c r="B11" s="119">
        <v>9.6546099999999999</v>
      </c>
      <c r="C11" s="119">
        <v>119.03392000000001</v>
      </c>
    </row>
    <row r="12" spans="1:3" s="114" customFormat="1" x14ac:dyDescent="0.2">
      <c r="A12" s="570" t="s">
        <v>168</v>
      </c>
      <c r="B12" s="119">
        <v>2.5548600000000001</v>
      </c>
      <c r="C12" s="119">
        <v>43.754009999999994</v>
      </c>
    </row>
    <row r="13" spans="1:3" s="114" customFormat="1" x14ac:dyDescent="0.2">
      <c r="A13" s="570" t="s">
        <v>169</v>
      </c>
      <c r="B13" s="119">
        <v>2.6024499999999997</v>
      </c>
      <c r="C13" s="119">
        <v>44.003440000000005</v>
      </c>
    </row>
    <row r="14" spans="1:3" s="114" customFormat="1" x14ac:dyDescent="0.2">
      <c r="A14" s="570" t="s">
        <v>170</v>
      </c>
      <c r="B14" s="119">
        <v>0.39045000000000002</v>
      </c>
      <c r="C14" s="119">
        <v>9.9650999999999961</v>
      </c>
    </row>
    <row r="15" spans="1:3" s="114" customFormat="1" x14ac:dyDescent="0.2">
      <c r="A15" s="570" t="s">
        <v>171</v>
      </c>
      <c r="B15" s="119">
        <v>0.1477</v>
      </c>
      <c r="C15" s="119">
        <v>2.9651199999999993</v>
      </c>
    </row>
    <row r="16" spans="1:3" s="114" customFormat="1" x14ac:dyDescent="0.2">
      <c r="A16" s="570" t="s">
        <v>172</v>
      </c>
      <c r="B16" s="119">
        <v>29.96371000000001</v>
      </c>
      <c r="C16" s="119">
        <v>354.7449499999999</v>
      </c>
    </row>
    <row r="17" spans="1:9" s="114" customFormat="1" x14ac:dyDescent="0.2">
      <c r="A17" s="570" t="s">
        <v>173</v>
      </c>
      <c r="B17" s="119">
        <v>0.15212999999999999</v>
      </c>
      <c r="C17" s="119">
        <v>2.9339200000000001</v>
      </c>
    </row>
    <row r="18" spans="1:9" s="114" customFormat="1" x14ac:dyDescent="0.2">
      <c r="A18" s="570" t="s">
        <v>174</v>
      </c>
      <c r="B18" s="119">
        <v>0.25470999999999999</v>
      </c>
      <c r="C18" s="119">
        <v>1.9999099999999999</v>
      </c>
    </row>
    <row r="19" spans="1:9" s="114" customFormat="1" x14ac:dyDescent="0.2">
      <c r="A19" s="570" t="s">
        <v>175</v>
      </c>
      <c r="B19" s="119">
        <v>2.9018099999999998</v>
      </c>
      <c r="C19" s="119">
        <v>44.84205</v>
      </c>
    </row>
    <row r="20" spans="1:9" s="114" customFormat="1" x14ac:dyDescent="0.2">
      <c r="A20" s="570" t="s">
        <v>176</v>
      </c>
      <c r="B20" s="119">
        <v>0.40332000000000001</v>
      </c>
      <c r="C20" s="119">
        <v>5.2034200000000004</v>
      </c>
    </row>
    <row r="21" spans="1:9" s="114" customFormat="1" x14ac:dyDescent="0.2">
      <c r="A21" s="570" t="s">
        <v>177</v>
      </c>
      <c r="B21" s="119">
        <v>0.21881999999999999</v>
      </c>
      <c r="C21" s="119">
        <v>2.9445799999999998</v>
      </c>
    </row>
    <row r="22" spans="1:9" x14ac:dyDescent="0.2">
      <c r="A22" s="571" t="s">
        <v>178</v>
      </c>
      <c r="B22" s="119">
        <v>0.24687999999999999</v>
      </c>
      <c r="C22" s="119">
        <v>4.375799999999999</v>
      </c>
      <c r="I22" s="114"/>
    </row>
    <row r="23" spans="1:9" x14ac:dyDescent="0.2">
      <c r="A23" s="572" t="s">
        <v>500</v>
      </c>
      <c r="B23" s="123">
        <v>181.80963</v>
      </c>
      <c r="C23" s="123">
        <v>2185.2411300000026</v>
      </c>
    </row>
    <row r="24" spans="1:9" x14ac:dyDescent="0.2">
      <c r="A24" s="154" t="s">
        <v>239</v>
      </c>
      <c r="C24" s="93" t="s">
        <v>238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22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226" priority="3" operator="between">
      <formula>0</formula>
      <formula>0.5</formula>
    </cfRule>
    <cfRule type="cellIs" dxfId="225" priority="4" operator="between">
      <formula>0</formula>
      <formula>0.49</formula>
    </cfRule>
  </conditionalFormatting>
  <conditionalFormatting sqref="C5:C22">
    <cfRule type="cellIs" dxfId="224" priority="1" operator="between">
      <formula>0</formula>
      <formula>0.5</formula>
    </cfRule>
    <cfRule type="cellIs" dxfId="22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2" workbookViewId="0">
      <selection activeCell="D42" sqref="D42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0" t="s">
        <v>0</v>
      </c>
      <c r="B1" s="850"/>
      <c r="C1" s="850"/>
      <c r="D1" s="850"/>
      <c r="E1" s="850"/>
      <c r="F1" s="850"/>
    </row>
    <row r="2" spans="1:6" ht="12.75" x14ac:dyDescent="0.2">
      <c r="A2" s="851"/>
      <c r="B2" s="851"/>
      <c r="C2" s="851"/>
      <c r="D2" s="851"/>
      <c r="E2" s="851"/>
      <c r="F2" s="851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480</v>
      </c>
      <c r="F3" s="721" t="s">
        <v>481</v>
      </c>
    </row>
    <row r="4" spans="1:6" ht="12.75" x14ac:dyDescent="0.2">
      <c r="A4" s="26" t="s">
        <v>45</v>
      </c>
      <c r="B4" s="437"/>
      <c r="C4" s="437"/>
      <c r="D4" s="437"/>
      <c r="E4" s="437"/>
      <c r="F4" s="721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4980.1507563799278</v>
      </c>
      <c r="E5" s="457">
        <v>4874.2351600000002</v>
      </c>
      <c r="F5" s="717" t="s">
        <v>676</v>
      </c>
    </row>
    <row r="6" spans="1:6" ht="12.75" x14ac:dyDescent="0.2">
      <c r="A6" s="22" t="s">
        <v>468</v>
      </c>
      <c r="B6" s="31" t="s">
        <v>47</v>
      </c>
      <c r="C6" s="32" t="s">
        <v>48</v>
      </c>
      <c r="D6" s="33">
        <v>160.39637000000002</v>
      </c>
      <c r="E6" s="458">
        <v>153.18572999999998</v>
      </c>
      <c r="F6" s="717" t="s">
        <v>676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454.19441999999987</v>
      </c>
      <c r="E7" s="458">
        <v>457.69344000000001</v>
      </c>
      <c r="F7" s="717" t="s">
        <v>676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610.79152999999974</v>
      </c>
      <c r="E8" s="458">
        <v>616.9741299999996</v>
      </c>
      <c r="F8" s="717" t="s">
        <v>676</v>
      </c>
    </row>
    <row r="9" spans="1:6" ht="12.75" x14ac:dyDescent="0.2">
      <c r="A9" s="22" t="s">
        <v>595</v>
      </c>
      <c r="B9" s="31" t="s">
        <v>47</v>
      </c>
      <c r="C9" s="32" t="s">
        <v>48</v>
      </c>
      <c r="D9" s="33">
        <v>2007.9837599999989</v>
      </c>
      <c r="E9" s="458">
        <v>1953.9810699999994</v>
      </c>
      <c r="F9" s="717" t="s">
        <v>676</v>
      </c>
    </row>
    <row r="10" spans="1:6" ht="12.75" x14ac:dyDescent="0.2">
      <c r="A10" s="34" t="s">
        <v>51</v>
      </c>
      <c r="B10" s="35" t="s">
        <v>47</v>
      </c>
      <c r="C10" s="36" t="s">
        <v>603</v>
      </c>
      <c r="D10" s="37">
        <v>23382.199999999997</v>
      </c>
      <c r="E10" s="459">
        <v>21385.754999999997</v>
      </c>
      <c r="F10" s="718" t="s">
        <v>676</v>
      </c>
    </row>
    <row r="11" spans="1:6" ht="12.75" x14ac:dyDescent="0.2">
      <c r="A11" s="38" t="s">
        <v>52</v>
      </c>
      <c r="B11" s="39"/>
      <c r="C11" s="40"/>
      <c r="D11" s="41"/>
      <c r="E11" s="41"/>
      <c r="F11" s="719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5913</v>
      </c>
      <c r="E12" s="458">
        <v>5771</v>
      </c>
      <c r="F12" s="720" t="s">
        <v>676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29298.421669999996</v>
      </c>
      <c r="E13" s="458">
        <v>26314.598839999999</v>
      </c>
      <c r="F13" s="717" t="s">
        <v>676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38.387853182953421</v>
      </c>
      <c r="E14" s="460">
        <v>36.723714222483004</v>
      </c>
      <c r="F14" s="717" t="s">
        <v>676</v>
      </c>
    </row>
    <row r="15" spans="1:6" ht="12.75" x14ac:dyDescent="0.2">
      <c r="A15" s="22" t="s">
        <v>482</v>
      </c>
      <c r="B15" s="31" t="s">
        <v>47</v>
      </c>
      <c r="C15" s="32" t="s">
        <v>48</v>
      </c>
      <c r="D15" s="33">
        <v>50</v>
      </c>
      <c r="E15" s="458">
        <v>-44</v>
      </c>
      <c r="F15" s="718" t="s">
        <v>676</v>
      </c>
    </row>
    <row r="16" spans="1:6" ht="12.75" x14ac:dyDescent="0.2">
      <c r="A16" s="26" t="s">
        <v>58</v>
      </c>
      <c r="B16" s="28"/>
      <c r="C16" s="29"/>
      <c r="D16" s="43"/>
      <c r="E16" s="43"/>
      <c r="F16" s="719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5786</v>
      </c>
      <c r="E17" s="457">
        <v>5667</v>
      </c>
      <c r="F17" s="720" t="s">
        <v>676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87.564889294303001</v>
      </c>
      <c r="E18" s="460">
        <v>85.763952234845348</v>
      </c>
      <c r="F18" s="717" t="s">
        <v>676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18921</v>
      </c>
      <c r="E19" s="459">
        <v>19439</v>
      </c>
      <c r="F19" s="718" t="s">
        <v>676</v>
      </c>
    </row>
    <row r="20" spans="1:6" ht="12.75" x14ac:dyDescent="0.2">
      <c r="A20" s="26" t="s">
        <v>67</v>
      </c>
      <c r="B20" s="28"/>
      <c r="C20" s="29"/>
      <c r="D20" s="30"/>
      <c r="E20" s="30"/>
      <c r="F20" s="719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44.977142857142859</v>
      </c>
      <c r="E21" s="461">
        <v>45.704090909090915</v>
      </c>
      <c r="F21" s="717" t="s">
        <v>676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1.1068523809523811</v>
      </c>
      <c r="E22" s="462">
        <v>1.1211739130434786</v>
      </c>
      <c r="F22" s="717" t="s">
        <v>676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115.40761566774194</v>
      </c>
      <c r="E23" s="463">
        <v>113.99370601935486</v>
      </c>
      <c r="F23" s="717" t="s">
        <v>676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103.21847588709676</v>
      </c>
      <c r="E24" s="463">
        <v>101.66097510645162</v>
      </c>
      <c r="F24" s="717" t="s">
        <v>676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11.85</v>
      </c>
      <c r="E25" s="463">
        <v>11.27</v>
      </c>
      <c r="F25" s="717" t="s">
        <v>676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8.3602396900000002</v>
      </c>
      <c r="E26" s="464">
        <v>8.1462632900000003</v>
      </c>
      <c r="F26" s="717" t="s">
        <v>676</v>
      </c>
    </row>
    <row r="27" spans="1:6" ht="12.75" x14ac:dyDescent="0.2">
      <c r="A27" s="38" t="s">
        <v>82</v>
      </c>
      <c r="B27" s="39"/>
      <c r="C27" s="40"/>
      <c r="D27" s="41"/>
      <c r="E27" s="41"/>
      <c r="F27" s="719"/>
    </row>
    <row r="28" spans="1:6" ht="12.75" x14ac:dyDescent="0.2">
      <c r="A28" s="22" t="s">
        <v>83</v>
      </c>
      <c r="B28" s="31" t="s">
        <v>84</v>
      </c>
      <c r="C28" s="32" t="s">
        <v>483</v>
      </c>
      <c r="D28" s="50">
        <v>3.4</v>
      </c>
      <c r="E28" s="465">
        <v>3.2</v>
      </c>
      <c r="F28" s="717" t="s">
        <v>670</v>
      </c>
    </row>
    <row r="29" spans="1:6" x14ac:dyDescent="0.2">
      <c r="A29" s="22" t="s">
        <v>85</v>
      </c>
      <c r="B29" s="31" t="s">
        <v>84</v>
      </c>
      <c r="C29" s="32" t="s">
        <v>483</v>
      </c>
      <c r="D29" s="51">
        <v>0.3</v>
      </c>
      <c r="E29" s="466">
        <v>4</v>
      </c>
      <c r="F29" s="717" t="s">
        <v>676</v>
      </c>
    </row>
    <row r="30" spans="1:6" ht="12.75" x14ac:dyDescent="0.2">
      <c r="A30" s="52" t="s">
        <v>86</v>
      </c>
      <c r="B30" s="31" t="s">
        <v>84</v>
      </c>
      <c r="C30" s="32" t="s">
        <v>483</v>
      </c>
      <c r="D30" s="51">
        <v>1.2</v>
      </c>
      <c r="E30" s="466">
        <v>2.6</v>
      </c>
      <c r="F30" s="717" t="s">
        <v>676</v>
      </c>
    </row>
    <row r="31" spans="1:6" ht="12.75" x14ac:dyDescent="0.2">
      <c r="A31" s="52" t="s">
        <v>87</v>
      </c>
      <c r="B31" s="31" t="s">
        <v>84</v>
      </c>
      <c r="C31" s="32" t="s">
        <v>483</v>
      </c>
      <c r="D31" s="51">
        <v>0.3</v>
      </c>
      <c r="E31" s="466">
        <v>2.1</v>
      </c>
      <c r="F31" s="717" t="s">
        <v>676</v>
      </c>
    </row>
    <row r="32" spans="1:6" ht="12.75" x14ac:dyDescent="0.2">
      <c r="A32" s="52" t="s">
        <v>88</v>
      </c>
      <c r="B32" s="31" t="s">
        <v>84</v>
      </c>
      <c r="C32" s="32" t="s">
        <v>483</v>
      </c>
      <c r="D32" s="51">
        <v>1.1000000000000001</v>
      </c>
      <c r="E32" s="466">
        <v>2.7</v>
      </c>
      <c r="F32" s="717" t="s">
        <v>676</v>
      </c>
    </row>
    <row r="33" spans="1:6" ht="12.75" x14ac:dyDescent="0.2">
      <c r="A33" s="52" t="s">
        <v>89</v>
      </c>
      <c r="B33" s="31" t="s">
        <v>84</v>
      </c>
      <c r="C33" s="32" t="s">
        <v>483</v>
      </c>
      <c r="D33" s="51">
        <v>1.1000000000000001</v>
      </c>
      <c r="E33" s="466">
        <v>12.7</v>
      </c>
      <c r="F33" s="717" t="s">
        <v>676</v>
      </c>
    </row>
    <row r="34" spans="1:6" ht="12.75" x14ac:dyDescent="0.2">
      <c r="A34" s="52" t="s">
        <v>90</v>
      </c>
      <c r="B34" s="31" t="s">
        <v>84</v>
      </c>
      <c r="C34" s="32" t="s">
        <v>483</v>
      </c>
      <c r="D34" s="51">
        <v>1.3</v>
      </c>
      <c r="E34" s="466">
        <v>3.1</v>
      </c>
      <c r="F34" s="717" t="s">
        <v>676</v>
      </c>
    </row>
    <row r="35" spans="1:6" ht="12.75" x14ac:dyDescent="0.2">
      <c r="A35" s="52" t="s">
        <v>91</v>
      </c>
      <c r="B35" s="31" t="s">
        <v>84</v>
      </c>
      <c r="C35" s="32" t="s">
        <v>483</v>
      </c>
      <c r="D35" s="51">
        <v>-2.7</v>
      </c>
      <c r="E35" s="466">
        <v>2</v>
      </c>
      <c r="F35" s="717" t="s">
        <v>676</v>
      </c>
    </row>
    <row r="36" spans="1:6" x14ac:dyDescent="0.2">
      <c r="A36" s="22" t="s">
        <v>92</v>
      </c>
      <c r="B36" s="31" t="s">
        <v>93</v>
      </c>
      <c r="C36" s="32" t="s">
        <v>483</v>
      </c>
      <c r="D36" s="51">
        <v>-3</v>
      </c>
      <c r="E36" s="466">
        <v>0.3</v>
      </c>
      <c r="F36" s="717" t="s">
        <v>676</v>
      </c>
    </row>
    <row r="37" spans="1:6" x14ac:dyDescent="0.2">
      <c r="A37" s="22" t="s">
        <v>484</v>
      </c>
      <c r="B37" s="31" t="s">
        <v>94</v>
      </c>
      <c r="C37" s="32" t="s">
        <v>483</v>
      </c>
      <c r="D37" s="51">
        <v>-10.6</v>
      </c>
      <c r="E37" s="466">
        <v>3.2</v>
      </c>
      <c r="F37" s="717" t="s">
        <v>676</v>
      </c>
    </row>
    <row r="38" spans="1:6" ht="12.75" x14ac:dyDescent="0.2">
      <c r="A38" s="34" t="s">
        <v>95</v>
      </c>
      <c r="B38" s="35" t="s">
        <v>96</v>
      </c>
      <c r="C38" s="36" t="s">
        <v>483</v>
      </c>
      <c r="D38" s="53">
        <v>4.3</v>
      </c>
      <c r="E38" s="467">
        <v>14.6</v>
      </c>
      <c r="F38" s="717" t="s">
        <v>676</v>
      </c>
    </row>
    <row r="39" spans="1:6" ht="12.75" x14ac:dyDescent="0.2">
      <c r="A39" s="38" t="s">
        <v>63</v>
      </c>
      <c r="B39" s="39"/>
      <c r="C39" s="40"/>
      <c r="D39" s="41"/>
      <c r="E39" s="41"/>
      <c r="F39" s="719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13.37</v>
      </c>
      <c r="E40" s="468">
        <v>11.019</v>
      </c>
      <c r="F40" s="717" t="s">
        <v>676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56.188130346800001</v>
      </c>
      <c r="E41" s="458">
        <v>53.414465347199993</v>
      </c>
      <c r="F41" s="717" t="s">
        <v>676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0.26846576848847553</v>
      </c>
      <c r="E42" s="463">
        <v>0.22606623682062971</v>
      </c>
      <c r="F42" s="717" t="s">
        <v>676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0.24030300975442861</v>
      </c>
      <c r="E43" s="463">
        <v>0.24976656352417767</v>
      </c>
      <c r="F43" s="717" t="s">
        <v>676</v>
      </c>
    </row>
    <row r="44" spans="1:6" x14ac:dyDescent="0.2">
      <c r="A44" s="38" t="s">
        <v>97</v>
      </c>
      <c r="B44" s="39"/>
      <c r="C44" s="40"/>
      <c r="D44" s="41"/>
      <c r="E44" s="41"/>
      <c r="F44" s="719"/>
    </row>
    <row r="45" spans="1:6" ht="12.75" x14ac:dyDescent="0.2">
      <c r="A45" s="54" t="s">
        <v>98</v>
      </c>
      <c r="B45" s="31" t="s">
        <v>84</v>
      </c>
      <c r="C45" s="32" t="s">
        <v>483</v>
      </c>
      <c r="D45" s="51">
        <v>-0.7</v>
      </c>
      <c r="E45" s="466">
        <v>6</v>
      </c>
      <c r="F45" s="717" t="s">
        <v>676</v>
      </c>
    </row>
    <row r="46" spans="1:6" ht="12.75" x14ac:dyDescent="0.2">
      <c r="A46" s="55" t="s">
        <v>99</v>
      </c>
      <c r="B46" s="31" t="s">
        <v>84</v>
      </c>
      <c r="C46" s="32" t="s">
        <v>483</v>
      </c>
      <c r="D46" s="51">
        <v>-1.6</v>
      </c>
      <c r="E46" s="466">
        <v>6.3</v>
      </c>
      <c r="F46" s="717" t="s">
        <v>676</v>
      </c>
    </row>
    <row r="47" spans="1:6" ht="12.75" x14ac:dyDescent="0.2">
      <c r="A47" s="55" t="s">
        <v>100</v>
      </c>
      <c r="B47" s="31" t="s">
        <v>84</v>
      </c>
      <c r="C47" s="32" t="s">
        <v>483</v>
      </c>
      <c r="D47" s="51">
        <v>0.1</v>
      </c>
      <c r="E47" s="466">
        <v>5.0999999999999996</v>
      </c>
      <c r="F47" s="717" t="s">
        <v>676</v>
      </c>
    </row>
    <row r="48" spans="1:6" ht="12.75" x14ac:dyDescent="0.2">
      <c r="A48" s="54" t="s">
        <v>101</v>
      </c>
      <c r="B48" s="31" t="s">
        <v>84</v>
      </c>
      <c r="C48" s="32" t="s">
        <v>483</v>
      </c>
      <c r="D48" s="51">
        <v>0.9</v>
      </c>
      <c r="E48" s="466">
        <v>7</v>
      </c>
      <c r="F48" s="717" t="s">
        <v>676</v>
      </c>
    </row>
    <row r="49" spans="1:7" ht="12.75" x14ac:dyDescent="0.2">
      <c r="A49" s="469" t="s">
        <v>102</v>
      </c>
      <c r="B49" s="31" t="s">
        <v>84</v>
      </c>
      <c r="C49" s="32" t="s">
        <v>483</v>
      </c>
      <c r="D49" s="51">
        <v>-1.6</v>
      </c>
      <c r="E49" s="466">
        <v>2.2000000000000002</v>
      </c>
      <c r="F49" s="717" t="s">
        <v>676</v>
      </c>
    </row>
    <row r="50" spans="1:7" ht="12.75" x14ac:dyDescent="0.2">
      <c r="A50" s="55" t="s">
        <v>103</v>
      </c>
      <c r="B50" s="31" t="s">
        <v>84</v>
      </c>
      <c r="C50" s="32" t="s">
        <v>483</v>
      </c>
      <c r="D50" s="51">
        <v>-1.9</v>
      </c>
      <c r="E50" s="466">
        <v>2.2999999999999998</v>
      </c>
      <c r="F50" s="717" t="s">
        <v>676</v>
      </c>
    </row>
    <row r="51" spans="1:7" ht="12.75" x14ac:dyDescent="0.2">
      <c r="A51" s="55" t="s">
        <v>104</v>
      </c>
      <c r="B51" s="31" t="s">
        <v>84</v>
      </c>
      <c r="C51" s="32" t="s">
        <v>483</v>
      </c>
      <c r="D51" s="51">
        <v>-3.2</v>
      </c>
      <c r="E51" s="466">
        <v>2.2999999999999998</v>
      </c>
      <c r="F51" s="717" t="s">
        <v>676</v>
      </c>
    </row>
    <row r="52" spans="1:7" ht="12.75" x14ac:dyDescent="0.2">
      <c r="A52" s="55" t="s">
        <v>105</v>
      </c>
      <c r="B52" s="31" t="s">
        <v>84</v>
      </c>
      <c r="C52" s="32" t="s">
        <v>483</v>
      </c>
      <c r="D52" s="51">
        <v>4.5999999999999996</v>
      </c>
      <c r="E52" s="466">
        <v>2.1</v>
      </c>
      <c r="F52" s="717" t="s">
        <v>676</v>
      </c>
    </row>
    <row r="53" spans="1:7" ht="12.75" x14ac:dyDescent="0.2">
      <c r="A53" s="54" t="s">
        <v>106</v>
      </c>
      <c r="B53" s="31" t="s">
        <v>84</v>
      </c>
      <c r="C53" s="32" t="s">
        <v>483</v>
      </c>
      <c r="D53" s="51">
        <v>5.3</v>
      </c>
      <c r="E53" s="466">
        <v>3.5</v>
      </c>
      <c r="F53" s="717" t="s">
        <v>676</v>
      </c>
    </row>
    <row r="54" spans="1:7" ht="12.75" x14ac:dyDescent="0.2">
      <c r="A54" s="56" t="s">
        <v>107</v>
      </c>
      <c r="B54" s="35" t="s">
        <v>84</v>
      </c>
      <c r="C54" s="36" t="s">
        <v>483</v>
      </c>
      <c r="D54" s="53">
        <v>12.8</v>
      </c>
      <c r="E54" s="467">
        <v>17.399999999999999</v>
      </c>
      <c r="F54" s="718" t="s">
        <v>676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48"/>
      <c r="B56" s="22"/>
      <c r="C56" s="22"/>
      <c r="D56" s="22"/>
      <c r="E56" s="22"/>
      <c r="F56" s="22"/>
    </row>
    <row r="57" spans="1:7" ht="12.75" x14ac:dyDescent="0.2">
      <c r="A57" s="448" t="s">
        <v>485</v>
      </c>
      <c r="B57" s="454"/>
      <c r="C57" s="454"/>
      <c r="D57" s="455"/>
      <c r="E57" s="22"/>
      <c r="F57" s="22"/>
    </row>
    <row r="58" spans="1:7" ht="12.75" x14ac:dyDescent="0.2">
      <c r="A58" s="448" t="s">
        <v>486</v>
      </c>
      <c r="B58" s="22"/>
      <c r="C58" s="22"/>
      <c r="D58" s="22"/>
      <c r="E58" s="22"/>
      <c r="F58" s="22"/>
    </row>
    <row r="59" spans="1:7" ht="12.75" x14ac:dyDescent="0.2">
      <c r="A59" s="448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A11" sqref="A11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87" t="s">
        <v>159</v>
      </c>
    </row>
    <row r="3" spans="1:65" s="102" customFormat="1" x14ac:dyDescent="0.2">
      <c r="A3" s="79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86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206</v>
      </c>
      <c r="B5" s="589">
        <v>26.055873655914002</v>
      </c>
      <c r="C5" s="267">
        <v>5.3805313095551881</v>
      </c>
      <c r="D5" s="100">
        <v>258.95102635722822</v>
      </c>
      <c r="E5" s="101">
        <v>3.2006738491064857</v>
      </c>
      <c r="F5" s="100">
        <v>388.58541124372755</v>
      </c>
      <c r="G5" s="101">
        <v>3.5768706307603417</v>
      </c>
      <c r="H5" s="590">
        <v>7.5877168755937241</v>
      </c>
      <c r="I5" s="99"/>
    </row>
    <row r="6" spans="1:65" s="136" customFormat="1" x14ac:dyDescent="0.2">
      <c r="A6" s="99" t="s">
        <v>207</v>
      </c>
      <c r="B6" s="589">
        <v>50.911000000000001</v>
      </c>
      <c r="C6" s="101">
        <v>-28.139511905938154</v>
      </c>
      <c r="D6" s="100">
        <v>447.06099999999998</v>
      </c>
      <c r="E6" s="101">
        <v>-30.201466974342001</v>
      </c>
      <c r="F6" s="100">
        <v>712.15700000000004</v>
      </c>
      <c r="G6" s="101">
        <v>-26.694129720727091</v>
      </c>
      <c r="H6" s="590">
        <v>13.90594070342733</v>
      </c>
      <c r="I6" s="99"/>
    </row>
    <row r="7" spans="1:65" s="136" customFormat="1" x14ac:dyDescent="0.2">
      <c r="A7" s="99" t="s">
        <v>208</v>
      </c>
      <c r="B7" s="589">
        <v>221</v>
      </c>
      <c r="C7" s="101">
        <v>11.055276381909549</v>
      </c>
      <c r="D7" s="100">
        <v>1376</v>
      </c>
      <c r="E7" s="101">
        <v>2.9940119760479043</v>
      </c>
      <c r="F7" s="100">
        <v>1903</v>
      </c>
      <c r="G7" s="101">
        <v>4.0459267359212685</v>
      </c>
      <c r="H7" s="590">
        <v>37.158948319853927</v>
      </c>
      <c r="I7" s="99"/>
    </row>
    <row r="8" spans="1:65" s="136" customFormat="1" x14ac:dyDescent="0.2">
      <c r="A8" s="179" t="s">
        <v>514</v>
      </c>
      <c r="B8" s="589">
        <v>119.03312634408601</v>
      </c>
      <c r="C8" s="101">
        <v>-17.396573090046441</v>
      </c>
      <c r="D8" s="100">
        <v>1452.0408694456391</v>
      </c>
      <c r="E8" s="101">
        <v>4.5085582589772422</v>
      </c>
      <c r="F8" s="100">
        <v>2117.5004819068099</v>
      </c>
      <c r="G8" s="812">
        <v>2.1640180079896867</v>
      </c>
      <c r="H8" s="590">
        <v>41.347394101125026</v>
      </c>
      <c r="I8" s="99"/>
      <c r="J8" s="100"/>
    </row>
    <row r="9" spans="1:65" s="99" customFormat="1" x14ac:dyDescent="0.2">
      <c r="A9" s="68" t="s">
        <v>209</v>
      </c>
      <c r="B9" s="69">
        <v>417</v>
      </c>
      <c r="C9" s="103">
        <v>-4.9408925826012675</v>
      </c>
      <c r="D9" s="69">
        <v>3534.0528958028676</v>
      </c>
      <c r="E9" s="103">
        <v>-2.2884187791991755</v>
      </c>
      <c r="F9" s="69">
        <v>5121.2428931505374</v>
      </c>
      <c r="G9" s="103">
        <v>-2.4209417335435339</v>
      </c>
      <c r="H9" s="103">
        <v>100</v>
      </c>
    </row>
    <row r="10" spans="1:65" s="99" customFormat="1" x14ac:dyDescent="0.2">
      <c r="H10" s="93" t="s">
        <v>238</v>
      </c>
    </row>
    <row r="11" spans="1:65" s="99" customFormat="1" x14ac:dyDescent="0.2">
      <c r="A11" s="94" t="s">
        <v>557</v>
      </c>
    </row>
    <row r="12" spans="1:65" x14ac:dyDescent="0.2">
      <c r="A12" s="94" t="s">
        <v>513</v>
      </c>
    </row>
    <row r="13" spans="1:65" x14ac:dyDescent="0.2">
      <c r="A13" s="94" t="s">
        <v>636</v>
      </c>
    </row>
    <row r="14" spans="1:65" x14ac:dyDescent="0.2">
      <c r="A14" s="166" t="s">
        <v>643</v>
      </c>
    </row>
  </sheetData>
  <mergeCells count="3">
    <mergeCell ref="B3:C3"/>
    <mergeCell ref="D3:E3"/>
    <mergeCell ref="F3:H3"/>
  </mergeCells>
  <conditionalFormatting sqref="C5">
    <cfRule type="cellIs" dxfId="222" priority="1" operator="between">
      <formula>-0.49999999</formula>
      <formula>0.499999</formula>
    </cfRule>
    <cfRule type="cellIs" dxfId="221" priority="2" operator="between">
      <formula>0</formula>
      <formula>0.5</formula>
    </cfRule>
    <cfRule type="cellIs" dxfId="220" priority="3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7"/>
  <sheetViews>
    <sheetView topLeftCell="A13" workbookViewId="0">
      <selection activeCell="I45" sqref="I45"/>
    </sheetView>
  </sheetViews>
  <sheetFormatPr baseColWidth="10" defaultRowHeight="14.25" x14ac:dyDescent="0.2"/>
  <cols>
    <col min="1" max="1" width="8.5" customWidth="1"/>
    <col min="2" max="2" width="12.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29" t="s">
        <v>268</v>
      </c>
      <c r="B1" s="429"/>
      <c r="C1" s="1"/>
      <c r="D1" s="1"/>
      <c r="E1" s="1"/>
      <c r="F1" s="1"/>
      <c r="G1" s="1"/>
      <c r="H1" s="1"/>
      <c r="I1" s="1"/>
    </row>
    <row r="2" spans="1:10" x14ac:dyDescent="0.2">
      <c r="A2" s="591"/>
      <c r="B2" s="591"/>
      <c r="C2" s="591"/>
      <c r="D2" s="591"/>
      <c r="E2" s="591"/>
      <c r="F2" s="1"/>
      <c r="G2" s="1"/>
      <c r="H2" s="592"/>
      <c r="I2" s="595" t="s">
        <v>159</v>
      </c>
    </row>
    <row r="3" spans="1:10" ht="14.45" customHeight="1" x14ac:dyDescent="0.2">
      <c r="A3" s="878" t="s">
        <v>525</v>
      </c>
      <c r="B3" s="878" t="s">
        <v>526</v>
      </c>
      <c r="C3" s="861">
        <f>INDICE!A3</f>
        <v>42583</v>
      </c>
      <c r="D3" s="862"/>
      <c r="E3" s="862" t="s">
        <v>120</v>
      </c>
      <c r="F3" s="862"/>
      <c r="G3" s="862" t="s">
        <v>121</v>
      </c>
      <c r="H3" s="862"/>
      <c r="I3" s="862"/>
    </row>
    <row r="4" spans="1:10" x14ac:dyDescent="0.2">
      <c r="A4" s="879"/>
      <c r="B4" s="879"/>
      <c r="C4" s="97" t="s">
        <v>48</v>
      </c>
      <c r="D4" s="97" t="s">
        <v>523</v>
      </c>
      <c r="E4" s="97" t="s">
        <v>48</v>
      </c>
      <c r="F4" s="97" t="s">
        <v>523</v>
      </c>
      <c r="G4" s="97" t="s">
        <v>48</v>
      </c>
      <c r="H4" s="98" t="s">
        <v>523</v>
      </c>
      <c r="I4" s="98" t="s">
        <v>110</v>
      </c>
    </row>
    <row r="5" spans="1:10" x14ac:dyDescent="0.2">
      <c r="A5" s="596"/>
      <c r="B5" s="602" t="s">
        <v>211</v>
      </c>
      <c r="C5" s="599">
        <v>0</v>
      </c>
      <c r="D5" s="186" t="s">
        <v>150</v>
      </c>
      <c r="E5" s="185">
        <v>77</v>
      </c>
      <c r="F5" s="187">
        <v>-63.507109004739334</v>
      </c>
      <c r="G5" s="598">
        <v>435</v>
      </c>
      <c r="H5" s="822">
        <v>14.775725593667547</v>
      </c>
      <c r="I5" s="604">
        <v>0.68016574153701814</v>
      </c>
      <c r="J5" s="391"/>
    </row>
    <row r="6" spans="1:10" x14ac:dyDescent="0.2">
      <c r="A6" s="184"/>
      <c r="B6" s="184" t="s">
        <v>249</v>
      </c>
      <c r="C6" s="600">
        <v>0</v>
      </c>
      <c r="D6" s="186" t="s">
        <v>150</v>
      </c>
      <c r="E6" s="188">
        <v>349</v>
      </c>
      <c r="F6" s="186" t="s">
        <v>150</v>
      </c>
      <c r="G6" s="598">
        <v>349</v>
      </c>
      <c r="H6" s="823" t="s">
        <v>150</v>
      </c>
      <c r="I6" s="604">
        <v>0.54569619263544678</v>
      </c>
      <c r="J6" s="391"/>
    </row>
    <row r="7" spans="1:10" x14ac:dyDescent="0.2">
      <c r="A7" s="184"/>
      <c r="B7" s="603" t="s">
        <v>212</v>
      </c>
      <c r="C7" s="600">
        <v>899</v>
      </c>
      <c r="D7" s="186">
        <v>1.6968325791855203</v>
      </c>
      <c r="E7" s="188">
        <v>5983</v>
      </c>
      <c r="F7" s="186">
        <v>-1.1890999174236168</v>
      </c>
      <c r="G7" s="598">
        <v>8811</v>
      </c>
      <c r="H7" s="196">
        <v>-1.6080402010050252</v>
      </c>
      <c r="I7" s="604">
        <v>13.776874364787743</v>
      </c>
      <c r="J7" s="391"/>
    </row>
    <row r="8" spans="1:10" x14ac:dyDescent="0.2">
      <c r="A8" s="804" t="s">
        <v>346</v>
      </c>
      <c r="B8" s="805"/>
      <c r="C8" s="191">
        <v>899</v>
      </c>
      <c r="D8" s="192">
        <v>1.6968325791855203</v>
      </c>
      <c r="E8" s="191">
        <v>6409</v>
      </c>
      <c r="F8" s="193">
        <v>2.2821576763485476</v>
      </c>
      <c r="G8" s="194">
        <v>9595</v>
      </c>
      <c r="H8" s="193">
        <v>2.7962288407970859</v>
      </c>
      <c r="I8" s="195">
        <v>15.002736298960206</v>
      </c>
      <c r="J8" s="391"/>
    </row>
    <row r="9" spans="1:10" x14ac:dyDescent="0.2">
      <c r="A9" s="596"/>
      <c r="B9" s="184" t="s">
        <v>213</v>
      </c>
      <c r="C9" s="600">
        <v>562</v>
      </c>
      <c r="D9" s="186">
        <v>189.69072164948452</v>
      </c>
      <c r="E9" s="188">
        <v>2110</v>
      </c>
      <c r="F9" s="189">
        <v>69.614147909967855</v>
      </c>
      <c r="G9" s="598">
        <v>2773</v>
      </c>
      <c r="H9" s="189">
        <v>51.117166212534059</v>
      </c>
      <c r="I9" s="604">
        <v>4.3358611523727619</v>
      </c>
      <c r="J9" s="391"/>
    </row>
    <row r="10" spans="1:10" x14ac:dyDescent="0.2">
      <c r="A10" s="596"/>
      <c r="B10" s="184" t="s">
        <v>214</v>
      </c>
      <c r="C10" s="600">
        <v>0</v>
      </c>
      <c r="D10" s="186">
        <v>-100</v>
      </c>
      <c r="E10" s="188">
        <v>1601</v>
      </c>
      <c r="F10" s="197">
        <v>-29.842243645924626</v>
      </c>
      <c r="G10" s="188">
        <v>2418</v>
      </c>
      <c r="H10" s="197">
        <v>-36.435331230283914</v>
      </c>
      <c r="I10" s="773">
        <v>3.7807833633023216</v>
      </c>
      <c r="J10" s="391"/>
    </row>
    <row r="11" spans="1:10" x14ac:dyDescent="0.2">
      <c r="A11" s="199"/>
      <c r="B11" s="184" t="s">
        <v>215</v>
      </c>
      <c r="C11" s="600">
        <v>0</v>
      </c>
      <c r="D11" s="186" t="s">
        <v>150</v>
      </c>
      <c r="E11" s="188">
        <v>0</v>
      </c>
      <c r="F11" s="198" t="s">
        <v>150</v>
      </c>
      <c r="G11" s="188">
        <v>0</v>
      </c>
      <c r="H11" s="198">
        <v>-100</v>
      </c>
      <c r="I11" s="600">
        <v>0</v>
      </c>
      <c r="J11" s="391"/>
    </row>
    <row r="12" spans="1:10" x14ac:dyDescent="0.2">
      <c r="A12" s="199"/>
      <c r="B12" s="603" t="s">
        <v>216</v>
      </c>
      <c r="C12" s="600">
        <v>0</v>
      </c>
      <c r="D12" s="186">
        <v>-100</v>
      </c>
      <c r="E12" s="188">
        <v>697</v>
      </c>
      <c r="F12" s="198">
        <v>-64.92199295420231</v>
      </c>
      <c r="G12" s="598">
        <v>1900</v>
      </c>
      <c r="H12" s="198">
        <v>-35.962251432423322</v>
      </c>
      <c r="I12" s="604">
        <v>2.970838871081229</v>
      </c>
      <c r="J12" s="391"/>
    </row>
    <row r="13" spans="1:10" x14ac:dyDescent="0.2">
      <c r="A13" s="804" t="s">
        <v>515</v>
      </c>
      <c r="B13" s="805"/>
      <c r="C13" s="191">
        <v>562</v>
      </c>
      <c r="D13" s="192">
        <v>-5.3872053872053867</v>
      </c>
      <c r="E13" s="191">
        <v>4408</v>
      </c>
      <c r="F13" s="193">
        <v>-20.043533466352258</v>
      </c>
      <c r="G13" s="194">
        <v>7091</v>
      </c>
      <c r="H13" s="193">
        <v>-18.117782909930717</v>
      </c>
      <c r="I13" s="195">
        <v>11.087483386756313</v>
      </c>
      <c r="J13" s="391"/>
    </row>
    <row r="14" spans="1:10" x14ac:dyDescent="0.2">
      <c r="A14" s="597"/>
      <c r="B14" s="601" t="s">
        <v>646</v>
      </c>
      <c r="C14" s="599">
        <v>307</v>
      </c>
      <c r="D14" s="186" t="s">
        <v>150</v>
      </c>
      <c r="E14" s="185">
        <v>1361</v>
      </c>
      <c r="F14" s="186">
        <v>42.962184873949575</v>
      </c>
      <c r="G14" s="188">
        <v>1548</v>
      </c>
      <c r="H14" s="198">
        <v>-1.0230179028132993</v>
      </c>
      <c r="I14" s="773">
        <v>2.4204518802282857</v>
      </c>
      <c r="J14" s="391"/>
    </row>
    <row r="15" spans="1:10" x14ac:dyDescent="0.2">
      <c r="A15" s="597"/>
      <c r="B15" s="601" t="s">
        <v>218</v>
      </c>
      <c r="C15" s="600">
        <v>0</v>
      </c>
      <c r="D15" s="186">
        <v>-100</v>
      </c>
      <c r="E15" s="188">
        <v>57</v>
      </c>
      <c r="F15" s="198">
        <v>-48.648648648648653</v>
      </c>
      <c r="G15" s="188">
        <v>107</v>
      </c>
      <c r="H15" s="198">
        <v>-3.6036036036036037</v>
      </c>
      <c r="I15" s="772">
        <v>0.16730513642404815</v>
      </c>
      <c r="J15" s="391"/>
    </row>
    <row r="16" spans="1:10" x14ac:dyDescent="0.2">
      <c r="A16" s="597"/>
      <c r="B16" s="601" t="s">
        <v>219</v>
      </c>
      <c r="C16" s="600">
        <v>90</v>
      </c>
      <c r="D16" s="186">
        <v>-74.285714285714292</v>
      </c>
      <c r="E16" s="188">
        <v>2197</v>
      </c>
      <c r="F16" s="198">
        <v>-0.94679891794409377</v>
      </c>
      <c r="G16" s="188">
        <v>2899</v>
      </c>
      <c r="H16" s="198">
        <v>7.4898034853540976</v>
      </c>
      <c r="I16" s="773">
        <v>4.532874677507623</v>
      </c>
      <c r="J16" s="391"/>
    </row>
    <row r="17" spans="1:10" x14ac:dyDescent="0.2">
      <c r="A17" s="597"/>
      <c r="B17" s="601" t="s">
        <v>220</v>
      </c>
      <c r="C17" s="600">
        <v>96</v>
      </c>
      <c r="D17" s="186" t="s">
        <v>150</v>
      </c>
      <c r="E17" s="188">
        <v>843</v>
      </c>
      <c r="F17" s="198">
        <v>-27.515047291487534</v>
      </c>
      <c r="G17" s="598">
        <v>1029</v>
      </c>
      <c r="H17" s="198">
        <v>-46.434148880791255</v>
      </c>
      <c r="I17" s="604">
        <v>1.6089437886013604</v>
      </c>
      <c r="J17" s="391"/>
    </row>
    <row r="18" spans="1:10" x14ac:dyDescent="0.2">
      <c r="A18" s="597"/>
      <c r="B18" s="601" t="s">
        <v>221</v>
      </c>
      <c r="C18" s="600">
        <v>0</v>
      </c>
      <c r="D18" s="186">
        <v>-100</v>
      </c>
      <c r="E18" s="188">
        <v>793</v>
      </c>
      <c r="F18" s="119">
        <v>-19.8989898989899</v>
      </c>
      <c r="G18" s="598">
        <v>1598</v>
      </c>
      <c r="H18" s="198">
        <v>-6</v>
      </c>
      <c r="I18" s="604">
        <v>2.4986318505198968</v>
      </c>
      <c r="J18" s="391"/>
    </row>
    <row r="19" spans="1:10" x14ac:dyDescent="0.2">
      <c r="A19" s="597"/>
      <c r="B19" s="601" t="s">
        <v>222</v>
      </c>
      <c r="C19" s="600">
        <v>508</v>
      </c>
      <c r="D19" s="186">
        <v>-25.184094256259204</v>
      </c>
      <c r="E19" s="188">
        <v>3504</v>
      </c>
      <c r="F19" s="198">
        <v>23.860021208907742</v>
      </c>
      <c r="G19" s="598">
        <v>4673</v>
      </c>
      <c r="H19" s="198">
        <v>36.318553092182029</v>
      </c>
      <c r="I19" s="604">
        <v>7.3067000234539909</v>
      </c>
      <c r="J19" s="391"/>
    </row>
    <row r="20" spans="1:10" x14ac:dyDescent="0.2">
      <c r="A20" s="199"/>
      <c r="B20" s="603" t="s">
        <v>260</v>
      </c>
      <c r="C20" s="600">
        <v>21</v>
      </c>
      <c r="D20" s="186">
        <v>-50</v>
      </c>
      <c r="E20" s="188">
        <v>197</v>
      </c>
      <c r="F20" s="198">
        <v>-3.9024390243902438</v>
      </c>
      <c r="G20" s="598">
        <v>278</v>
      </c>
      <c r="H20" s="198">
        <v>-9.7402597402597415</v>
      </c>
      <c r="I20" s="604">
        <v>0.43468063482135882</v>
      </c>
      <c r="J20" s="391"/>
    </row>
    <row r="21" spans="1:10" x14ac:dyDescent="0.2">
      <c r="A21" s="804" t="s">
        <v>516</v>
      </c>
      <c r="B21" s="805"/>
      <c r="C21" s="191">
        <v>1022</v>
      </c>
      <c r="D21" s="192">
        <v>-18.630573248407643</v>
      </c>
      <c r="E21" s="191">
        <v>8952</v>
      </c>
      <c r="F21" s="193">
        <v>5.7156353330184224</v>
      </c>
      <c r="G21" s="194">
        <v>12132</v>
      </c>
      <c r="H21" s="193">
        <v>3.4359280416062754</v>
      </c>
      <c r="I21" s="195">
        <v>18.969587991556562</v>
      </c>
      <c r="J21" s="391"/>
    </row>
    <row r="22" spans="1:10" x14ac:dyDescent="0.2">
      <c r="A22" s="597"/>
      <c r="B22" s="601" t="s">
        <v>223</v>
      </c>
      <c r="C22" s="600">
        <v>634</v>
      </c>
      <c r="D22" s="186">
        <v>12.61101243339254</v>
      </c>
      <c r="E22" s="188">
        <v>4345</v>
      </c>
      <c r="F22" s="186">
        <v>-6.859592711682744</v>
      </c>
      <c r="G22" s="188">
        <v>6492</v>
      </c>
      <c r="H22" s="186">
        <v>-9.0501541047912575</v>
      </c>
      <c r="I22" s="605">
        <v>10.150887342662809</v>
      </c>
      <c r="J22" s="391"/>
    </row>
    <row r="23" spans="1:10" x14ac:dyDescent="0.2">
      <c r="A23" s="597"/>
      <c r="B23" s="601" t="s">
        <v>224</v>
      </c>
      <c r="C23" s="600">
        <v>831</v>
      </c>
      <c r="D23" s="186">
        <v>118.11023622047243</v>
      </c>
      <c r="E23" s="188">
        <v>3411</v>
      </c>
      <c r="F23" s="186">
        <v>87.417582417582423</v>
      </c>
      <c r="G23" s="598">
        <v>5076</v>
      </c>
      <c r="H23" s="198">
        <v>91.547169811320757</v>
      </c>
      <c r="I23" s="604">
        <v>7.9368305840043787</v>
      </c>
      <c r="J23" s="391"/>
    </row>
    <row r="24" spans="1:10" x14ac:dyDescent="0.2">
      <c r="A24" s="597"/>
      <c r="B24" s="601" t="s">
        <v>662</v>
      </c>
      <c r="C24" s="600">
        <v>137</v>
      </c>
      <c r="D24" s="186" t="s">
        <v>150</v>
      </c>
      <c r="E24" s="188">
        <v>1250</v>
      </c>
      <c r="F24" s="198" t="s">
        <v>150</v>
      </c>
      <c r="G24" s="598">
        <v>1250</v>
      </c>
      <c r="H24" s="198" t="s">
        <v>150</v>
      </c>
      <c r="I24" s="604">
        <v>1.9544992572902824</v>
      </c>
      <c r="J24" s="391"/>
    </row>
    <row r="25" spans="1:10" x14ac:dyDescent="0.2">
      <c r="A25" s="199"/>
      <c r="B25" s="603" t="s">
        <v>389</v>
      </c>
      <c r="C25" s="600">
        <v>0</v>
      </c>
      <c r="D25" s="186" t="s">
        <v>150</v>
      </c>
      <c r="E25" s="188">
        <v>87</v>
      </c>
      <c r="F25" s="198" t="s">
        <v>150</v>
      </c>
      <c r="G25" s="598">
        <v>87</v>
      </c>
      <c r="H25" s="198" t="s">
        <v>150</v>
      </c>
      <c r="I25" s="604">
        <v>0.13603314830740365</v>
      </c>
      <c r="J25" s="391"/>
    </row>
    <row r="26" spans="1:10" x14ac:dyDescent="0.2">
      <c r="A26" s="804" t="s">
        <v>393</v>
      </c>
      <c r="B26" s="805"/>
      <c r="C26" s="191">
        <v>1602</v>
      </c>
      <c r="D26" s="192">
        <v>69.703389830508485</v>
      </c>
      <c r="E26" s="191">
        <v>9093</v>
      </c>
      <c r="F26" s="193">
        <v>40.215882806476486</v>
      </c>
      <c r="G26" s="194">
        <v>12905</v>
      </c>
      <c r="H26" s="193">
        <v>31.845116469145896</v>
      </c>
      <c r="I26" s="195">
        <v>20.178250332264874</v>
      </c>
      <c r="J26" s="391"/>
    </row>
    <row r="27" spans="1:10" x14ac:dyDescent="0.2">
      <c r="A27" s="597"/>
      <c r="B27" s="601" t="s">
        <v>226</v>
      </c>
      <c r="C27" s="600">
        <v>280</v>
      </c>
      <c r="D27" s="186">
        <v>-59.243085880640464</v>
      </c>
      <c r="E27" s="188">
        <v>2189</v>
      </c>
      <c r="F27" s="186">
        <v>-49.211136890951273</v>
      </c>
      <c r="G27" s="188">
        <v>3832</v>
      </c>
      <c r="H27" s="186">
        <v>-35.444743935309972</v>
      </c>
      <c r="I27" s="605">
        <v>5.9917129231490893</v>
      </c>
      <c r="J27" s="391"/>
    </row>
    <row r="28" spans="1:10" x14ac:dyDescent="0.2">
      <c r="A28" s="597"/>
      <c r="B28" s="601" t="s">
        <v>227</v>
      </c>
      <c r="C28" s="600">
        <v>354</v>
      </c>
      <c r="D28" s="186">
        <v>-4.3243243243243246</v>
      </c>
      <c r="E28" s="188">
        <v>1019</v>
      </c>
      <c r="F28" s="186">
        <v>-48.221544715447159</v>
      </c>
      <c r="G28" s="598">
        <v>1979</v>
      </c>
      <c r="H28" s="186">
        <v>-21.871298855112514</v>
      </c>
      <c r="I28" s="605">
        <v>3.0943632241419747</v>
      </c>
      <c r="J28" s="391"/>
    </row>
    <row r="29" spans="1:10" x14ac:dyDescent="0.2">
      <c r="A29" s="597"/>
      <c r="B29" s="601" t="s">
        <v>228</v>
      </c>
      <c r="C29" s="600">
        <v>0</v>
      </c>
      <c r="D29" s="200" t="s">
        <v>150</v>
      </c>
      <c r="E29" s="188">
        <v>516</v>
      </c>
      <c r="F29" s="186">
        <v>44.134078212290504</v>
      </c>
      <c r="G29" s="188">
        <v>642</v>
      </c>
      <c r="H29" s="186">
        <v>32.371134020618555</v>
      </c>
      <c r="I29" s="773">
        <v>1.003830818544289</v>
      </c>
      <c r="J29" s="391"/>
    </row>
    <row r="30" spans="1:10" x14ac:dyDescent="0.2">
      <c r="A30" s="597"/>
      <c r="B30" s="601" t="s">
        <v>229</v>
      </c>
      <c r="C30" s="599">
        <v>0</v>
      </c>
      <c r="D30" s="200" t="s">
        <v>150</v>
      </c>
      <c r="E30" s="185">
        <v>130</v>
      </c>
      <c r="F30" s="186">
        <v>-66.057441253263704</v>
      </c>
      <c r="G30" s="188">
        <v>263</v>
      </c>
      <c r="H30" s="186">
        <v>-48.126232741617358</v>
      </c>
      <c r="I30" s="604">
        <v>0.41122664373387535</v>
      </c>
      <c r="J30" s="391"/>
    </row>
    <row r="31" spans="1:10" x14ac:dyDescent="0.2">
      <c r="A31" s="597"/>
      <c r="B31" s="601" t="s">
        <v>230</v>
      </c>
      <c r="C31" s="600">
        <v>65</v>
      </c>
      <c r="D31" s="186" t="s">
        <v>150</v>
      </c>
      <c r="E31" s="188">
        <v>632</v>
      </c>
      <c r="F31" s="186" t="s">
        <v>150</v>
      </c>
      <c r="G31" s="598">
        <v>833</v>
      </c>
      <c r="H31" s="186" t="s">
        <v>150</v>
      </c>
      <c r="I31" s="605">
        <v>1.302478305058244</v>
      </c>
      <c r="J31" s="391"/>
    </row>
    <row r="32" spans="1:10" x14ac:dyDescent="0.2">
      <c r="A32" s="597"/>
      <c r="B32" s="601" t="s">
        <v>231</v>
      </c>
      <c r="C32" s="600">
        <v>0</v>
      </c>
      <c r="D32" s="186">
        <v>-100</v>
      </c>
      <c r="E32" s="188">
        <v>260</v>
      </c>
      <c r="F32" s="186">
        <v>-63.431786216596343</v>
      </c>
      <c r="G32" s="188">
        <v>520</v>
      </c>
      <c r="H32" s="186">
        <v>-50.428979980934216</v>
      </c>
      <c r="I32" s="605">
        <v>0.81307169103275734</v>
      </c>
      <c r="J32" s="391"/>
    </row>
    <row r="33" spans="1:10" x14ac:dyDescent="0.2">
      <c r="A33" s="597"/>
      <c r="B33" s="601" t="s">
        <v>232</v>
      </c>
      <c r="C33" s="600">
        <v>144</v>
      </c>
      <c r="D33" s="186" t="s">
        <v>150</v>
      </c>
      <c r="E33" s="188">
        <v>832</v>
      </c>
      <c r="F33" s="267">
        <v>-23.73968835930339</v>
      </c>
      <c r="G33" s="598">
        <v>1245</v>
      </c>
      <c r="H33" s="198">
        <v>2.3007395234182417</v>
      </c>
      <c r="I33" s="604">
        <v>1.946681260261121</v>
      </c>
      <c r="J33" s="391"/>
    </row>
    <row r="34" spans="1:10" x14ac:dyDescent="0.2">
      <c r="A34" s="597"/>
      <c r="B34" s="601" t="s">
        <v>233</v>
      </c>
      <c r="C34" s="600">
        <v>163</v>
      </c>
      <c r="D34" s="186">
        <v>101.23456790123457</v>
      </c>
      <c r="E34" s="188">
        <v>1660</v>
      </c>
      <c r="F34" s="198">
        <v>100.72551390568319</v>
      </c>
      <c r="G34" s="598">
        <v>2436</v>
      </c>
      <c r="H34" s="198">
        <v>33.260393873085334</v>
      </c>
      <c r="I34" s="604">
        <v>3.8089281526073022</v>
      </c>
      <c r="J34" s="391"/>
    </row>
    <row r="35" spans="1:10" x14ac:dyDescent="0.2">
      <c r="A35" s="597"/>
      <c r="B35" s="601" t="s">
        <v>234</v>
      </c>
      <c r="C35" s="600">
        <v>680</v>
      </c>
      <c r="D35" s="186">
        <v>-11.342894393741851</v>
      </c>
      <c r="E35" s="188">
        <v>6065</v>
      </c>
      <c r="F35" s="186">
        <v>-8.0363912054586795</v>
      </c>
      <c r="G35" s="598">
        <v>10291</v>
      </c>
      <c r="H35" s="198">
        <v>2.0932539682539679</v>
      </c>
      <c r="I35" s="777">
        <v>16.091001485419433</v>
      </c>
      <c r="J35" s="391"/>
    </row>
    <row r="36" spans="1:10" x14ac:dyDescent="0.2">
      <c r="A36" s="597"/>
      <c r="B36" s="601" t="s">
        <v>235</v>
      </c>
      <c r="C36" s="600">
        <v>0</v>
      </c>
      <c r="D36" s="186" t="s">
        <v>150</v>
      </c>
      <c r="E36" s="188">
        <v>0</v>
      </c>
      <c r="F36" s="198" t="s">
        <v>150</v>
      </c>
      <c r="G36" s="598">
        <v>21</v>
      </c>
      <c r="H36" s="188">
        <v>0</v>
      </c>
      <c r="I36" s="604">
        <v>3.2835587522476742E-2</v>
      </c>
      <c r="J36" s="391"/>
    </row>
    <row r="37" spans="1:10" x14ac:dyDescent="0.2">
      <c r="A37" s="597"/>
      <c r="B37" s="601" t="s">
        <v>236</v>
      </c>
      <c r="C37" s="600">
        <v>0</v>
      </c>
      <c r="D37" s="186" t="s">
        <v>150</v>
      </c>
      <c r="E37" s="188">
        <v>170</v>
      </c>
      <c r="F37" s="198">
        <v>415.15151515151513</v>
      </c>
      <c r="G37" s="598">
        <v>170</v>
      </c>
      <c r="H37" s="198">
        <v>415.15151515151513</v>
      </c>
      <c r="I37" s="604">
        <v>0.26581189899147839</v>
      </c>
      <c r="J37" s="391"/>
    </row>
    <row r="38" spans="1:10" x14ac:dyDescent="0.2">
      <c r="A38" s="804" t="s">
        <v>517</v>
      </c>
      <c r="B38" s="805"/>
      <c r="C38" s="191">
        <v>1686</v>
      </c>
      <c r="D38" s="192">
        <v>-14.934409687184663</v>
      </c>
      <c r="E38" s="191">
        <v>13473</v>
      </c>
      <c r="F38" s="193">
        <v>-17.221676087490785</v>
      </c>
      <c r="G38" s="194">
        <v>22232</v>
      </c>
      <c r="H38" s="193">
        <v>-6.1505340031238127</v>
      </c>
      <c r="I38" s="195">
        <v>34.761941990462041</v>
      </c>
      <c r="J38" s="391"/>
    </row>
    <row r="39" spans="1:10" x14ac:dyDescent="0.2">
      <c r="A39" s="204" t="s">
        <v>237</v>
      </c>
      <c r="B39" s="204"/>
      <c r="C39" s="204">
        <v>5771</v>
      </c>
      <c r="D39" s="205">
        <v>1.9611307420494699</v>
      </c>
      <c r="E39" s="204">
        <v>42335</v>
      </c>
      <c r="F39" s="206">
        <v>-1.5648251488095239</v>
      </c>
      <c r="G39" s="204">
        <v>63955</v>
      </c>
      <c r="H39" s="206">
        <v>1.1946202531645569</v>
      </c>
      <c r="I39" s="207">
        <v>100</v>
      </c>
      <c r="J39" s="391"/>
    </row>
    <row r="40" spans="1:10" x14ac:dyDescent="0.2">
      <c r="A40" s="208" t="s">
        <v>628</v>
      </c>
      <c r="B40" s="774"/>
      <c r="C40" s="209">
        <v>3079</v>
      </c>
      <c r="D40" s="210">
        <v>4.4082739911834521</v>
      </c>
      <c r="E40" s="209">
        <v>20723</v>
      </c>
      <c r="F40" s="210">
        <v>-6.5352697095435692</v>
      </c>
      <c r="G40" s="209">
        <v>33343</v>
      </c>
      <c r="H40" s="210">
        <v>0.47309106249623334</v>
      </c>
      <c r="I40" s="211">
        <v>52.135094988663901</v>
      </c>
      <c r="J40" s="391"/>
    </row>
    <row r="41" spans="1:10" x14ac:dyDescent="0.2">
      <c r="A41" s="208" t="s">
        <v>629</v>
      </c>
      <c r="B41" s="774"/>
      <c r="C41" s="209">
        <v>2692</v>
      </c>
      <c r="D41" s="210">
        <v>-0.70084839542604205</v>
      </c>
      <c r="E41" s="209">
        <v>21612</v>
      </c>
      <c r="F41" s="210">
        <v>3.7243232866193123</v>
      </c>
      <c r="G41" s="209">
        <v>30612</v>
      </c>
      <c r="H41" s="210">
        <v>1.9924035450123274</v>
      </c>
      <c r="I41" s="211">
        <v>47.864905011336099</v>
      </c>
    </row>
    <row r="42" spans="1:10" x14ac:dyDescent="0.2">
      <c r="A42" s="212" t="s">
        <v>630</v>
      </c>
      <c r="B42" s="775"/>
      <c r="C42" s="213">
        <v>995</v>
      </c>
      <c r="D42" s="214">
        <v>-6.9223573433115053</v>
      </c>
      <c r="E42" s="213">
        <v>8102</v>
      </c>
      <c r="F42" s="214">
        <v>-5.0175849941383355</v>
      </c>
      <c r="G42" s="213">
        <v>12329</v>
      </c>
      <c r="H42" s="214">
        <v>-5.6405939078524412</v>
      </c>
      <c r="I42" s="215">
        <v>19.277617074505514</v>
      </c>
    </row>
    <row r="43" spans="1:10" x14ac:dyDescent="0.2">
      <c r="A43" s="212" t="s">
        <v>631</v>
      </c>
      <c r="B43" s="775"/>
      <c r="C43" s="213">
        <v>4776</v>
      </c>
      <c r="D43" s="214">
        <v>4.0296231757786973</v>
      </c>
      <c r="E43" s="213">
        <v>34233</v>
      </c>
      <c r="F43" s="214">
        <v>-0.71059806253262947</v>
      </c>
      <c r="G43" s="213">
        <v>51626</v>
      </c>
      <c r="H43" s="214">
        <v>2.9760242549966089</v>
      </c>
      <c r="I43" s="215">
        <v>80.722382925494486</v>
      </c>
    </row>
    <row r="44" spans="1:10" x14ac:dyDescent="0.2">
      <c r="A44" s="784" t="s">
        <v>632</v>
      </c>
      <c r="B44" s="785"/>
      <c r="C44" s="810">
        <v>0</v>
      </c>
      <c r="D44" s="759">
        <v>-100</v>
      </c>
      <c r="E44" s="810">
        <v>850</v>
      </c>
      <c r="F44" s="759">
        <v>-22.797456857402363</v>
      </c>
      <c r="G44" s="788">
        <v>1705</v>
      </c>
      <c r="H44" s="787">
        <v>-5.8531198233020429</v>
      </c>
      <c r="I44" s="789">
        <v>2.6659369869439451</v>
      </c>
    </row>
    <row r="45" spans="1:10" x14ac:dyDescent="0.2">
      <c r="A45" s="839"/>
      <c r="B45" s="99"/>
      <c r="C45" s="99"/>
      <c r="D45" s="99"/>
      <c r="E45" s="99"/>
      <c r="F45" s="99"/>
      <c r="G45" s="99"/>
      <c r="I45" s="93" t="s">
        <v>238</v>
      </c>
    </row>
    <row r="46" spans="1:10" x14ac:dyDescent="0.2">
      <c r="A46" s="221" t="s">
        <v>557</v>
      </c>
      <c r="C46" s="1"/>
      <c r="D46" s="1"/>
      <c r="E46" s="1"/>
      <c r="F46" s="1"/>
      <c r="G46" s="1"/>
      <c r="H46" s="1"/>
      <c r="I46" s="1"/>
    </row>
    <row r="47" spans="1:10" x14ac:dyDescent="0.2">
      <c r="A47" s="221" t="s">
        <v>642</v>
      </c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219" priority="14" operator="between">
      <formula>0</formula>
      <formula>0.5</formula>
    </cfRule>
    <cfRule type="cellIs" dxfId="218" priority="15" operator="between">
      <formula>0</formula>
      <formula>0.49</formula>
    </cfRule>
  </conditionalFormatting>
  <conditionalFormatting sqref="F18">
    <cfRule type="cellIs" dxfId="217" priority="13" stopIfTrue="1" operator="equal">
      <formula>0</formula>
    </cfRule>
  </conditionalFormatting>
  <conditionalFormatting sqref="F33">
    <cfRule type="cellIs" dxfId="216" priority="8" operator="between">
      <formula>0</formula>
      <formula>0.5</formula>
    </cfRule>
    <cfRule type="cellIs" dxfId="215" priority="9" operator="between">
      <formula>0</formula>
      <formula>0.49</formula>
    </cfRule>
  </conditionalFormatting>
  <conditionalFormatting sqref="F33">
    <cfRule type="cellIs" dxfId="214" priority="7" stopIfTrue="1" operator="equal">
      <formula>0</formula>
    </cfRule>
  </conditionalFormatting>
  <conditionalFormatting sqref="I35">
    <cfRule type="cellIs" dxfId="213" priority="2" operator="between">
      <formula>0</formula>
      <formula>0.5</formula>
    </cfRule>
    <cfRule type="cellIs" dxfId="212" priority="3" operator="between">
      <formula>0</formula>
      <formula>0.49</formula>
    </cfRule>
  </conditionalFormatting>
  <conditionalFormatting sqref="I36">
    <cfRule type="cellIs" dxfId="211" priority="1" operator="between">
      <formula>0.0000001</formula>
      <formula>0.49999999999999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6" sqref="G6"/>
    </sheetView>
  </sheetViews>
  <sheetFormatPr baseColWidth="10" defaultRowHeight="14.25" x14ac:dyDescent="0.2"/>
  <sheetData>
    <row r="1" spans="1:8" x14ac:dyDescent="0.2">
      <c r="A1" s="17" t="s">
        <v>240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241</v>
      </c>
      <c r="H2" s="1"/>
    </row>
    <row r="3" spans="1:8" x14ac:dyDescent="0.2">
      <c r="A3" s="79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1"/>
    </row>
    <row r="4" spans="1:8" x14ac:dyDescent="0.2">
      <c r="A4" s="81"/>
      <c r="B4" s="97" t="s">
        <v>57</v>
      </c>
      <c r="C4" s="97" t="s">
        <v>523</v>
      </c>
      <c r="D4" s="97" t="s">
        <v>57</v>
      </c>
      <c r="E4" s="97" t="s">
        <v>523</v>
      </c>
      <c r="F4" s="97" t="s">
        <v>57</v>
      </c>
      <c r="G4" s="440" t="s">
        <v>523</v>
      </c>
      <c r="H4" s="1"/>
    </row>
    <row r="5" spans="1:8" x14ac:dyDescent="0.2">
      <c r="A5" s="223" t="s">
        <v>8</v>
      </c>
      <c r="B5" s="606">
        <v>36.723714222483004</v>
      </c>
      <c r="C5" s="778">
        <v>-12.002814446574849</v>
      </c>
      <c r="D5" s="606">
        <v>33.667924265168899</v>
      </c>
      <c r="E5" s="778">
        <v>-29.850533574927091</v>
      </c>
      <c r="F5" s="606">
        <v>35.100059538371646</v>
      </c>
      <c r="G5" s="778">
        <v>-34.083353234970772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238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615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4" t="s">
        <v>527</v>
      </c>
      <c r="B1" s="224"/>
      <c r="C1" s="225"/>
      <c r="D1" s="225"/>
      <c r="E1" s="225"/>
      <c r="F1" s="225"/>
      <c r="G1" s="225"/>
      <c r="H1" s="226"/>
    </row>
    <row r="2" spans="1:8" x14ac:dyDescent="0.2">
      <c r="A2" s="227"/>
      <c r="B2" s="227"/>
      <c r="C2" s="228"/>
      <c r="D2" s="228"/>
      <c r="E2" s="228"/>
      <c r="F2" s="228"/>
      <c r="G2" s="228"/>
      <c r="H2" s="229" t="s">
        <v>159</v>
      </c>
    </row>
    <row r="3" spans="1:8" ht="14.1" customHeight="1" x14ac:dyDescent="0.2">
      <c r="A3" s="230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862"/>
    </row>
    <row r="4" spans="1:8" x14ac:dyDescent="0.2">
      <c r="A4" s="231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3" t="s">
        <v>523</v>
      </c>
      <c r="H4" s="73" t="s">
        <v>110</v>
      </c>
    </row>
    <row r="5" spans="1:8" x14ac:dyDescent="0.2">
      <c r="A5" s="231" t="s">
        <v>242</v>
      </c>
      <c r="B5" s="232"/>
      <c r="C5" s="232"/>
      <c r="D5" s="232"/>
      <c r="E5" s="232"/>
      <c r="F5" s="232"/>
      <c r="G5" s="233"/>
      <c r="H5" s="234"/>
    </row>
    <row r="6" spans="1:8" x14ac:dyDescent="0.2">
      <c r="A6" s="235" t="s">
        <v>468</v>
      </c>
      <c r="B6" s="738">
        <v>65</v>
      </c>
      <c r="C6" s="608">
        <v>-19.753086419753085</v>
      </c>
      <c r="D6" s="371">
        <v>542</v>
      </c>
      <c r="E6" s="608">
        <v>9.2741935483870961</v>
      </c>
      <c r="F6" s="371">
        <v>826</v>
      </c>
      <c r="G6" s="608">
        <v>11.924119241192411</v>
      </c>
      <c r="H6" s="608">
        <v>4.5210727969348659</v>
      </c>
    </row>
    <row r="7" spans="1:8" x14ac:dyDescent="0.2">
      <c r="A7" s="235" t="s">
        <v>49</v>
      </c>
      <c r="B7" s="738">
        <v>25</v>
      </c>
      <c r="C7" s="611">
        <v>25</v>
      </c>
      <c r="D7" s="371">
        <v>134</v>
      </c>
      <c r="E7" s="608">
        <v>35.353535353535356</v>
      </c>
      <c r="F7" s="371">
        <v>171</v>
      </c>
      <c r="G7" s="608">
        <v>30.534351145038169</v>
      </c>
      <c r="H7" s="608">
        <v>0.935960591133005</v>
      </c>
    </row>
    <row r="8" spans="1:8" x14ac:dyDescent="0.2">
      <c r="A8" s="235" t="s">
        <v>50</v>
      </c>
      <c r="B8" s="738">
        <v>335</v>
      </c>
      <c r="C8" s="608">
        <v>90.340909090909093</v>
      </c>
      <c r="D8" s="371">
        <v>1641</v>
      </c>
      <c r="E8" s="608">
        <v>14.996496145760336</v>
      </c>
      <c r="F8" s="371">
        <v>2426</v>
      </c>
      <c r="G8" s="608">
        <v>15.359010936757015</v>
      </c>
      <c r="H8" s="608">
        <v>13.278598795840175</v>
      </c>
    </row>
    <row r="9" spans="1:8" x14ac:dyDescent="0.2">
      <c r="A9" s="235" t="s">
        <v>129</v>
      </c>
      <c r="B9" s="738">
        <v>470</v>
      </c>
      <c r="C9" s="608">
        <v>16.915422885572141</v>
      </c>
      <c r="D9" s="371">
        <v>4054</v>
      </c>
      <c r="E9" s="608">
        <v>19.060205580029368</v>
      </c>
      <c r="F9" s="371">
        <v>5857</v>
      </c>
      <c r="G9" s="608">
        <v>15.591079534241167</v>
      </c>
      <c r="H9" s="608">
        <v>32.058018609742753</v>
      </c>
    </row>
    <row r="10" spans="1:8" x14ac:dyDescent="0.2">
      <c r="A10" s="235" t="s">
        <v>130</v>
      </c>
      <c r="B10" s="738">
        <v>581</v>
      </c>
      <c r="C10" s="608">
        <v>46.347607052896727</v>
      </c>
      <c r="D10" s="371">
        <v>3882</v>
      </c>
      <c r="E10" s="608">
        <v>34.791666666666664</v>
      </c>
      <c r="F10" s="371">
        <v>5486</v>
      </c>
      <c r="G10" s="608">
        <v>16.401442817738172</v>
      </c>
      <c r="H10" s="608">
        <v>30.02736726874658</v>
      </c>
    </row>
    <row r="11" spans="1:8" x14ac:dyDescent="0.2">
      <c r="A11" s="235" t="s">
        <v>243</v>
      </c>
      <c r="B11" s="738">
        <v>271</v>
      </c>
      <c r="C11" s="608">
        <v>-23.661971830985916</v>
      </c>
      <c r="D11" s="371">
        <v>2437</v>
      </c>
      <c r="E11" s="608">
        <v>2.0092088740058602</v>
      </c>
      <c r="F11" s="371">
        <v>3504</v>
      </c>
      <c r="G11" s="608">
        <v>-0.73654390934844194</v>
      </c>
      <c r="H11" s="608">
        <v>19.178981937602625</v>
      </c>
    </row>
    <row r="12" spans="1:8" x14ac:dyDescent="0.2">
      <c r="A12" s="238" t="s">
        <v>244</v>
      </c>
      <c r="B12" s="739">
        <v>1747</v>
      </c>
      <c r="C12" s="240">
        <v>22.082459818308877</v>
      </c>
      <c r="D12" s="239">
        <v>12690</v>
      </c>
      <c r="E12" s="240">
        <v>18.642483171278982</v>
      </c>
      <c r="F12" s="239">
        <v>18270</v>
      </c>
      <c r="G12" s="240">
        <v>12.209802235597593</v>
      </c>
      <c r="H12" s="240">
        <v>100</v>
      </c>
    </row>
    <row r="13" spans="1:8" x14ac:dyDescent="0.2">
      <c r="A13" s="190" t="s">
        <v>245</v>
      </c>
      <c r="B13" s="740"/>
      <c r="C13" s="242"/>
      <c r="D13" s="241"/>
      <c r="E13" s="242"/>
      <c r="F13" s="241"/>
      <c r="G13" s="242"/>
      <c r="H13" s="242"/>
    </row>
    <row r="14" spans="1:8" x14ac:dyDescent="0.2">
      <c r="A14" s="235" t="s">
        <v>468</v>
      </c>
      <c r="B14" s="738">
        <v>64</v>
      </c>
      <c r="C14" s="761">
        <v>120.68965517241379</v>
      </c>
      <c r="D14" s="371">
        <v>312</v>
      </c>
      <c r="E14" s="608">
        <v>22.352941176470591</v>
      </c>
      <c r="F14" s="371">
        <v>452</v>
      </c>
      <c r="G14" s="608">
        <v>25.905292479108631</v>
      </c>
      <c r="H14" s="608">
        <v>2.0817022060516743</v>
      </c>
    </row>
    <row r="15" spans="1:8" x14ac:dyDescent="0.2">
      <c r="A15" s="235" t="s">
        <v>49</v>
      </c>
      <c r="B15" s="738">
        <v>251</v>
      </c>
      <c r="C15" s="608">
        <v>-41.491841491841491</v>
      </c>
      <c r="D15" s="371">
        <v>3024</v>
      </c>
      <c r="E15" s="608">
        <v>-3.7555697008274982</v>
      </c>
      <c r="F15" s="371">
        <v>4789</v>
      </c>
      <c r="G15" s="608">
        <v>10.1932811780948</v>
      </c>
      <c r="H15" s="608">
        <v>22.055911205268732</v>
      </c>
    </row>
    <row r="16" spans="1:8" x14ac:dyDescent="0.2">
      <c r="A16" s="235" t="s">
        <v>50</v>
      </c>
      <c r="B16" s="738">
        <v>38</v>
      </c>
      <c r="C16" s="761">
        <v>-5</v>
      </c>
      <c r="D16" s="371">
        <v>493</v>
      </c>
      <c r="E16" s="608">
        <v>52.631578947368418</v>
      </c>
      <c r="F16" s="371">
        <v>686</v>
      </c>
      <c r="G16" s="608">
        <v>70.646766169154233</v>
      </c>
      <c r="H16" s="608">
        <v>3.159397595910284</v>
      </c>
    </row>
    <row r="17" spans="1:8" x14ac:dyDescent="0.2">
      <c r="A17" s="235" t="s">
        <v>129</v>
      </c>
      <c r="B17" s="738">
        <v>488</v>
      </c>
      <c r="C17" s="608">
        <v>-16.723549488054605</v>
      </c>
      <c r="D17" s="371">
        <v>3690</v>
      </c>
      <c r="E17" s="608">
        <v>-4.9214120072146352</v>
      </c>
      <c r="F17" s="371">
        <v>6123</v>
      </c>
      <c r="G17" s="608">
        <v>-0.47139141742522755</v>
      </c>
      <c r="H17" s="608">
        <v>28.199696034633632</v>
      </c>
    </row>
    <row r="18" spans="1:8" x14ac:dyDescent="0.2">
      <c r="A18" s="235" t="s">
        <v>130</v>
      </c>
      <c r="B18" s="738">
        <v>217</v>
      </c>
      <c r="C18" s="608">
        <v>-19.330855018587361</v>
      </c>
      <c r="D18" s="371">
        <v>1361</v>
      </c>
      <c r="E18" s="608">
        <v>4.772902232486528</v>
      </c>
      <c r="F18" s="371">
        <v>2360</v>
      </c>
      <c r="G18" s="608">
        <v>3.6451471234079929</v>
      </c>
      <c r="H18" s="608">
        <v>10.869064615668032</v>
      </c>
    </row>
    <row r="19" spans="1:8" x14ac:dyDescent="0.2">
      <c r="A19" s="235" t="s">
        <v>243</v>
      </c>
      <c r="B19" s="738">
        <v>645</v>
      </c>
      <c r="C19" s="608">
        <v>-18.867924528301888</v>
      </c>
      <c r="D19" s="371">
        <v>4964</v>
      </c>
      <c r="E19" s="608">
        <v>-1.6835016835016834</v>
      </c>
      <c r="F19" s="371">
        <v>7303</v>
      </c>
      <c r="G19" s="608">
        <v>2.6278808319280493</v>
      </c>
      <c r="H19" s="608">
        <v>33.634228342467651</v>
      </c>
    </row>
    <row r="20" spans="1:8" x14ac:dyDescent="0.2">
      <c r="A20" s="243" t="s">
        <v>246</v>
      </c>
      <c r="B20" s="741">
        <v>1703</v>
      </c>
      <c r="C20" s="245">
        <v>-20.716945996275605</v>
      </c>
      <c r="D20" s="244">
        <v>13844</v>
      </c>
      <c r="E20" s="245">
        <v>-0.75274213205247686</v>
      </c>
      <c r="F20" s="244">
        <v>21713</v>
      </c>
      <c r="G20" s="245">
        <v>5.1375169475111369</v>
      </c>
      <c r="H20" s="245">
        <v>100</v>
      </c>
    </row>
    <row r="21" spans="1:8" x14ac:dyDescent="0.2">
      <c r="A21" s="190" t="s">
        <v>528</v>
      </c>
      <c r="B21" s="742"/>
      <c r="C21" s="610"/>
      <c r="D21" s="609"/>
      <c r="E21" s="610"/>
      <c r="F21" s="609"/>
      <c r="G21" s="610"/>
      <c r="H21" s="610"/>
    </row>
    <row r="22" spans="1:8" x14ac:dyDescent="0.2">
      <c r="A22" s="235" t="s">
        <v>468</v>
      </c>
      <c r="B22" s="738">
        <v>-1</v>
      </c>
      <c r="C22" s="608">
        <v>-98.076923076923066</v>
      </c>
      <c r="D22" s="371">
        <v>-230</v>
      </c>
      <c r="E22" s="608">
        <v>-4.5643153526970952</v>
      </c>
      <c r="F22" s="371">
        <v>-374</v>
      </c>
      <c r="G22" s="608">
        <v>-1.3192612137203166</v>
      </c>
      <c r="H22" s="611" t="s">
        <v>529</v>
      </c>
    </row>
    <row r="23" spans="1:8" x14ac:dyDescent="0.2">
      <c r="A23" s="235" t="s">
        <v>49</v>
      </c>
      <c r="B23" s="738">
        <v>226</v>
      </c>
      <c r="C23" s="608">
        <v>-44.743276283618584</v>
      </c>
      <c r="D23" s="371">
        <v>2890</v>
      </c>
      <c r="E23" s="608">
        <v>-5.027932960893855</v>
      </c>
      <c r="F23" s="371">
        <v>4618</v>
      </c>
      <c r="G23" s="608">
        <v>9.5610913404507709</v>
      </c>
      <c r="H23" s="611" t="s">
        <v>529</v>
      </c>
    </row>
    <row r="24" spans="1:8" x14ac:dyDescent="0.2">
      <c r="A24" s="235" t="s">
        <v>50</v>
      </c>
      <c r="B24" s="738">
        <v>-297</v>
      </c>
      <c r="C24" s="608">
        <v>118.38235294117648</v>
      </c>
      <c r="D24" s="371">
        <v>-1148</v>
      </c>
      <c r="E24" s="608">
        <v>3.9855072463768111</v>
      </c>
      <c r="F24" s="371">
        <v>-1740</v>
      </c>
      <c r="G24" s="608">
        <v>2.2927689594356258</v>
      </c>
      <c r="H24" s="611" t="s">
        <v>529</v>
      </c>
    </row>
    <row r="25" spans="1:8" x14ac:dyDescent="0.2">
      <c r="A25" s="235" t="s">
        <v>129</v>
      </c>
      <c r="B25" s="738">
        <v>18</v>
      </c>
      <c r="C25" s="608">
        <v>-90.217391304347828</v>
      </c>
      <c r="D25" s="371">
        <v>-364</v>
      </c>
      <c r="E25" s="608">
        <v>-176.47058823529412</v>
      </c>
      <c r="F25" s="371">
        <v>266</v>
      </c>
      <c r="G25" s="608">
        <v>-75.483870967741936</v>
      </c>
      <c r="H25" s="611" t="s">
        <v>529</v>
      </c>
    </row>
    <row r="26" spans="1:8" x14ac:dyDescent="0.2">
      <c r="A26" s="235" t="s">
        <v>130</v>
      </c>
      <c r="B26" s="738">
        <v>-364</v>
      </c>
      <c r="C26" s="608">
        <v>184.375</v>
      </c>
      <c r="D26" s="371">
        <v>-2521</v>
      </c>
      <c r="E26" s="608">
        <v>59.456040480708417</v>
      </c>
      <c r="F26" s="371">
        <v>-3126</v>
      </c>
      <c r="G26" s="608">
        <v>28.325123152709359</v>
      </c>
      <c r="H26" s="611" t="s">
        <v>529</v>
      </c>
    </row>
    <row r="27" spans="1:8" x14ac:dyDescent="0.2">
      <c r="A27" s="235" t="s">
        <v>243</v>
      </c>
      <c r="B27" s="738">
        <v>374</v>
      </c>
      <c r="C27" s="608">
        <v>-15</v>
      </c>
      <c r="D27" s="371">
        <v>2527</v>
      </c>
      <c r="E27" s="608">
        <v>-5</v>
      </c>
      <c r="F27" s="371">
        <v>3799</v>
      </c>
      <c r="G27" s="608">
        <v>5.9397657557166754</v>
      </c>
      <c r="H27" s="611" t="s">
        <v>529</v>
      </c>
    </row>
    <row r="28" spans="1:8" x14ac:dyDescent="0.2">
      <c r="A28" s="243" t="s">
        <v>247</v>
      </c>
      <c r="B28" s="741">
        <v>-44</v>
      </c>
      <c r="C28" s="245">
        <v>-106.13668061366806</v>
      </c>
      <c r="D28" s="244">
        <v>1154</v>
      </c>
      <c r="E28" s="245">
        <v>-64.525053796495541</v>
      </c>
      <c r="F28" s="244">
        <v>3443</v>
      </c>
      <c r="G28" s="245">
        <v>-21.212814645308924</v>
      </c>
      <c r="H28" s="607" t="s">
        <v>529</v>
      </c>
    </row>
    <row r="29" spans="1:8" x14ac:dyDescent="0.2">
      <c r="A29" s="94" t="s">
        <v>636</v>
      </c>
      <c r="B29" s="236"/>
      <c r="C29" s="236"/>
      <c r="D29" s="236"/>
      <c r="E29" s="236"/>
      <c r="F29" s="236"/>
      <c r="G29" s="236"/>
      <c r="H29" s="247" t="s">
        <v>238</v>
      </c>
    </row>
    <row r="30" spans="1:8" x14ac:dyDescent="0.2">
      <c r="A30" s="166" t="s">
        <v>643</v>
      </c>
      <c r="B30" s="236"/>
      <c r="C30" s="236"/>
      <c r="D30" s="236"/>
      <c r="E30" s="236"/>
      <c r="F30" s="236"/>
      <c r="G30" s="237"/>
      <c r="H30" s="237"/>
    </row>
    <row r="31" spans="1:8" x14ac:dyDescent="0.2">
      <c r="A31" s="166" t="s">
        <v>530</v>
      </c>
      <c r="B31" s="236"/>
      <c r="C31" s="236"/>
      <c r="D31" s="236"/>
      <c r="E31" s="236"/>
      <c r="F31" s="236"/>
      <c r="G31" s="237"/>
      <c r="H31" s="237"/>
    </row>
    <row r="33" spans="6:6" x14ac:dyDescent="0.2">
      <c r="F33" s="834"/>
    </row>
  </sheetData>
  <mergeCells count="3">
    <mergeCell ref="B3:C3"/>
    <mergeCell ref="D3:E3"/>
    <mergeCell ref="F3:H3"/>
  </mergeCells>
  <conditionalFormatting sqref="E9">
    <cfRule type="cellIs" dxfId="210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topLeftCell="A12" workbookViewId="0">
      <selection activeCell="G28" sqref="G28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4" t="s">
        <v>531</v>
      </c>
      <c r="B1" s="224"/>
      <c r="C1" s="1"/>
      <c r="D1" s="1"/>
      <c r="E1" s="1"/>
      <c r="F1" s="1"/>
      <c r="G1" s="1"/>
      <c r="H1" s="1"/>
    </row>
    <row r="2" spans="1:8" x14ac:dyDescent="0.2">
      <c r="A2" s="591"/>
      <c r="B2" s="591"/>
      <c r="C2" s="591"/>
      <c r="D2" s="591"/>
      <c r="E2" s="591"/>
      <c r="F2" s="1"/>
      <c r="G2" s="1"/>
      <c r="H2" s="593" t="s">
        <v>159</v>
      </c>
    </row>
    <row r="3" spans="1:8" ht="14.45" customHeight="1" x14ac:dyDescent="0.2">
      <c r="A3" s="880" t="s">
        <v>525</v>
      </c>
      <c r="B3" s="878" t="s">
        <v>526</v>
      </c>
      <c r="C3" s="864">
        <f>INDICE!A3</f>
        <v>42583</v>
      </c>
      <c r="D3" s="863">
        <v>41671</v>
      </c>
      <c r="E3" s="863">
        <v>41671</v>
      </c>
      <c r="F3" s="862" t="s">
        <v>121</v>
      </c>
      <c r="G3" s="862"/>
      <c r="H3" s="862"/>
    </row>
    <row r="4" spans="1:8" x14ac:dyDescent="0.2">
      <c r="A4" s="881"/>
      <c r="B4" s="879"/>
      <c r="C4" s="97" t="s">
        <v>534</v>
      </c>
      <c r="D4" s="97" t="s">
        <v>535</v>
      </c>
      <c r="E4" s="97" t="s">
        <v>248</v>
      </c>
      <c r="F4" s="97" t="s">
        <v>534</v>
      </c>
      <c r="G4" s="97" t="s">
        <v>535</v>
      </c>
      <c r="H4" s="97" t="s">
        <v>248</v>
      </c>
    </row>
    <row r="5" spans="1:8" x14ac:dyDescent="0.2">
      <c r="A5" s="612"/>
      <c r="B5" s="185" t="s">
        <v>211</v>
      </c>
      <c r="C5" s="185">
        <v>4</v>
      </c>
      <c r="D5" s="185">
        <v>42</v>
      </c>
      <c r="E5" s="248">
        <v>38</v>
      </c>
      <c r="F5" s="187">
        <v>20</v>
      </c>
      <c r="G5" s="185">
        <v>319</v>
      </c>
      <c r="H5" s="248">
        <v>299</v>
      </c>
    </row>
    <row r="6" spans="1:8" x14ac:dyDescent="0.2">
      <c r="A6" s="612"/>
      <c r="B6" s="185" t="s">
        <v>249</v>
      </c>
      <c r="C6" s="185">
        <v>253</v>
      </c>
      <c r="D6" s="185">
        <v>125</v>
      </c>
      <c r="E6" s="249">
        <v>-128</v>
      </c>
      <c r="F6" s="187">
        <v>3398</v>
      </c>
      <c r="G6" s="185">
        <v>2341</v>
      </c>
      <c r="H6" s="249">
        <v>-1057</v>
      </c>
    </row>
    <row r="7" spans="1:8" x14ac:dyDescent="0.2">
      <c r="A7" s="612"/>
      <c r="B7" s="188" t="s">
        <v>212</v>
      </c>
      <c r="C7" s="188">
        <v>0</v>
      </c>
      <c r="D7" s="188">
        <v>32</v>
      </c>
      <c r="E7" s="250">
        <v>32</v>
      </c>
      <c r="F7" s="188">
        <v>0</v>
      </c>
      <c r="G7" s="188">
        <v>107</v>
      </c>
      <c r="H7" s="249">
        <v>107</v>
      </c>
    </row>
    <row r="8" spans="1:8" x14ac:dyDescent="0.2">
      <c r="A8" s="190" t="s">
        <v>346</v>
      </c>
      <c r="B8" s="191"/>
      <c r="C8" s="191">
        <v>257</v>
      </c>
      <c r="D8" s="191">
        <v>199</v>
      </c>
      <c r="E8" s="251">
        <v>-58</v>
      </c>
      <c r="F8" s="191">
        <v>3418</v>
      </c>
      <c r="G8" s="191">
        <v>2767</v>
      </c>
      <c r="H8" s="251">
        <v>-651</v>
      </c>
    </row>
    <row r="9" spans="1:8" x14ac:dyDescent="0.2">
      <c r="A9" s="612"/>
      <c r="B9" s="188" t="s">
        <v>250</v>
      </c>
      <c r="C9" s="188">
        <v>0</v>
      </c>
      <c r="D9" s="185">
        <v>0</v>
      </c>
      <c r="E9" s="252">
        <v>0</v>
      </c>
      <c r="F9" s="188">
        <v>15</v>
      </c>
      <c r="G9" s="185">
        <v>0</v>
      </c>
      <c r="H9" s="252">
        <v>-15</v>
      </c>
    </row>
    <row r="10" spans="1:8" x14ac:dyDescent="0.2">
      <c r="A10" s="612"/>
      <c r="B10" s="185" t="s">
        <v>213</v>
      </c>
      <c r="C10" s="185">
        <v>0</v>
      </c>
      <c r="D10" s="185">
        <v>8</v>
      </c>
      <c r="E10" s="249">
        <v>8</v>
      </c>
      <c r="F10" s="185">
        <v>14</v>
      </c>
      <c r="G10" s="185">
        <v>75</v>
      </c>
      <c r="H10" s="249">
        <v>61</v>
      </c>
    </row>
    <row r="11" spans="1:8" x14ac:dyDescent="0.2">
      <c r="A11" s="612"/>
      <c r="B11" s="188" t="s">
        <v>251</v>
      </c>
      <c r="C11" s="188">
        <v>0</v>
      </c>
      <c r="D11" s="188">
        <v>61</v>
      </c>
      <c r="E11" s="249">
        <v>61</v>
      </c>
      <c r="F11" s="188">
        <v>68</v>
      </c>
      <c r="G11" s="188">
        <v>771</v>
      </c>
      <c r="H11" s="249">
        <v>703</v>
      </c>
    </row>
    <row r="12" spans="1:8" x14ac:dyDescent="0.2">
      <c r="A12" s="190" t="s">
        <v>532</v>
      </c>
      <c r="B12" s="191"/>
      <c r="C12" s="191">
        <v>0</v>
      </c>
      <c r="D12" s="191">
        <v>69</v>
      </c>
      <c r="E12" s="251">
        <v>69</v>
      </c>
      <c r="F12" s="191">
        <v>97</v>
      </c>
      <c r="G12" s="191">
        <v>846</v>
      </c>
      <c r="H12" s="251">
        <v>749</v>
      </c>
    </row>
    <row r="13" spans="1:8" x14ac:dyDescent="0.2">
      <c r="A13" s="612"/>
      <c r="B13" s="188" t="s">
        <v>308</v>
      </c>
      <c r="C13" s="188">
        <v>4</v>
      </c>
      <c r="D13" s="185">
        <v>26</v>
      </c>
      <c r="E13" s="252">
        <v>22</v>
      </c>
      <c r="F13" s="188">
        <v>62</v>
      </c>
      <c r="G13" s="185">
        <v>235</v>
      </c>
      <c r="H13" s="252">
        <v>173</v>
      </c>
    </row>
    <row r="14" spans="1:8" x14ac:dyDescent="0.2">
      <c r="A14" s="612"/>
      <c r="B14" s="188" t="s">
        <v>252</v>
      </c>
      <c r="C14" s="188">
        <v>80</v>
      </c>
      <c r="D14" s="188">
        <v>100</v>
      </c>
      <c r="E14" s="249">
        <v>20</v>
      </c>
      <c r="F14" s="188">
        <v>515</v>
      </c>
      <c r="G14" s="188">
        <v>1032</v>
      </c>
      <c r="H14" s="249">
        <v>517</v>
      </c>
    </row>
    <row r="15" spans="1:8" x14ac:dyDescent="0.2">
      <c r="A15" s="612"/>
      <c r="B15" s="188" t="s">
        <v>253</v>
      </c>
      <c r="C15" s="188">
        <v>43</v>
      </c>
      <c r="D15" s="185">
        <v>119</v>
      </c>
      <c r="E15" s="249">
        <v>76</v>
      </c>
      <c r="F15" s="188">
        <v>563</v>
      </c>
      <c r="G15" s="185">
        <v>2292</v>
      </c>
      <c r="H15" s="249">
        <v>1729</v>
      </c>
    </row>
    <row r="16" spans="1:8" x14ac:dyDescent="0.2">
      <c r="A16" s="612"/>
      <c r="B16" s="188" t="s">
        <v>254</v>
      </c>
      <c r="C16" s="188">
        <v>30</v>
      </c>
      <c r="D16" s="185">
        <v>34</v>
      </c>
      <c r="E16" s="249">
        <v>4</v>
      </c>
      <c r="F16" s="188">
        <v>263</v>
      </c>
      <c r="G16" s="185">
        <v>422</v>
      </c>
      <c r="H16" s="249">
        <v>159</v>
      </c>
    </row>
    <row r="17" spans="1:8" x14ac:dyDescent="0.2">
      <c r="A17" s="612"/>
      <c r="B17" s="188" t="s">
        <v>255</v>
      </c>
      <c r="C17" s="188">
        <v>72</v>
      </c>
      <c r="D17" s="185">
        <v>91</v>
      </c>
      <c r="E17" s="249">
        <v>19</v>
      </c>
      <c r="F17" s="188">
        <v>848</v>
      </c>
      <c r="G17" s="185">
        <v>1117</v>
      </c>
      <c r="H17" s="249">
        <v>269</v>
      </c>
    </row>
    <row r="18" spans="1:8" x14ac:dyDescent="0.2">
      <c r="A18" s="612"/>
      <c r="B18" s="188" t="s">
        <v>218</v>
      </c>
      <c r="C18" s="188">
        <v>253</v>
      </c>
      <c r="D18" s="185">
        <v>187</v>
      </c>
      <c r="E18" s="249">
        <v>-66</v>
      </c>
      <c r="F18" s="188">
        <v>2970</v>
      </c>
      <c r="G18" s="185">
        <v>2204</v>
      </c>
      <c r="H18" s="249">
        <v>-766</v>
      </c>
    </row>
    <row r="19" spans="1:8" x14ac:dyDescent="0.2">
      <c r="A19" s="612"/>
      <c r="B19" s="188" t="s">
        <v>256</v>
      </c>
      <c r="C19" s="188">
        <v>106</v>
      </c>
      <c r="D19" s="185">
        <v>144</v>
      </c>
      <c r="E19" s="249">
        <v>38</v>
      </c>
      <c r="F19" s="188">
        <v>1714</v>
      </c>
      <c r="G19" s="185">
        <v>1726</v>
      </c>
      <c r="H19" s="249">
        <v>12</v>
      </c>
    </row>
    <row r="20" spans="1:8" x14ac:dyDescent="0.2">
      <c r="A20" s="612"/>
      <c r="B20" s="188" t="s">
        <v>221</v>
      </c>
      <c r="C20" s="188">
        <v>42</v>
      </c>
      <c r="D20" s="185">
        <v>44</v>
      </c>
      <c r="E20" s="249">
        <v>2</v>
      </c>
      <c r="F20" s="188">
        <v>339</v>
      </c>
      <c r="G20" s="185">
        <v>847</v>
      </c>
      <c r="H20" s="249">
        <v>508</v>
      </c>
    </row>
    <row r="21" spans="1:8" x14ac:dyDescent="0.2">
      <c r="A21" s="612"/>
      <c r="B21" s="188" t="s">
        <v>222</v>
      </c>
      <c r="C21" s="188">
        <v>39</v>
      </c>
      <c r="D21" s="185">
        <v>0</v>
      </c>
      <c r="E21" s="249">
        <v>-39</v>
      </c>
      <c r="F21" s="188">
        <v>537</v>
      </c>
      <c r="G21" s="185">
        <v>4</v>
      </c>
      <c r="H21" s="249">
        <v>-533</v>
      </c>
    </row>
    <row r="22" spans="1:8" x14ac:dyDescent="0.2">
      <c r="A22" s="612"/>
      <c r="B22" s="188" t="s">
        <v>257</v>
      </c>
      <c r="C22" s="188">
        <v>62</v>
      </c>
      <c r="D22" s="185">
        <v>18</v>
      </c>
      <c r="E22" s="249">
        <v>-44</v>
      </c>
      <c r="F22" s="188">
        <v>801</v>
      </c>
      <c r="G22" s="185">
        <v>95</v>
      </c>
      <c r="H22" s="249">
        <v>-706</v>
      </c>
    </row>
    <row r="23" spans="1:8" x14ac:dyDescent="0.2">
      <c r="A23" s="612"/>
      <c r="B23" s="188" t="s">
        <v>258</v>
      </c>
      <c r="C23" s="188">
        <v>0</v>
      </c>
      <c r="D23" s="185">
        <v>18</v>
      </c>
      <c r="E23" s="249">
        <v>18</v>
      </c>
      <c r="F23" s="188">
        <v>95</v>
      </c>
      <c r="G23" s="185">
        <v>377</v>
      </c>
      <c r="H23" s="249">
        <v>282</v>
      </c>
    </row>
    <row r="24" spans="1:8" x14ac:dyDescent="0.2">
      <c r="A24" s="612"/>
      <c r="B24" s="188" t="s">
        <v>259</v>
      </c>
      <c r="C24" s="188">
        <v>0</v>
      </c>
      <c r="D24" s="185">
        <v>6</v>
      </c>
      <c r="E24" s="249">
        <v>6</v>
      </c>
      <c r="F24" s="188">
        <v>15</v>
      </c>
      <c r="G24" s="185">
        <v>26</v>
      </c>
      <c r="H24" s="249">
        <v>11</v>
      </c>
    </row>
    <row r="25" spans="1:8" x14ac:dyDescent="0.2">
      <c r="A25" s="612"/>
      <c r="B25" s="188" t="s">
        <v>260</v>
      </c>
      <c r="C25" s="188">
        <v>158</v>
      </c>
      <c r="D25" s="185">
        <v>183</v>
      </c>
      <c r="E25" s="249">
        <v>25</v>
      </c>
      <c r="F25" s="188">
        <v>1167</v>
      </c>
      <c r="G25" s="185">
        <v>1842</v>
      </c>
      <c r="H25" s="249">
        <v>675</v>
      </c>
    </row>
    <row r="26" spans="1:8" x14ac:dyDescent="0.2">
      <c r="A26" s="190" t="s">
        <v>516</v>
      </c>
      <c r="B26" s="191"/>
      <c r="C26" s="191">
        <v>889</v>
      </c>
      <c r="D26" s="191">
        <v>970</v>
      </c>
      <c r="E26" s="251">
        <v>81</v>
      </c>
      <c r="F26" s="191">
        <v>9889</v>
      </c>
      <c r="G26" s="191">
        <v>12219</v>
      </c>
      <c r="H26" s="251">
        <v>2330</v>
      </c>
    </row>
    <row r="27" spans="1:8" x14ac:dyDescent="0.2">
      <c r="A27" s="612"/>
      <c r="B27" s="188" t="s">
        <v>223</v>
      </c>
      <c r="C27" s="188">
        <v>181</v>
      </c>
      <c r="D27" s="185">
        <v>0</v>
      </c>
      <c r="E27" s="249">
        <v>-181</v>
      </c>
      <c r="F27" s="188">
        <v>1656</v>
      </c>
      <c r="G27" s="188">
        <v>40</v>
      </c>
      <c r="H27" s="249">
        <v>-1616</v>
      </c>
    </row>
    <row r="28" spans="1:8" x14ac:dyDescent="0.2">
      <c r="A28" s="613"/>
      <c r="B28" s="188" t="s">
        <v>261</v>
      </c>
      <c r="C28" s="188">
        <v>111</v>
      </c>
      <c r="D28" s="185">
        <v>0</v>
      </c>
      <c r="E28" s="249">
        <v>-111</v>
      </c>
      <c r="F28" s="188">
        <v>243</v>
      </c>
      <c r="G28" s="185">
        <v>0</v>
      </c>
      <c r="H28" s="249">
        <v>-243</v>
      </c>
    </row>
    <row r="29" spans="1:8" x14ac:dyDescent="0.2">
      <c r="A29" s="613"/>
      <c r="B29" s="188" t="s">
        <v>262</v>
      </c>
      <c r="C29" s="188">
        <v>0</v>
      </c>
      <c r="D29" s="185">
        <v>1</v>
      </c>
      <c r="E29" s="249">
        <v>1</v>
      </c>
      <c r="F29" s="188">
        <v>171</v>
      </c>
      <c r="G29" s="185">
        <v>17</v>
      </c>
      <c r="H29" s="249">
        <v>-154</v>
      </c>
    </row>
    <row r="30" spans="1:8" x14ac:dyDescent="0.2">
      <c r="A30" s="613"/>
      <c r="B30" s="188" t="s">
        <v>622</v>
      </c>
      <c r="C30" s="188">
        <v>0</v>
      </c>
      <c r="D30" s="188">
        <v>26</v>
      </c>
      <c r="E30" s="252">
        <v>26</v>
      </c>
      <c r="F30" s="185">
        <v>81</v>
      </c>
      <c r="G30" s="185">
        <v>1130</v>
      </c>
      <c r="H30" s="252">
        <v>1049</v>
      </c>
    </row>
    <row r="31" spans="1:8" x14ac:dyDescent="0.2">
      <c r="A31" s="190" t="s">
        <v>393</v>
      </c>
      <c r="B31" s="191"/>
      <c r="C31" s="191">
        <v>292</v>
      </c>
      <c r="D31" s="191">
        <v>27</v>
      </c>
      <c r="E31" s="251">
        <v>-265</v>
      </c>
      <c r="F31" s="191">
        <v>2151</v>
      </c>
      <c r="G31" s="191">
        <v>1187</v>
      </c>
      <c r="H31" s="251">
        <v>-964</v>
      </c>
    </row>
    <row r="32" spans="1:8" x14ac:dyDescent="0.2">
      <c r="A32" s="613"/>
      <c r="B32" s="188" t="s">
        <v>227</v>
      </c>
      <c r="C32" s="188">
        <v>96</v>
      </c>
      <c r="D32" s="185">
        <v>34</v>
      </c>
      <c r="E32" s="249">
        <v>-62</v>
      </c>
      <c r="F32" s="188">
        <v>987</v>
      </c>
      <c r="G32" s="185">
        <v>350</v>
      </c>
      <c r="H32" s="249">
        <v>-637</v>
      </c>
    </row>
    <row r="33" spans="1:10" x14ac:dyDescent="0.2">
      <c r="A33" s="613"/>
      <c r="B33" s="188" t="s">
        <v>233</v>
      </c>
      <c r="C33" s="188">
        <v>47</v>
      </c>
      <c r="D33" s="188">
        <v>0</v>
      </c>
      <c r="E33" s="252">
        <v>-47</v>
      </c>
      <c r="F33" s="622">
        <v>225</v>
      </c>
      <c r="G33" s="188">
        <v>105</v>
      </c>
      <c r="H33" s="249">
        <v>-120</v>
      </c>
    </row>
    <row r="34" spans="1:10" x14ac:dyDescent="0.2">
      <c r="A34" s="613"/>
      <c r="B34" s="188" t="s">
        <v>263</v>
      </c>
      <c r="C34" s="188">
        <v>0</v>
      </c>
      <c r="D34" s="188">
        <v>257</v>
      </c>
      <c r="E34" s="249">
        <v>257</v>
      </c>
      <c r="F34" s="185">
        <v>0</v>
      </c>
      <c r="G34" s="188">
        <v>2954</v>
      </c>
      <c r="H34" s="249">
        <v>2954</v>
      </c>
    </row>
    <row r="35" spans="1:10" x14ac:dyDescent="0.2">
      <c r="A35" s="613"/>
      <c r="B35" s="188" t="s">
        <v>235</v>
      </c>
      <c r="C35" s="188">
        <v>0</v>
      </c>
      <c r="D35" s="188">
        <v>57</v>
      </c>
      <c r="E35" s="252">
        <v>57</v>
      </c>
      <c r="F35" s="185">
        <v>0</v>
      </c>
      <c r="G35" s="188">
        <v>624</v>
      </c>
      <c r="H35" s="249">
        <v>624</v>
      </c>
    </row>
    <row r="36" spans="1:10" x14ac:dyDescent="0.2">
      <c r="A36" s="613"/>
      <c r="B36" s="188" t="s">
        <v>236</v>
      </c>
      <c r="C36" s="188">
        <v>42</v>
      </c>
      <c r="D36" s="188">
        <v>38</v>
      </c>
      <c r="E36" s="252">
        <v>-4</v>
      </c>
      <c r="F36" s="622">
        <v>397</v>
      </c>
      <c r="G36" s="188">
        <v>396</v>
      </c>
      <c r="H36" s="249">
        <v>-1</v>
      </c>
    </row>
    <row r="37" spans="1:10" x14ac:dyDescent="0.2">
      <c r="A37" s="807" t="s">
        <v>517</v>
      </c>
      <c r="B37" s="191"/>
      <c r="C37" s="191">
        <v>185</v>
      </c>
      <c r="D37" s="191">
        <v>386</v>
      </c>
      <c r="E37" s="251">
        <v>201</v>
      </c>
      <c r="F37" s="191">
        <v>1609</v>
      </c>
      <c r="G37" s="191">
        <v>4429</v>
      </c>
      <c r="H37" s="251">
        <v>2820</v>
      </c>
    </row>
    <row r="38" spans="1:10" x14ac:dyDescent="0.2">
      <c r="A38" s="613"/>
      <c r="B38" s="188" t="s">
        <v>264</v>
      </c>
      <c r="C38" s="188">
        <v>106</v>
      </c>
      <c r="D38" s="188">
        <v>47</v>
      </c>
      <c r="E38" s="248">
        <v>-59</v>
      </c>
      <c r="F38" s="622">
        <v>444</v>
      </c>
      <c r="G38" s="188">
        <v>122</v>
      </c>
      <c r="H38" s="249">
        <v>-322</v>
      </c>
    </row>
    <row r="39" spans="1:10" x14ac:dyDescent="0.2">
      <c r="A39" s="613"/>
      <c r="B39" s="188" t="s">
        <v>265</v>
      </c>
      <c r="C39" s="188">
        <v>15</v>
      </c>
      <c r="D39" s="188">
        <v>0</v>
      </c>
      <c r="E39" s="252">
        <v>-15</v>
      </c>
      <c r="F39" s="622">
        <v>43</v>
      </c>
      <c r="G39" s="188">
        <v>1</v>
      </c>
      <c r="H39" s="249">
        <v>-42</v>
      </c>
    </row>
    <row r="40" spans="1:10" x14ac:dyDescent="0.2">
      <c r="A40" s="613"/>
      <c r="B40" s="188" t="s">
        <v>657</v>
      </c>
      <c r="C40" s="188" t="s">
        <v>678</v>
      </c>
      <c r="D40" s="188">
        <v>0</v>
      </c>
      <c r="E40" s="252">
        <v>0</v>
      </c>
      <c r="F40" s="185">
        <v>0</v>
      </c>
      <c r="G40" s="188">
        <v>56</v>
      </c>
      <c r="H40" s="252">
        <v>56</v>
      </c>
    </row>
    <row r="41" spans="1:10" x14ac:dyDescent="0.2">
      <c r="A41" s="613"/>
      <c r="B41" s="188" t="s">
        <v>266</v>
      </c>
      <c r="C41" s="188">
        <v>0</v>
      </c>
      <c r="D41" s="188">
        <v>0</v>
      </c>
      <c r="E41" s="252">
        <v>0</v>
      </c>
      <c r="F41" s="622">
        <v>96</v>
      </c>
      <c r="G41" s="188">
        <v>48</v>
      </c>
      <c r="H41" s="252">
        <v>-48</v>
      </c>
    </row>
    <row r="42" spans="1:10" x14ac:dyDescent="0.2">
      <c r="A42" s="613"/>
      <c r="B42" s="188" t="s">
        <v>267</v>
      </c>
      <c r="C42" s="188">
        <v>3</v>
      </c>
      <c r="D42" s="188">
        <v>5</v>
      </c>
      <c r="E42" s="252">
        <v>2</v>
      </c>
      <c r="F42" s="622">
        <v>482</v>
      </c>
      <c r="G42" s="188">
        <v>24</v>
      </c>
      <c r="H42" s="252">
        <v>-458</v>
      </c>
    </row>
    <row r="43" spans="1:10" x14ac:dyDescent="0.2">
      <c r="A43" s="202" t="s">
        <v>533</v>
      </c>
      <c r="B43" s="202"/>
      <c r="C43" s="191">
        <v>124</v>
      </c>
      <c r="D43" s="191">
        <v>52</v>
      </c>
      <c r="E43" s="776">
        <v>-72</v>
      </c>
      <c r="F43" s="202">
        <v>1065</v>
      </c>
      <c r="G43" s="202">
        <v>251</v>
      </c>
      <c r="H43" s="253">
        <v>-814</v>
      </c>
    </row>
    <row r="44" spans="1:10" x14ac:dyDescent="0.2">
      <c r="A44" s="813" t="s">
        <v>600</v>
      </c>
      <c r="B44" s="813"/>
      <c r="C44" s="188">
        <v>0</v>
      </c>
      <c r="D44" s="188">
        <v>0</v>
      </c>
      <c r="E44" s="188">
        <v>0</v>
      </c>
      <c r="F44" s="814">
        <v>41</v>
      </c>
      <c r="G44" s="188">
        <v>14</v>
      </c>
      <c r="H44" s="815">
        <v>-27</v>
      </c>
    </row>
    <row r="45" spans="1:10" x14ac:dyDescent="0.2">
      <c r="A45" s="204" t="s">
        <v>119</v>
      </c>
      <c r="B45" s="204"/>
      <c r="C45" s="204">
        <v>1747</v>
      </c>
      <c r="D45" s="254">
        <v>1703</v>
      </c>
      <c r="E45" s="204">
        <v>-44</v>
      </c>
      <c r="F45" s="204">
        <v>18270</v>
      </c>
      <c r="G45" s="254">
        <v>21713</v>
      </c>
      <c r="H45" s="204">
        <v>3443</v>
      </c>
      <c r="J45" s="834"/>
    </row>
    <row r="46" spans="1:10" x14ac:dyDescent="0.2">
      <c r="A46" s="355" t="s">
        <v>518</v>
      </c>
      <c r="B46" s="209"/>
      <c r="C46" s="209">
        <v>435</v>
      </c>
      <c r="D46" s="806">
        <v>38</v>
      </c>
      <c r="E46" s="209">
        <v>-397</v>
      </c>
      <c r="F46" s="209">
        <v>3157</v>
      </c>
      <c r="G46" s="209">
        <v>599</v>
      </c>
      <c r="H46" s="209">
        <v>-2558</v>
      </c>
    </row>
    <row r="47" spans="1:10" x14ac:dyDescent="0.2">
      <c r="A47" s="355" t="s">
        <v>519</v>
      </c>
      <c r="B47" s="209"/>
      <c r="C47" s="209">
        <v>1312</v>
      </c>
      <c r="D47" s="209">
        <v>1665</v>
      </c>
      <c r="E47" s="209">
        <v>353</v>
      </c>
      <c r="F47" s="209">
        <v>15113</v>
      </c>
      <c r="G47" s="209">
        <v>21114</v>
      </c>
      <c r="H47" s="209">
        <v>6001</v>
      </c>
    </row>
    <row r="48" spans="1:10" x14ac:dyDescent="0.2">
      <c r="A48" s="790" t="s">
        <v>520</v>
      </c>
      <c r="B48" s="213"/>
      <c r="C48" s="213">
        <v>968</v>
      </c>
      <c r="D48" s="213">
        <v>998</v>
      </c>
      <c r="E48" s="213">
        <v>30</v>
      </c>
      <c r="F48" s="213">
        <v>12035</v>
      </c>
      <c r="G48" s="213">
        <v>13577</v>
      </c>
      <c r="H48" s="213">
        <v>1542</v>
      </c>
    </row>
    <row r="49" spans="1:8" x14ac:dyDescent="0.2">
      <c r="A49" s="790" t="s">
        <v>521</v>
      </c>
      <c r="B49" s="213"/>
      <c r="C49" s="213">
        <v>779</v>
      </c>
      <c r="D49" s="213">
        <v>705</v>
      </c>
      <c r="E49" s="213">
        <v>-74</v>
      </c>
      <c r="F49" s="213">
        <v>6235</v>
      </c>
      <c r="G49" s="213">
        <v>8136</v>
      </c>
      <c r="H49" s="213">
        <v>1901</v>
      </c>
    </row>
    <row r="50" spans="1:8" x14ac:dyDescent="0.2">
      <c r="A50" s="791" t="s">
        <v>522</v>
      </c>
      <c r="B50" s="786"/>
      <c r="C50" s="786">
        <v>752</v>
      </c>
      <c r="D50" s="758">
        <v>808</v>
      </c>
      <c r="E50" s="788">
        <v>56</v>
      </c>
      <c r="F50" s="788">
        <v>8361</v>
      </c>
      <c r="G50" s="788">
        <v>10586</v>
      </c>
      <c r="H50" s="788">
        <v>2225</v>
      </c>
    </row>
    <row r="51" spans="1:8" ht="15" x14ac:dyDescent="0.25">
      <c r="A51" s="221" t="s">
        <v>239</v>
      </c>
      <c r="B51" s="217"/>
      <c r="C51" s="256"/>
      <c r="D51" s="218"/>
      <c r="E51" s="218"/>
      <c r="F51" s="219"/>
      <c r="G51" s="218"/>
      <c r="H51" s="247" t="s">
        <v>238</v>
      </c>
    </row>
    <row r="52" spans="1:8" ht="15" x14ac:dyDescent="0.25">
      <c r="B52" s="221"/>
      <c r="C52" s="222"/>
      <c r="D52" s="218"/>
      <c r="E52" s="218"/>
      <c r="F52" s="219"/>
      <c r="G52" s="218"/>
      <c r="H52" s="220"/>
    </row>
    <row r="54" spans="1:8" x14ac:dyDescent="0.2">
      <c r="C54" s="257"/>
      <c r="D54" s="257"/>
      <c r="E54" s="257"/>
      <c r="F54" s="257"/>
      <c r="G54" s="25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A3" sqref="A3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862"/>
    </row>
    <row r="4" spans="1:8" x14ac:dyDescent="0.2">
      <c r="A4" s="75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2" t="s">
        <v>523</v>
      </c>
      <c r="H4" s="73" t="s">
        <v>128</v>
      </c>
    </row>
    <row r="5" spans="1:8" x14ac:dyDescent="0.2">
      <c r="A5" s="235" t="s">
        <v>269</v>
      </c>
      <c r="B5" s="656">
        <v>0.38400000000000001</v>
      </c>
      <c r="C5" s="375">
        <v>-3.2745591939546599</v>
      </c>
      <c r="D5" s="531">
        <v>4.1900000000000004</v>
      </c>
      <c r="E5" s="375">
        <v>17.928511117365606</v>
      </c>
      <c r="F5" s="531">
        <v>6.976</v>
      </c>
      <c r="G5" s="375">
        <v>26.011560693641616</v>
      </c>
      <c r="H5" s="657">
        <v>4.4894649453618731</v>
      </c>
    </row>
    <row r="6" spans="1:8" x14ac:dyDescent="0.2">
      <c r="A6" s="235" t="s">
        <v>270</v>
      </c>
      <c r="B6" s="532">
        <v>1.101</v>
      </c>
      <c r="C6" s="266">
        <v>-59.817518248175183</v>
      </c>
      <c r="D6" s="265">
        <v>15.563000000000001</v>
      </c>
      <c r="E6" s="266">
        <v>-29.725458322044613</v>
      </c>
      <c r="F6" s="265">
        <v>22.771999999999998</v>
      </c>
      <c r="G6" s="266">
        <v>-26.129691504200864</v>
      </c>
      <c r="H6" s="658">
        <v>14.655116934601573</v>
      </c>
    </row>
    <row r="7" spans="1:8" x14ac:dyDescent="0.2">
      <c r="A7" s="235" t="s">
        <v>271</v>
      </c>
      <c r="B7" s="532">
        <v>3.4670000000000001</v>
      </c>
      <c r="C7" s="266">
        <v>1.5226939970717424</v>
      </c>
      <c r="D7" s="265">
        <v>25.863</v>
      </c>
      <c r="E7" s="266">
        <v>-4.2430301010774185</v>
      </c>
      <c r="F7" s="265">
        <v>37.695999999999998</v>
      </c>
      <c r="G7" s="266">
        <v>3.503569467325645</v>
      </c>
      <c r="H7" s="658">
        <v>24.259585805671037</v>
      </c>
    </row>
    <row r="8" spans="1:8" x14ac:dyDescent="0.2">
      <c r="A8" s="235" t="s">
        <v>272</v>
      </c>
      <c r="B8" s="532">
        <v>4.5830000000000002</v>
      </c>
      <c r="C8" s="266">
        <v>-45.537730243612593</v>
      </c>
      <c r="D8" s="265">
        <v>43.125</v>
      </c>
      <c r="E8" s="266">
        <v>-50.939682828604582</v>
      </c>
      <c r="F8" s="265">
        <v>69.043999999999997</v>
      </c>
      <c r="G8" s="266">
        <v>-50.07844980297169</v>
      </c>
      <c r="H8" s="658">
        <v>44.433861480442253</v>
      </c>
    </row>
    <row r="9" spans="1:8" x14ac:dyDescent="0.2">
      <c r="A9" s="235" t="s">
        <v>273</v>
      </c>
      <c r="B9" s="533">
        <v>1.3180000000000001</v>
      </c>
      <c r="C9" s="267">
        <v>-2.8408473655621946E-2</v>
      </c>
      <c r="D9" s="265">
        <v>11.298</v>
      </c>
      <c r="E9" s="266">
        <v>-69.030454209040329</v>
      </c>
      <c r="F9" s="265">
        <v>16.658999999999999</v>
      </c>
      <c r="G9" s="837">
        <v>-5.4814473255940105E-2</v>
      </c>
      <c r="H9" s="658">
        <v>10.721043079814139</v>
      </c>
    </row>
    <row r="10" spans="1:8" x14ac:dyDescent="0.2">
      <c r="A10" s="235" t="s">
        <v>625</v>
      </c>
      <c r="B10" s="533">
        <v>0.16600000000000001</v>
      </c>
      <c r="C10" s="267">
        <v>15.064943962282367</v>
      </c>
      <c r="D10" s="265">
        <v>1.478</v>
      </c>
      <c r="E10" s="266">
        <v>15.064943962282367</v>
      </c>
      <c r="F10" s="265">
        <v>2.2389999999999999</v>
      </c>
      <c r="G10" s="266">
        <v>15.064943962282367</v>
      </c>
      <c r="H10" s="777">
        <v>1.4409277541091217</v>
      </c>
    </row>
    <row r="11" spans="1:8" x14ac:dyDescent="0.2">
      <c r="A11" s="243" t="s">
        <v>274</v>
      </c>
      <c r="B11" s="268">
        <v>11.019</v>
      </c>
      <c r="C11" s="269">
        <v>-35.239494563620333</v>
      </c>
      <c r="D11" s="268">
        <v>101.517</v>
      </c>
      <c r="E11" s="269">
        <v>-43.088033640854647</v>
      </c>
      <c r="F11" s="268">
        <v>155.386</v>
      </c>
      <c r="G11" s="269">
        <v>-37.656197533103885</v>
      </c>
      <c r="H11" s="269">
        <v>100</v>
      </c>
    </row>
    <row r="12" spans="1:8" x14ac:dyDescent="0.2">
      <c r="A12" s="270" t="s">
        <v>275</v>
      </c>
      <c r="B12" s="271">
        <f>B11/'Consumo PP'!B11*100</f>
        <v>0.22606623682062976</v>
      </c>
      <c r="C12" s="272"/>
      <c r="D12" s="271">
        <f>D11/'Consumo PP'!D11*100</f>
        <v>0.26855280305233797</v>
      </c>
      <c r="E12" s="272"/>
      <c r="F12" s="271">
        <f>F11/'Consumo PP'!F11*100</f>
        <v>0.27617718455861773</v>
      </c>
      <c r="G12" s="273"/>
      <c r="H12" s="273"/>
    </row>
    <row r="13" spans="1:8" x14ac:dyDescent="0.2">
      <c r="A13" s="274" t="s">
        <v>557</v>
      </c>
      <c r="B13" s="67"/>
      <c r="C13" s="67"/>
      <c r="D13" s="67"/>
      <c r="E13" s="67"/>
      <c r="F13" s="67"/>
      <c r="G13" s="267"/>
      <c r="H13" s="71" t="s">
        <v>238</v>
      </c>
    </row>
    <row r="14" spans="1:8" x14ac:dyDescent="0.2">
      <c r="A14" s="274" t="s">
        <v>626</v>
      </c>
      <c r="B14" s="67"/>
      <c r="C14" s="67"/>
      <c r="D14" s="67"/>
      <c r="E14" s="67"/>
      <c r="F14" s="67"/>
      <c r="G14" s="267"/>
      <c r="H14" s="71"/>
    </row>
    <row r="15" spans="1:8" x14ac:dyDescent="0.2">
      <c r="A15" s="221" t="s">
        <v>643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209" priority="5" operator="between">
      <formula>0.00001</formula>
      <formula>0.499</formula>
    </cfRule>
  </conditionalFormatting>
  <conditionalFormatting sqref="F10">
    <cfRule type="cellIs" dxfId="208" priority="3" operator="between">
      <formula>0.00001</formula>
      <formula>0.499</formula>
    </cfRule>
  </conditionalFormatting>
  <conditionalFormatting sqref="G9">
    <cfRule type="cellIs" dxfId="207" priority="2" operator="between">
      <formula>0.00001</formula>
      <formula>0.499</formula>
    </cfRule>
  </conditionalFormatting>
  <conditionalFormatting sqref="C9">
    <cfRule type="cellIs" dxfId="206" priority="1" operator="between">
      <formula>-0.499999</formula>
      <formula>0.4999999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276</v>
      </c>
      <c r="B1" s="66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64">
        <f>INDICE!A3</f>
        <v>42583</v>
      </c>
      <c r="C3" s="864"/>
      <c r="D3" s="882" t="s">
        <v>120</v>
      </c>
      <c r="E3" s="882"/>
      <c r="F3" s="882" t="s">
        <v>121</v>
      </c>
      <c r="G3" s="882"/>
    </row>
    <row r="4" spans="1:7" x14ac:dyDescent="0.2">
      <c r="A4" s="75"/>
      <c r="B4" s="260"/>
      <c r="C4" s="72" t="s">
        <v>523</v>
      </c>
      <c r="D4" s="260"/>
      <c r="E4" s="72" t="s">
        <v>523</v>
      </c>
      <c r="F4" s="260"/>
      <c r="G4" s="72" t="s">
        <v>523</v>
      </c>
    </row>
    <row r="5" spans="1:7" ht="15" x14ac:dyDescent="0.25">
      <c r="A5" s="653" t="s">
        <v>119</v>
      </c>
      <c r="B5" s="659">
        <v>5667</v>
      </c>
      <c r="C5" s="654">
        <v>-5.6914628057913124</v>
      </c>
      <c r="D5" s="655">
        <v>42572</v>
      </c>
      <c r="E5" s="654">
        <v>-2.2052742809886983</v>
      </c>
      <c r="F5" s="660">
        <v>64703</v>
      </c>
      <c r="G5" s="654">
        <v>0.98010144362075691</v>
      </c>
    </row>
    <row r="6" spans="1:7" x14ac:dyDescent="0.2">
      <c r="A6" s="274"/>
      <c r="B6" s="1"/>
      <c r="C6" s="1"/>
      <c r="D6" s="1"/>
      <c r="E6" s="1"/>
      <c r="F6" s="1"/>
      <c r="G6" s="71" t="s">
        <v>238</v>
      </c>
    </row>
    <row r="7" spans="1:7" x14ac:dyDescent="0.2">
      <c r="A7" s="274" t="s">
        <v>557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277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862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609</v>
      </c>
      <c r="B5" s="470">
        <v>127</v>
      </c>
      <c r="C5" s="84">
        <v>-8.6330935251798557</v>
      </c>
      <c r="D5" s="83">
        <v>1060</v>
      </c>
      <c r="E5" s="84">
        <v>-8.4628670120898093</v>
      </c>
      <c r="F5" s="83">
        <v>1601</v>
      </c>
      <c r="G5" s="84">
        <v>-4.4399320514794782</v>
      </c>
      <c r="H5" s="473">
        <v>2.4992584960739319</v>
      </c>
    </row>
    <row r="6" spans="1:8" s="80" customFormat="1" x14ac:dyDescent="0.2">
      <c r="A6" s="82" t="s">
        <v>49</v>
      </c>
      <c r="B6" s="471">
        <v>747</v>
      </c>
      <c r="C6" s="86">
        <v>-11.17717003567182</v>
      </c>
      <c r="D6" s="85">
        <v>6368</v>
      </c>
      <c r="E6" s="86">
        <v>7.8225533355909249</v>
      </c>
      <c r="F6" s="85">
        <v>9568</v>
      </c>
      <c r="G6" s="86">
        <v>13.634204275534442</v>
      </c>
      <c r="H6" s="474">
        <v>14.936230662358138</v>
      </c>
    </row>
    <row r="7" spans="1:8" s="80" customFormat="1" x14ac:dyDescent="0.2">
      <c r="A7" s="82" t="s">
        <v>50</v>
      </c>
      <c r="B7" s="471">
        <v>819</v>
      </c>
      <c r="C7" s="86">
        <v>-8.4916201117318426</v>
      </c>
      <c r="D7" s="85">
        <v>5779.2909999999993</v>
      </c>
      <c r="E7" s="86">
        <v>-8.1650930196749467</v>
      </c>
      <c r="F7" s="85">
        <v>8997.0319999999992</v>
      </c>
      <c r="G7" s="86">
        <v>-3.2855180441148435</v>
      </c>
      <c r="H7" s="474">
        <v>14.044914844128067</v>
      </c>
    </row>
    <row r="8" spans="1:8" s="80" customFormat="1" x14ac:dyDescent="0.2">
      <c r="A8" s="82" t="s">
        <v>129</v>
      </c>
      <c r="B8" s="471">
        <v>2237</v>
      </c>
      <c r="C8" s="86">
        <v>-9.2126623376623371</v>
      </c>
      <c r="D8" s="85">
        <v>17441</v>
      </c>
      <c r="E8" s="86">
        <v>-4.558388967932582</v>
      </c>
      <c r="F8" s="85">
        <v>26653</v>
      </c>
      <c r="G8" s="86">
        <v>-2.9291483667127185</v>
      </c>
      <c r="H8" s="474">
        <v>41.60695608735697</v>
      </c>
    </row>
    <row r="9" spans="1:8" s="80" customFormat="1" x14ac:dyDescent="0.2">
      <c r="A9" s="82" t="s">
        <v>130</v>
      </c>
      <c r="B9" s="471">
        <v>507</v>
      </c>
      <c r="C9" s="86">
        <v>42.816901408450704</v>
      </c>
      <c r="D9" s="85">
        <v>3101</v>
      </c>
      <c r="E9" s="86">
        <v>17.195767195767196</v>
      </c>
      <c r="F9" s="85">
        <v>4437</v>
      </c>
      <c r="G9" s="87">
        <v>10.318249627051218</v>
      </c>
      <c r="H9" s="474">
        <v>6.9264271999250688</v>
      </c>
    </row>
    <row r="10" spans="1:8" s="80" customFormat="1" x14ac:dyDescent="0.2">
      <c r="A10" s="81" t="s">
        <v>131</v>
      </c>
      <c r="B10" s="472">
        <v>1121</v>
      </c>
      <c r="C10" s="188">
        <v>-10.391686650679457</v>
      </c>
      <c r="D10" s="88">
        <v>8420.2450000000008</v>
      </c>
      <c r="E10" s="89">
        <v>-4.5303779579982155</v>
      </c>
      <c r="F10" s="88">
        <v>12800.048000000001</v>
      </c>
      <c r="G10" s="89">
        <v>2.8030842415911676</v>
      </c>
      <c r="H10" s="475">
        <v>19.981654412338624</v>
      </c>
    </row>
    <row r="11" spans="1:8" s="80" customFormat="1" x14ac:dyDescent="0.2">
      <c r="A11" s="90" t="s">
        <v>119</v>
      </c>
      <c r="B11" s="91">
        <v>5558</v>
      </c>
      <c r="C11" s="92">
        <v>-6.5096719932716569</v>
      </c>
      <c r="D11" s="91">
        <v>42169.536</v>
      </c>
      <c r="E11" s="92">
        <v>-2.1519180929451918</v>
      </c>
      <c r="F11" s="91">
        <v>64059</v>
      </c>
      <c r="G11" s="92">
        <v>1.1560552160877675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238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558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643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4" t="s">
        <v>278</v>
      </c>
      <c r="B1" s="224"/>
      <c r="C1" s="224"/>
      <c r="D1" s="224"/>
      <c r="E1" s="224"/>
      <c r="F1" s="225"/>
      <c r="G1" s="225"/>
    </row>
    <row r="2" spans="1:7" x14ac:dyDescent="0.2">
      <c r="A2" s="224"/>
      <c r="B2" s="224"/>
      <c r="C2" s="224"/>
      <c r="D2" s="224"/>
      <c r="E2" s="229" t="s">
        <v>159</v>
      </c>
      <c r="F2" s="225"/>
      <c r="G2" s="225"/>
    </row>
    <row r="3" spans="1:7" x14ac:dyDescent="0.2">
      <c r="A3" s="883">
        <f>INDICE!A3</f>
        <v>42583</v>
      </c>
      <c r="B3" s="883">
        <v>41671</v>
      </c>
      <c r="C3" s="884">
        <v>41671</v>
      </c>
      <c r="D3" s="883">
        <v>41671</v>
      </c>
      <c r="E3" s="883">
        <v>41671</v>
      </c>
      <c r="F3" s="225"/>
    </row>
    <row r="4" spans="1:7" ht="15" x14ac:dyDescent="0.25">
      <c r="A4" s="235" t="s">
        <v>30</v>
      </c>
      <c r="B4" s="236">
        <v>11.019</v>
      </c>
      <c r="C4" s="662"/>
      <c r="D4" s="363" t="s">
        <v>279</v>
      </c>
      <c r="E4" s="793">
        <v>5558</v>
      </c>
    </row>
    <row r="5" spans="1:7" x14ac:dyDescent="0.2">
      <c r="A5" s="235" t="s">
        <v>280</v>
      </c>
      <c r="B5" s="236">
        <v>5771</v>
      </c>
      <c r="C5" s="370"/>
      <c r="D5" s="235" t="s">
        <v>281</v>
      </c>
      <c r="E5" s="236">
        <v>-377</v>
      </c>
    </row>
    <row r="6" spans="1:7" x14ac:dyDescent="0.2">
      <c r="A6" s="235" t="s">
        <v>551</v>
      </c>
      <c r="B6" s="236">
        <v>-50</v>
      </c>
      <c r="C6" s="370"/>
      <c r="D6" s="235" t="s">
        <v>282</v>
      </c>
      <c r="E6" s="236">
        <v>-5.7650000000003274</v>
      </c>
    </row>
    <row r="7" spans="1:7" x14ac:dyDescent="0.2">
      <c r="A7" s="235" t="s">
        <v>552</v>
      </c>
      <c r="B7" s="236">
        <v>107.98099999999977</v>
      </c>
      <c r="C7" s="370"/>
      <c r="D7" s="235" t="s">
        <v>553</v>
      </c>
      <c r="E7" s="236">
        <v>1747</v>
      </c>
    </row>
    <row r="8" spans="1:7" x14ac:dyDescent="0.2">
      <c r="A8" s="235" t="s">
        <v>554</v>
      </c>
      <c r="B8" s="236">
        <v>-173</v>
      </c>
      <c r="C8" s="370"/>
      <c r="D8" s="235" t="s">
        <v>555</v>
      </c>
      <c r="E8" s="236">
        <v>-1703</v>
      </c>
    </row>
    <row r="9" spans="1:7" ht="15" x14ac:dyDescent="0.25">
      <c r="A9" s="243" t="s">
        <v>59</v>
      </c>
      <c r="B9" s="675">
        <v>5667</v>
      </c>
      <c r="C9" s="370"/>
      <c r="D9" s="235" t="s">
        <v>284</v>
      </c>
      <c r="E9" s="236">
        <v>-345</v>
      </c>
    </row>
    <row r="10" spans="1:7" ht="15" x14ac:dyDescent="0.25">
      <c r="A10" s="235" t="s">
        <v>283</v>
      </c>
      <c r="B10" s="236">
        <v>-109</v>
      </c>
      <c r="C10" s="370"/>
      <c r="D10" s="243" t="s">
        <v>556</v>
      </c>
      <c r="E10" s="675">
        <v>4874.2349999999997</v>
      </c>
      <c r="G10" s="829"/>
    </row>
    <row r="11" spans="1:7" ht="15" x14ac:dyDescent="0.25">
      <c r="A11" s="243" t="s">
        <v>279</v>
      </c>
      <c r="B11" s="675">
        <v>5558</v>
      </c>
      <c r="C11" s="663"/>
      <c r="D11" s="318"/>
      <c r="E11" s="652" t="s">
        <v>132</v>
      </c>
      <c r="F11" s="235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0"/>
  <sheetViews>
    <sheetView workbookViewId="0">
      <selection activeCell="F21" sqref="F21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0" t="s">
        <v>560</v>
      </c>
      <c r="B1" s="850"/>
      <c r="C1" s="850"/>
      <c r="D1" s="850"/>
      <c r="E1" s="277"/>
      <c r="F1" s="277"/>
      <c r="G1" s="60"/>
      <c r="H1" s="60"/>
      <c r="I1" s="60"/>
      <c r="J1" s="60"/>
      <c r="K1" s="58"/>
      <c r="L1" s="58"/>
    </row>
    <row r="2" spans="1:12" ht="14.25" customHeight="1" x14ac:dyDescent="0.2">
      <c r="A2" s="850"/>
      <c r="B2" s="850"/>
      <c r="C2" s="850"/>
      <c r="D2" s="850"/>
      <c r="E2" s="277"/>
      <c r="F2" s="27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285</v>
      </c>
      <c r="F3" s="58"/>
    </row>
    <row r="4" spans="1:12" s="280" customFormat="1" ht="14.25" customHeight="1" x14ac:dyDescent="0.2">
      <c r="A4" s="278"/>
      <c r="B4" s="278"/>
      <c r="C4" s="279" t="s">
        <v>286</v>
      </c>
      <c r="D4" s="279" t="s">
        <v>559</v>
      </c>
      <c r="E4" s="65"/>
      <c r="F4" s="65"/>
    </row>
    <row r="5" spans="1:12" s="280" customFormat="1" ht="14.25" customHeight="1" x14ac:dyDescent="0.2">
      <c r="A5" s="852">
        <v>2010</v>
      </c>
      <c r="B5" s="284" t="s">
        <v>287</v>
      </c>
      <c r="C5" s="665">
        <v>11.06</v>
      </c>
      <c r="D5" s="285">
        <v>3.4611786716557624</v>
      </c>
      <c r="E5" s="65"/>
      <c r="F5" s="65"/>
    </row>
    <row r="6" spans="1:12" ht="14.25" customHeight="1" x14ac:dyDescent="0.2">
      <c r="A6" s="885"/>
      <c r="B6" s="281" t="s">
        <v>288</v>
      </c>
      <c r="C6" s="664">
        <v>11.68</v>
      </c>
      <c r="D6" s="282">
        <v>5.6057866184448395</v>
      </c>
      <c r="F6" s="58"/>
    </row>
    <row r="7" spans="1:12" ht="14.25" customHeight="1" x14ac:dyDescent="0.2">
      <c r="A7" s="885"/>
      <c r="B7" s="281" t="s">
        <v>289</v>
      </c>
      <c r="C7" s="664">
        <v>12.45</v>
      </c>
      <c r="D7" s="282">
        <v>6.5924657534246531</v>
      </c>
      <c r="E7" s="283"/>
      <c r="F7" s="58"/>
    </row>
    <row r="8" spans="1:12" ht="14.25" customHeight="1" x14ac:dyDescent="0.2">
      <c r="A8" s="853"/>
      <c r="B8" s="286" t="s">
        <v>290</v>
      </c>
      <c r="C8" s="666">
        <v>12.79</v>
      </c>
      <c r="D8" s="287">
        <v>2.7309236947791153</v>
      </c>
      <c r="E8" s="283"/>
      <c r="F8" s="58"/>
    </row>
    <row r="9" spans="1:12" s="280" customFormat="1" ht="14.25" customHeight="1" x14ac:dyDescent="0.2">
      <c r="A9" s="885">
        <v>2011</v>
      </c>
      <c r="B9" s="281" t="s">
        <v>287</v>
      </c>
      <c r="C9" s="664">
        <v>13.19</v>
      </c>
      <c r="D9" s="282">
        <v>3.1274433150899172</v>
      </c>
      <c r="E9" s="65"/>
      <c r="F9" s="65"/>
    </row>
    <row r="10" spans="1:12" ht="14.25" customHeight="1" x14ac:dyDescent="0.2">
      <c r="A10" s="885"/>
      <c r="B10" s="281" t="s">
        <v>288</v>
      </c>
      <c r="C10" s="664">
        <v>14</v>
      </c>
      <c r="D10" s="282">
        <v>6.141015921152392</v>
      </c>
      <c r="F10" s="58"/>
    </row>
    <row r="11" spans="1:12" ht="14.25" customHeight="1" x14ac:dyDescent="0.2">
      <c r="A11" s="885"/>
      <c r="B11" s="281" t="s">
        <v>289</v>
      </c>
      <c r="C11" s="664">
        <v>14.8</v>
      </c>
      <c r="D11" s="282">
        <v>5.7142857142857197</v>
      </c>
      <c r="E11" s="283"/>
      <c r="F11" s="58"/>
    </row>
    <row r="12" spans="1:12" ht="14.25" customHeight="1" x14ac:dyDescent="0.2">
      <c r="A12" s="853"/>
      <c r="B12" s="286" t="s">
        <v>290</v>
      </c>
      <c r="C12" s="666">
        <v>15.09</v>
      </c>
      <c r="D12" s="287">
        <v>1.9594594594594537</v>
      </c>
      <c r="E12" s="283"/>
      <c r="F12" s="58"/>
    </row>
    <row r="13" spans="1:12" s="280" customFormat="1" ht="14.25" customHeight="1" x14ac:dyDescent="0.2">
      <c r="A13" s="885">
        <v>2012</v>
      </c>
      <c r="B13" s="281" t="s">
        <v>291</v>
      </c>
      <c r="C13" s="664">
        <v>15.53</v>
      </c>
      <c r="D13" s="282">
        <v>2.9158383035122566</v>
      </c>
      <c r="E13" s="65"/>
      <c r="F13" s="65"/>
    </row>
    <row r="14" spans="1:12" ht="14.25" customHeight="1" x14ac:dyDescent="0.2">
      <c r="A14" s="885"/>
      <c r="B14" s="281" t="s">
        <v>289</v>
      </c>
      <c r="C14" s="664">
        <v>16.45</v>
      </c>
      <c r="D14" s="282">
        <v>5.9240180296200897</v>
      </c>
      <c r="F14" s="58"/>
    </row>
    <row r="15" spans="1:12" ht="14.25" customHeight="1" x14ac:dyDescent="0.2">
      <c r="A15" s="885"/>
      <c r="B15" s="281" t="s">
        <v>292</v>
      </c>
      <c r="C15" s="664">
        <v>16.87</v>
      </c>
      <c r="D15" s="282">
        <v>2.5531914893617129</v>
      </c>
      <c r="E15" s="283"/>
      <c r="F15" s="58"/>
    </row>
    <row r="16" spans="1:12" ht="14.25" customHeight="1" x14ac:dyDescent="0.2">
      <c r="A16" s="853"/>
      <c r="B16" s="286" t="s">
        <v>290</v>
      </c>
      <c r="C16" s="666">
        <v>16.100000000000001</v>
      </c>
      <c r="D16" s="287">
        <v>-4.5643153526970925</v>
      </c>
      <c r="E16" s="283"/>
      <c r="F16" s="58"/>
    </row>
    <row r="17" spans="1:6" ht="14.25" customHeight="1" x14ac:dyDescent="0.2">
      <c r="A17" s="852">
        <v>2013</v>
      </c>
      <c r="B17" s="284" t="s">
        <v>287</v>
      </c>
      <c r="C17" s="665">
        <v>16.32</v>
      </c>
      <c r="D17" s="285">
        <v>1.3664596273291854</v>
      </c>
      <c r="E17" s="283"/>
      <c r="F17" s="58"/>
    </row>
    <row r="18" spans="1:6" ht="14.25" customHeight="1" x14ac:dyDescent="0.2">
      <c r="A18" s="885"/>
      <c r="B18" s="281" t="s">
        <v>293</v>
      </c>
      <c r="C18" s="664">
        <v>17.13</v>
      </c>
      <c r="D18" s="282">
        <v>4.9632352941176388</v>
      </c>
      <c r="E18" s="283"/>
      <c r="F18" s="58"/>
    </row>
    <row r="19" spans="1:6" ht="14.25" customHeight="1" x14ac:dyDescent="0.2">
      <c r="A19" s="853"/>
      <c r="B19" s="286" t="s">
        <v>294</v>
      </c>
      <c r="C19" s="666">
        <v>17.5</v>
      </c>
      <c r="D19" s="287">
        <v>2.1599532983070695</v>
      </c>
      <c r="F19" s="58"/>
    </row>
    <row r="20" spans="1:6" ht="14.25" customHeight="1" x14ac:dyDescent="0.2">
      <c r="A20" s="852">
        <v>2015</v>
      </c>
      <c r="B20" s="284" t="s">
        <v>633</v>
      </c>
      <c r="C20" s="665">
        <v>15.81</v>
      </c>
      <c r="D20" s="285">
        <v>-9.66</v>
      </c>
      <c r="F20" s="58"/>
    </row>
    <row r="21" spans="1:6" ht="14.25" customHeight="1" x14ac:dyDescent="0.2">
      <c r="A21" s="885"/>
      <c r="B21" s="281" t="s">
        <v>637</v>
      </c>
      <c r="C21" s="664">
        <v>14.12</v>
      </c>
      <c r="D21" s="282">
        <v>-10.69</v>
      </c>
      <c r="F21" s="58"/>
    </row>
    <row r="22" spans="1:6" ht="14.25" customHeight="1" x14ac:dyDescent="0.2">
      <c r="A22" s="885"/>
      <c r="B22" s="281" t="s">
        <v>641</v>
      </c>
      <c r="C22" s="664">
        <v>13.42</v>
      </c>
      <c r="D22" s="282">
        <v>-4.96</v>
      </c>
    </row>
    <row r="23" spans="1:6" ht="14.25" customHeight="1" x14ac:dyDescent="0.2">
      <c r="A23" s="885"/>
      <c r="B23" s="281" t="s">
        <v>656</v>
      </c>
      <c r="C23" s="664">
        <v>12.76</v>
      </c>
      <c r="D23" s="282">
        <v>-4.9180327868852469</v>
      </c>
    </row>
    <row r="24" spans="1:6" ht="14.25" customHeight="1" x14ac:dyDescent="0.2">
      <c r="A24" s="853"/>
      <c r="B24" s="286" t="s">
        <v>658</v>
      </c>
      <c r="C24" s="666">
        <v>12.68</v>
      </c>
      <c r="D24" s="287">
        <v>-0.62695924764890343</v>
      </c>
    </row>
    <row r="25" spans="1:6" ht="14.25" customHeight="1" x14ac:dyDescent="0.2">
      <c r="A25" s="852">
        <v>2016</v>
      </c>
      <c r="B25" s="284" t="s">
        <v>659</v>
      </c>
      <c r="C25" s="665">
        <v>13.1</v>
      </c>
      <c r="D25" s="285">
        <v>3.3123028391167186</v>
      </c>
    </row>
    <row r="26" spans="1:6" ht="14.25" customHeight="1" x14ac:dyDescent="0.2">
      <c r="A26" s="885"/>
      <c r="B26" s="281" t="s">
        <v>663</v>
      </c>
      <c r="C26" s="664">
        <v>12.46</v>
      </c>
      <c r="D26" s="282">
        <v>-4.8854961832060981</v>
      </c>
    </row>
    <row r="27" spans="1:6" ht="14.25" customHeight="1" x14ac:dyDescent="0.2">
      <c r="A27" s="885"/>
      <c r="B27" s="281" t="s">
        <v>675</v>
      </c>
      <c r="C27" s="664">
        <v>11.85</v>
      </c>
      <c r="D27" s="282">
        <v>-4.8956661316211969</v>
      </c>
    </row>
    <row r="28" spans="1:6" ht="14.25" customHeight="1" x14ac:dyDescent="0.2">
      <c r="A28" s="853"/>
      <c r="B28" s="840" t="s">
        <v>674</v>
      </c>
      <c r="C28" s="666">
        <v>11.27</v>
      </c>
      <c r="D28" s="287">
        <v>-4.8945147679324901</v>
      </c>
    </row>
    <row r="29" spans="1:6" ht="14.25" customHeight="1" x14ac:dyDescent="0.2">
      <c r="A29" s="274"/>
      <c r="D29" s="71" t="s">
        <v>296</v>
      </c>
    </row>
    <row r="30" spans="1:6" ht="14.25" customHeight="1" x14ac:dyDescent="0.2">
      <c r="A30" s="274" t="s">
        <v>295</v>
      </c>
    </row>
  </sheetData>
  <mergeCells count="7">
    <mergeCell ref="A25:A28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E33" sqref="E33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52" t="s">
        <v>664</v>
      </c>
      <c r="C3" s="854" t="s">
        <v>487</v>
      </c>
      <c r="D3" s="852" t="s">
        <v>639</v>
      </c>
      <c r="E3" s="854" t="s">
        <v>487</v>
      </c>
      <c r="F3" s="856" t="s">
        <v>111</v>
      </c>
      <c r="G3" s="856"/>
    </row>
    <row r="4" spans="1:7" ht="14.45" customHeight="1" x14ac:dyDescent="0.25">
      <c r="A4" s="821"/>
      <c r="B4" s="853"/>
      <c r="C4" s="855"/>
      <c r="D4" s="853"/>
      <c r="E4" s="855"/>
      <c r="F4" s="456">
        <v>2015</v>
      </c>
      <c r="G4" s="456">
        <v>2014</v>
      </c>
    </row>
    <row r="5" spans="1:7" x14ac:dyDescent="0.2">
      <c r="A5" s="65" t="s">
        <v>112</v>
      </c>
      <c r="B5" s="265">
        <v>14425.661036937392</v>
      </c>
      <c r="C5" s="266">
        <v>11.646075880656944</v>
      </c>
      <c r="D5" s="265">
        <v>11639.392948199999</v>
      </c>
      <c r="E5" s="266">
        <v>9.8314891506505102</v>
      </c>
      <c r="F5" s="753">
        <v>8.3340261664268152</v>
      </c>
      <c r="G5" s="753">
        <v>13.986079100901474</v>
      </c>
    </row>
    <row r="6" spans="1:7" x14ac:dyDescent="0.2">
      <c r="A6" s="65" t="s">
        <v>113</v>
      </c>
      <c r="B6" s="265">
        <v>52434.240239999999</v>
      </c>
      <c r="C6" s="266">
        <v>42.331033497601098</v>
      </c>
      <c r="D6" s="265">
        <v>50446.525071799995</v>
      </c>
      <c r="E6" s="266">
        <v>42.610853172383031</v>
      </c>
      <c r="F6" s="753">
        <v>0.4508656918035282</v>
      </c>
      <c r="G6" s="753">
        <v>0.61599140982995004</v>
      </c>
    </row>
    <row r="7" spans="1:7" x14ac:dyDescent="0.2">
      <c r="A7" s="65" t="s">
        <v>114</v>
      </c>
      <c r="B7" s="265">
        <v>24590.480148000002</v>
      </c>
      <c r="C7" s="266">
        <v>19.852303267912919</v>
      </c>
      <c r="D7" s="265">
        <v>23661.746351999998</v>
      </c>
      <c r="E7" s="266">
        <v>19.986454927712352</v>
      </c>
      <c r="F7" s="753">
        <v>0.22015978408784018</v>
      </c>
      <c r="G7" s="753">
        <v>8.7923586410356094E-2</v>
      </c>
    </row>
    <row r="8" spans="1:7" x14ac:dyDescent="0.2">
      <c r="A8" s="65" t="s">
        <v>115</v>
      </c>
      <c r="B8" s="265">
        <v>14926.70119191919</v>
      </c>
      <c r="C8" s="266">
        <v>12.05057392405565</v>
      </c>
      <c r="D8" s="265">
        <v>14934.0303030303</v>
      </c>
      <c r="E8" s="266">
        <v>12.614382687581163</v>
      </c>
      <c r="F8" s="753">
        <v>100</v>
      </c>
      <c r="G8" s="753">
        <v>100</v>
      </c>
    </row>
    <row r="9" spans="1:7" x14ac:dyDescent="0.2">
      <c r="A9" s="65" t="s">
        <v>116</v>
      </c>
      <c r="B9" s="265">
        <v>17243.376235943582</v>
      </c>
      <c r="C9" s="266">
        <v>13.920864185586732</v>
      </c>
      <c r="D9" s="265">
        <v>17795.982282899997</v>
      </c>
      <c r="E9" s="266">
        <v>15.031798266296805</v>
      </c>
      <c r="F9" s="753">
        <v>100</v>
      </c>
      <c r="G9" s="753">
        <v>100</v>
      </c>
    </row>
    <row r="10" spans="1:7" x14ac:dyDescent="0.2">
      <c r="A10" s="65" t="s">
        <v>117</v>
      </c>
      <c r="B10" s="265">
        <v>259.94936652448104</v>
      </c>
      <c r="C10" s="266">
        <v>0.20986144343202545</v>
      </c>
      <c r="D10" s="265">
        <v>204.15011999999999</v>
      </c>
      <c r="E10" s="266">
        <v>0.17244023797601851</v>
      </c>
      <c r="F10" s="753" t="s">
        <v>665</v>
      </c>
      <c r="G10" s="753" t="s">
        <v>666</v>
      </c>
    </row>
    <row r="11" spans="1:7" x14ac:dyDescent="0.2">
      <c r="A11" s="65" t="s">
        <v>118</v>
      </c>
      <c r="B11" s="265">
        <v>-13.268894763999953</v>
      </c>
      <c r="C11" s="266" t="s">
        <v>667</v>
      </c>
      <c r="D11" s="265">
        <v>-292.91599999999994</v>
      </c>
      <c r="E11" s="266">
        <v>-0.24741844259990359</v>
      </c>
      <c r="F11" s="754"/>
      <c r="G11" s="754"/>
    </row>
    <row r="12" spans="1:7" x14ac:dyDescent="0.2">
      <c r="A12" s="68" t="s">
        <v>119</v>
      </c>
      <c r="B12" s="755">
        <v>123867.13932456066</v>
      </c>
      <c r="C12" s="756">
        <v>100</v>
      </c>
      <c r="D12" s="755">
        <v>118388.91107793032</v>
      </c>
      <c r="E12" s="756">
        <v>100</v>
      </c>
      <c r="F12" s="756">
        <v>26.888410867770883</v>
      </c>
      <c r="G12" s="756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605</v>
      </c>
    </row>
    <row r="14" spans="1:7" x14ac:dyDescent="0.2">
      <c r="A14" s="757" t="s">
        <v>606</v>
      </c>
      <c r="B14" s="1"/>
      <c r="C14" s="1"/>
      <c r="D14" s="1"/>
      <c r="E14" s="1"/>
      <c r="F14" s="1"/>
      <c r="G14" s="1"/>
    </row>
    <row r="15" spans="1:7" x14ac:dyDescent="0.2">
      <c r="A15" s="819" t="s">
        <v>668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561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89" t="s">
        <v>297</v>
      </c>
    </row>
    <row r="3" spans="1:6" x14ac:dyDescent="0.2">
      <c r="A3" s="63"/>
      <c r="B3" s="864" t="s">
        <v>298</v>
      </c>
      <c r="C3" s="864"/>
      <c r="D3" s="864"/>
      <c r="E3" s="259" t="s">
        <v>299</v>
      </c>
      <c r="F3" s="259"/>
    </row>
    <row r="4" spans="1:6" x14ac:dyDescent="0.2">
      <c r="A4" s="75"/>
      <c r="B4" s="290" t="s">
        <v>676</v>
      </c>
      <c r="C4" s="291" t="s">
        <v>673</v>
      </c>
      <c r="D4" s="290" t="s">
        <v>679</v>
      </c>
      <c r="E4" s="261" t="s">
        <v>300</v>
      </c>
      <c r="F4" s="260" t="s">
        <v>301</v>
      </c>
    </row>
    <row r="5" spans="1:6" x14ac:dyDescent="0.2">
      <c r="A5" s="667" t="s">
        <v>563</v>
      </c>
      <c r="B5" s="292">
        <v>113.99370601935486</v>
      </c>
      <c r="C5" s="292">
        <v>115.40761566774194</v>
      </c>
      <c r="D5" s="292">
        <v>123.968086116129</v>
      </c>
      <c r="E5" s="292">
        <v>-1.2251441468626438</v>
      </c>
      <c r="F5" s="292">
        <v>-8.0459256969011275</v>
      </c>
    </row>
    <row r="6" spans="1:6" x14ac:dyDescent="0.2">
      <c r="A6" s="75" t="s">
        <v>562</v>
      </c>
      <c r="B6" s="271">
        <v>101.66097510645162</v>
      </c>
      <c r="C6" s="287">
        <v>103.21847588709676</v>
      </c>
      <c r="D6" s="271">
        <v>108.890562341935</v>
      </c>
      <c r="E6" s="271">
        <v>-1.5089360381069568</v>
      </c>
      <c r="F6" s="271">
        <v>-6.6393148129598583</v>
      </c>
    </row>
    <row r="7" spans="1:6" x14ac:dyDescent="0.2">
      <c r="A7" s="1"/>
      <c r="B7" s="1"/>
      <c r="C7" s="1"/>
      <c r="D7" s="1"/>
      <c r="E7" s="1"/>
      <c r="F7" s="71" t="s">
        <v>296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425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A3" sqref="A3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0" t="s">
        <v>302</v>
      </c>
      <c r="B1" s="850"/>
      <c r="C1" s="850"/>
      <c r="D1" s="58"/>
      <c r="E1" s="58"/>
    </row>
    <row r="2" spans="1:38" x14ac:dyDescent="0.2">
      <c r="A2" s="851"/>
      <c r="B2" s="850"/>
      <c r="C2" s="850"/>
      <c r="D2" s="8"/>
      <c r="E2" s="62" t="s">
        <v>297</v>
      </c>
    </row>
    <row r="3" spans="1:38" x14ac:dyDescent="0.2">
      <c r="A3" s="64"/>
      <c r="B3" s="294" t="s">
        <v>303</v>
      </c>
      <c r="C3" s="294" t="s">
        <v>304</v>
      </c>
      <c r="D3" s="294" t="s">
        <v>305</v>
      </c>
      <c r="E3" s="294" t="s">
        <v>306</v>
      </c>
    </row>
    <row r="4" spans="1:38" x14ac:dyDescent="0.2">
      <c r="A4" s="295" t="s">
        <v>307</v>
      </c>
      <c r="B4" s="296">
        <v>113.99370601935486</v>
      </c>
      <c r="C4" s="297">
        <v>19.784031623193819</v>
      </c>
      <c r="D4" s="297">
        <v>46.192318420767812</v>
      </c>
      <c r="E4" s="297">
        <v>48.01735597539323</v>
      </c>
      <c r="F4" s="430"/>
      <c r="G4" s="430"/>
      <c r="H4" s="430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</row>
    <row r="5" spans="1:38" x14ac:dyDescent="0.2">
      <c r="A5" s="298" t="s">
        <v>308</v>
      </c>
      <c r="B5" s="299">
        <v>130.51612903225808</v>
      </c>
      <c r="C5" s="293">
        <v>20.838709677419359</v>
      </c>
      <c r="D5" s="293">
        <v>65.449870967741944</v>
      </c>
      <c r="E5" s="293">
        <v>44.227548387096775</v>
      </c>
      <c r="F5" s="430"/>
      <c r="G5" s="430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</row>
    <row r="6" spans="1:38" x14ac:dyDescent="0.2">
      <c r="A6" s="298" t="s">
        <v>309</v>
      </c>
      <c r="B6" s="299">
        <v>110.00967741935483</v>
      </c>
      <c r="C6" s="293">
        <v>18.334946236559141</v>
      </c>
      <c r="D6" s="293">
        <v>49.33618279569891</v>
      </c>
      <c r="E6" s="293">
        <v>42.338548387096779</v>
      </c>
      <c r="F6" s="430"/>
      <c r="G6" s="430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</row>
    <row r="7" spans="1:38" x14ac:dyDescent="0.2">
      <c r="A7" s="298" t="s">
        <v>252</v>
      </c>
      <c r="B7" s="299">
        <v>123.96093548387094</v>
      </c>
      <c r="C7" s="293">
        <v>21.51388136496934</v>
      </c>
      <c r="D7" s="293">
        <v>61.207989602772557</v>
      </c>
      <c r="E7" s="293">
        <v>41.239064516129041</v>
      </c>
      <c r="F7" s="430"/>
      <c r="G7" s="430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1"/>
      <c r="AL7" s="431"/>
    </row>
    <row r="8" spans="1:38" x14ac:dyDescent="0.2">
      <c r="A8" s="298" t="s">
        <v>310</v>
      </c>
      <c r="B8" s="299">
        <v>99.650007092221983</v>
      </c>
      <c r="C8" s="293">
        <v>16.608334515370334</v>
      </c>
      <c r="D8" s="293">
        <v>36.302181435531708</v>
      </c>
      <c r="E8" s="293">
        <v>46.739491141319945</v>
      </c>
      <c r="F8" s="430"/>
      <c r="G8" s="430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</row>
    <row r="9" spans="1:38" x14ac:dyDescent="0.2">
      <c r="A9" s="298" t="s">
        <v>311</v>
      </c>
      <c r="B9" s="299">
        <v>107.09170950339376</v>
      </c>
      <c r="C9" s="293">
        <v>18.586164459266687</v>
      </c>
      <c r="D9" s="293">
        <v>47.510711783781915</v>
      </c>
      <c r="E9" s="293">
        <v>40.99483326034516</v>
      </c>
      <c r="F9" s="430"/>
      <c r="G9" s="430"/>
    </row>
    <row r="10" spans="1:38" x14ac:dyDescent="0.2">
      <c r="A10" s="298" t="s">
        <v>312</v>
      </c>
      <c r="B10" s="299">
        <v>113.10638709677421</v>
      </c>
      <c r="C10" s="293">
        <v>18.059002981837899</v>
      </c>
      <c r="D10" s="293">
        <v>48.970029276226647</v>
      </c>
      <c r="E10" s="293">
        <v>46.077354838709674</v>
      </c>
      <c r="F10" s="430"/>
      <c r="G10" s="430"/>
    </row>
    <row r="11" spans="1:38" x14ac:dyDescent="0.2">
      <c r="A11" s="298" t="s">
        <v>313</v>
      </c>
      <c r="B11" s="299">
        <v>117.00299873912509</v>
      </c>
      <c r="C11" s="293">
        <v>23.400599747825019</v>
      </c>
      <c r="D11" s="293">
        <v>51.55895871740865</v>
      </c>
      <c r="E11" s="293">
        <v>42.043440273891413</v>
      </c>
      <c r="F11" s="430"/>
      <c r="G11" s="430"/>
    </row>
    <row r="12" spans="1:38" x14ac:dyDescent="0.2">
      <c r="A12" s="298" t="s">
        <v>314</v>
      </c>
      <c r="B12" s="299">
        <v>141.24820193934139</v>
      </c>
      <c r="C12" s="293">
        <v>28.249640387868276</v>
      </c>
      <c r="D12" s="293">
        <v>61.410391849922839</v>
      </c>
      <c r="E12" s="293">
        <v>51.588169701550271</v>
      </c>
      <c r="F12" s="430"/>
      <c r="G12" s="430"/>
    </row>
    <row r="13" spans="1:38" x14ac:dyDescent="0.2">
      <c r="A13" s="298" t="s">
        <v>315</v>
      </c>
      <c r="B13" s="299">
        <v>119.99032258064517</v>
      </c>
      <c r="C13" s="293">
        <v>19.998387096774195</v>
      </c>
      <c r="D13" s="293">
        <v>57.01700000000001</v>
      </c>
      <c r="E13" s="293">
        <v>42.974935483870965</v>
      </c>
      <c r="F13" s="430"/>
      <c r="G13" s="430"/>
    </row>
    <row r="14" spans="1:38" x14ac:dyDescent="0.2">
      <c r="A14" s="298" t="s">
        <v>316</v>
      </c>
      <c r="B14" s="299">
        <v>117.70322580645161</v>
      </c>
      <c r="C14" s="293">
        <v>21.225171866737174</v>
      </c>
      <c r="D14" s="293">
        <v>56.369957165520887</v>
      </c>
      <c r="E14" s="293">
        <v>40.108096774193555</v>
      </c>
      <c r="F14" s="430"/>
      <c r="G14" s="430"/>
    </row>
    <row r="15" spans="1:38" x14ac:dyDescent="0.2">
      <c r="A15" s="298" t="s">
        <v>217</v>
      </c>
      <c r="B15" s="299">
        <v>106.30645161290322</v>
      </c>
      <c r="C15" s="293">
        <v>17.717741935483872</v>
      </c>
      <c r="D15" s="293">
        <v>42.276774193548377</v>
      </c>
      <c r="E15" s="293">
        <v>46.311935483870968</v>
      </c>
      <c r="F15" s="430"/>
      <c r="G15" s="430"/>
    </row>
    <row r="16" spans="1:38" x14ac:dyDescent="0.2">
      <c r="A16" s="298" t="s">
        <v>317</v>
      </c>
      <c r="B16" s="300">
        <v>136.93225806451613</v>
      </c>
      <c r="C16" s="282">
        <v>26.503017689906351</v>
      </c>
      <c r="D16" s="282">
        <v>65.277885535900111</v>
      </c>
      <c r="E16" s="282">
        <v>45.151354838709679</v>
      </c>
      <c r="F16" s="430"/>
      <c r="G16" s="430"/>
    </row>
    <row r="17" spans="1:13" x14ac:dyDescent="0.2">
      <c r="A17" s="298" t="s">
        <v>253</v>
      </c>
      <c r="B17" s="299">
        <v>127.69164516129032</v>
      </c>
      <c r="C17" s="293">
        <v>21.281940860215055</v>
      </c>
      <c r="D17" s="293">
        <v>64.760059139784943</v>
      </c>
      <c r="E17" s="293">
        <v>41.649645161290323</v>
      </c>
      <c r="F17" s="430"/>
      <c r="G17" s="430"/>
    </row>
    <row r="18" spans="1:13" x14ac:dyDescent="0.2">
      <c r="A18" s="298" t="s">
        <v>254</v>
      </c>
      <c r="B18" s="299">
        <v>139.4774193548387</v>
      </c>
      <c r="C18" s="293">
        <v>26.081143456595857</v>
      </c>
      <c r="D18" s="293">
        <v>68.748146865984779</v>
      </c>
      <c r="E18" s="293">
        <v>44.648129032258069</v>
      </c>
      <c r="F18" s="430"/>
      <c r="G18" s="430"/>
    </row>
    <row r="19" spans="1:13" x14ac:dyDescent="0.2">
      <c r="A19" s="58" t="s">
        <v>255</v>
      </c>
      <c r="B19" s="299">
        <v>146.31935483870967</v>
      </c>
      <c r="C19" s="293">
        <v>25.394268195147959</v>
      </c>
      <c r="D19" s="293">
        <v>77.789893095174605</v>
      </c>
      <c r="E19" s="293">
        <v>43.135193548387107</v>
      </c>
      <c r="F19" s="430"/>
      <c r="G19" s="430"/>
    </row>
    <row r="20" spans="1:13" x14ac:dyDescent="0.2">
      <c r="A20" s="58" t="s">
        <v>318</v>
      </c>
      <c r="B20" s="299">
        <v>105.58146108104646</v>
      </c>
      <c r="C20" s="293">
        <v>22.446452355813026</v>
      </c>
      <c r="D20" s="293">
        <v>39.161320136258468</v>
      </c>
      <c r="E20" s="293">
        <v>43.973688588974959</v>
      </c>
      <c r="F20" s="430"/>
      <c r="G20" s="430"/>
    </row>
    <row r="21" spans="1:13" x14ac:dyDescent="0.2">
      <c r="A21" s="58" t="s">
        <v>319</v>
      </c>
      <c r="B21" s="299">
        <v>128.77096774193549</v>
      </c>
      <c r="C21" s="293">
        <v>24.079124049305012</v>
      </c>
      <c r="D21" s="293">
        <v>60.771746918436932</v>
      </c>
      <c r="E21" s="293">
        <v>43.920096774193546</v>
      </c>
      <c r="F21" s="430"/>
      <c r="G21" s="430"/>
    </row>
    <row r="22" spans="1:13" x14ac:dyDescent="0.2">
      <c r="A22" s="58" t="s">
        <v>218</v>
      </c>
      <c r="B22" s="299">
        <v>143.30487096774192</v>
      </c>
      <c r="C22" s="293">
        <v>25.841861977789527</v>
      </c>
      <c r="D22" s="293">
        <v>72.840041248016917</v>
      </c>
      <c r="E22" s="293">
        <v>44.622967741935483</v>
      </c>
      <c r="F22" s="430"/>
      <c r="G22" s="430"/>
    </row>
    <row r="23" spans="1:13" x14ac:dyDescent="0.2">
      <c r="A23" s="301" t="s">
        <v>320</v>
      </c>
      <c r="B23" s="302">
        <v>105.78187096774192</v>
      </c>
      <c r="C23" s="303">
        <v>18.35883711010397</v>
      </c>
      <c r="D23" s="303">
        <v>44.33400159957344</v>
      </c>
      <c r="E23" s="303">
        <v>43.089032258064513</v>
      </c>
      <c r="F23" s="430"/>
      <c r="G23" s="430"/>
    </row>
    <row r="24" spans="1:13" x14ac:dyDescent="0.2">
      <c r="A24" s="301" t="s">
        <v>321</v>
      </c>
      <c r="B24" s="302">
        <v>105.33967741935484</v>
      </c>
      <c r="C24" s="303">
        <v>18.28209277525993</v>
      </c>
      <c r="D24" s="303">
        <v>43.44293948280459</v>
      </c>
      <c r="E24" s="303">
        <v>43.614645161290319</v>
      </c>
      <c r="F24" s="430"/>
      <c r="G24" s="430"/>
    </row>
    <row r="25" spans="1:13" x14ac:dyDescent="0.2">
      <c r="A25" s="281" t="s">
        <v>322</v>
      </c>
      <c r="B25" s="302">
        <v>107.33548387096774</v>
      </c>
      <c r="C25" s="303">
        <v>15.595754066721808</v>
      </c>
      <c r="D25" s="303">
        <v>46.209278191342705</v>
      </c>
      <c r="E25" s="303">
        <v>45.530451612903221</v>
      </c>
      <c r="F25" s="430"/>
      <c r="G25" s="430"/>
    </row>
    <row r="26" spans="1:13" x14ac:dyDescent="0.2">
      <c r="A26" s="281" t="s">
        <v>323</v>
      </c>
      <c r="B26" s="302">
        <v>128</v>
      </c>
      <c r="C26" s="303">
        <v>19.525423728813561</v>
      </c>
      <c r="D26" s="303">
        <v>54.93757627118643</v>
      </c>
      <c r="E26" s="303">
        <v>53.536999999999999</v>
      </c>
      <c r="F26" s="430"/>
      <c r="G26" s="430"/>
    </row>
    <row r="27" spans="1:13" x14ac:dyDescent="0.2">
      <c r="A27" s="281" t="s">
        <v>324</v>
      </c>
      <c r="B27" s="302">
        <v>100.71205622516196</v>
      </c>
      <c r="C27" s="303">
        <v>18.832335716900204</v>
      </c>
      <c r="D27" s="303">
        <v>38.796077368817549</v>
      </c>
      <c r="E27" s="303">
        <v>43.083643139444206</v>
      </c>
      <c r="F27" s="430"/>
      <c r="G27" s="430"/>
    </row>
    <row r="28" spans="1:13" x14ac:dyDescent="0.2">
      <c r="A28" s="58" t="s">
        <v>256</v>
      </c>
      <c r="B28" s="299">
        <v>136.25806451612902</v>
      </c>
      <c r="C28" s="293">
        <v>25.479150275373723</v>
      </c>
      <c r="D28" s="293">
        <v>67.109978756884331</v>
      </c>
      <c r="E28" s="293">
        <v>43.668935483870968</v>
      </c>
      <c r="F28" s="430"/>
      <c r="G28" s="430"/>
    </row>
    <row r="29" spans="1:13" x14ac:dyDescent="0.2">
      <c r="A29" s="281" t="s">
        <v>221</v>
      </c>
      <c r="B29" s="302">
        <v>128.50846406494665</v>
      </c>
      <c r="C29" s="303">
        <v>21.418077344157776</v>
      </c>
      <c r="D29" s="303">
        <v>67.712942818759885</v>
      </c>
      <c r="E29" s="303">
        <v>39.377443902028986</v>
      </c>
      <c r="F29" s="430"/>
      <c r="G29" s="430"/>
    </row>
    <row r="30" spans="1:13" x14ac:dyDescent="0.2">
      <c r="A30" s="58" t="s">
        <v>325</v>
      </c>
      <c r="B30" s="299">
        <v>107.33931912864236</v>
      </c>
      <c r="C30" s="293">
        <v>20.77535208941465</v>
      </c>
      <c r="D30" s="293">
        <v>42.776608723796059</v>
      </c>
      <c r="E30" s="293">
        <v>43.787358315431646</v>
      </c>
      <c r="F30" s="430"/>
      <c r="G30" s="430"/>
    </row>
    <row r="31" spans="1:13" x14ac:dyDescent="0.2">
      <c r="A31" s="304" t="s">
        <v>257</v>
      </c>
      <c r="B31" s="305">
        <v>136.98581974008735</v>
      </c>
      <c r="C31" s="271">
        <v>27.397163948017472</v>
      </c>
      <c r="D31" s="271">
        <v>66.350524744725135</v>
      </c>
      <c r="E31" s="271">
        <v>43.238131047344758</v>
      </c>
      <c r="F31" s="430"/>
      <c r="G31" s="430"/>
    </row>
    <row r="32" spans="1:13" x14ac:dyDescent="0.2">
      <c r="A32" s="306" t="s">
        <v>326</v>
      </c>
      <c r="B32" s="307">
        <v>127.7524349535244</v>
      </c>
      <c r="C32" s="307">
        <v>22.257619153196643</v>
      </c>
      <c r="D32" s="307">
        <v>62.177510092303024</v>
      </c>
      <c r="E32" s="307">
        <v>43.317305708024726</v>
      </c>
      <c r="F32" s="430"/>
      <c r="G32" s="430"/>
      <c r="M32" s="431"/>
    </row>
    <row r="33" spans="1:13" x14ac:dyDescent="0.2">
      <c r="A33" s="308" t="s">
        <v>327</v>
      </c>
      <c r="B33" s="309">
        <v>131.2120066857874</v>
      </c>
      <c r="C33" s="309">
        <v>22.436221816614943</v>
      </c>
      <c r="D33" s="309">
        <v>64.568449872775687</v>
      </c>
      <c r="E33" s="309">
        <v>44.207334996396767</v>
      </c>
      <c r="F33" s="430"/>
      <c r="G33" s="430"/>
      <c r="M33" s="431"/>
    </row>
    <row r="34" spans="1:13" x14ac:dyDescent="0.2">
      <c r="A34" s="308" t="s">
        <v>328</v>
      </c>
      <c r="B34" s="310">
        <v>17.21830066643254</v>
      </c>
      <c r="C34" s="310">
        <v>2.6521901934211236</v>
      </c>
      <c r="D34" s="310">
        <v>18.376131452007876</v>
      </c>
      <c r="E34" s="310">
        <v>-3.8100209789964623</v>
      </c>
      <c r="F34" s="430"/>
      <c r="G34" s="430"/>
    </row>
    <row r="35" spans="1:13" x14ac:dyDescent="0.2">
      <c r="A35" s="94"/>
      <c r="B35" s="65"/>
      <c r="C35" s="58"/>
      <c r="D35" s="8"/>
      <c r="E35" s="71" t="s">
        <v>296</v>
      </c>
    </row>
    <row r="36" spans="1:13" x14ac:dyDescent="0.2">
      <c r="B36" s="430"/>
      <c r="C36" s="430"/>
      <c r="D36" s="430"/>
      <c r="E36" s="430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0" t="s">
        <v>329</v>
      </c>
      <c r="B1" s="850"/>
      <c r="C1" s="850"/>
      <c r="D1" s="58"/>
      <c r="E1" s="58"/>
    </row>
    <row r="2" spans="1:36" x14ac:dyDescent="0.2">
      <c r="A2" s="851"/>
      <c r="B2" s="850"/>
      <c r="C2" s="850"/>
      <c r="D2" s="8"/>
      <c r="E2" s="62" t="s">
        <v>297</v>
      </c>
    </row>
    <row r="3" spans="1:36" x14ac:dyDescent="0.2">
      <c r="A3" s="64"/>
      <c r="B3" s="294" t="s">
        <v>303</v>
      </c>
      <c r="C3" s="294" t="s">
        <v>304</v>
      </c>
      <c r="D3" s="294" t="s">
        <v>305</v>
      </c>
      <c r="E3" s="294" t="s">
        <v>306</v>
      </c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</row>
    <row r="4" spans="1:36" x14ac:dyDescent="0.2">
      <c r="A4" s="295" t="s">
        <v>307</v>
      </c>
      <c r="B4" s="296">
        <v>101.66097510645162</v>
      </c>
      <c r="C4" s="297">
        <v>17.643640307731271</v>
      </c>
      <c r="D4" s="297">
        <v>36.797891233004549</v>
      </c>
      <c r="E4" s="297">
        <v>47.2194435657158</v>
      </c>
      <c r="F4" s="430"/>
      <c r="G4" s="430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</row>
    <row r="5" spans="1:36" x14ac:dyDescent="0.2">
      <c r="A5" s="298" t="s">
        <v>308</v>
      </c>
      <c r="B5" s="299">
        <v>108.80645161290322</v>
      </c>
      <c r="C5" s="293">
        <v>17.372458660883709</v>
      </c>
      <c r="D5" s="293">
        <v>47.040251016535635</v>
      </c>
      <c r="E5" s="293">
        <v>44.393741935483874</v>
      </c>
      <c r="G5" s="430"/>
      <c r="H5" s="435"/>
      <c r="I5" s="435"/>
      <c r="J5" s="435"/>
      <c r="K5" s="435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</row>
    <row r="6" spans="1:36" x14ac:dyDescent="0.2">
      <c r="A6" s="298" t="s">
        <v>309</v>
      </c>
      <c r="B6" s="299">
        <v>102.7741935483871</v>
      </c>
      <c r="C6" s="293">
        <v>17.12903225806452</v>
      </c>
      <c r="D6" s="293">
        <v>40.964000000000006</v>
      </c>
      <c r="E6" s="293">
        <v>44.681161290322578</v>
      </c>
      <c r="G6" s="430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</row>
    <row r="7" spans="1:36" x14ac:dyDescent="0.2">
      <c r="A7" s="298" t="s">
        <v>252</v>
      </c>
      <c r="B7" s="299">
        <v>111.32270967741935</v>
      </c>
      <c r="C7" s="293">
        <v>19.32047027459344</v>
      </c>
      <c r="D7" s="293">
        <v>49.455207144761381</v>
      </c>
      <c r="E7" s="293">
        <v>42.547032258064526</v>
      </c>
      <c r="G7" s="430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</row>
    <row r="8" spans="1:36" x14ac:dyDescent="0.2">
      <c r="A8" s="298" t="s">
        <v>310</v>
      </c>
      <c r="B8" s="299">
        <v>96.397975912834951</v>
      </c>
      <c r="C8" s="293">
        <v>16.066329318805828</v>
      </c>
      <c r="D8" s="293">
        <v>33.030055627210821</v>
      </c>
      <c r="E8" s="293">
        <v>47.301590966818303</v>
      </c>
      <c r="G8" s="430"/>
    </row>
    <row r="9" spans="1:36" x14ac:dyDescent="0.2">
      <c r="A9" s="298" t="s">
        <v>311</v>
      </c>
      <c r="B9" s="299">
        <v>102.25314393520281</v>
      </c>
      <c r="C9" s="293">
        <v>17.746413410241811</v>
      </c>
      <c r="D9" s="293">
        <v>40.517304921066682</v>
      </c>
      <c r="E9" s="293">
        <v>43.989425603894318</v>
      </c>
      <c r="G9" s="430"/>
    </row>
    <row r="10" spans="1:36" x14ac:dyDescent="0.2">
      <c r="A10" s="298" t="s">
        <v>312</v>
      </c>
      <c r="B10" s="299">
        <v>112.4011935483871</v>
      </c>
      <c r="C10" s="293">
        <v>17.946409053944159</v>
      </c>
      <c r="D10" s="293">
        <v>46.069784494442935</v>
      </c>
      <c r="E10" s="293">
        <v>48.385000000000005</v>
      </c>
      <c r="G10" s="430"/>
    </row>
    <row r="11" spans="1:36" x14ac:dyDescent="0.2">
      <c r="A11" s="298" t="s">
        <v>313</v>
      </c>
      <c r="B11" s="299">
        <v>107.60074975189187</v>
      </c>
      <c r="C11" s="293">
        <v>21.520149950378375</v>
      </c>
      <c r="D11" s="293">
        <v>40.873164164577858</v>
      </c>
      <c r="E11" s="293">
        <v>45.207435636935635</v>
      </c>
      <c r="G11" s="430"/>
    </row>
    <row r="12" spans="1:36" x14ac:dyDescent="0.2">
      <c r="A12" s="298" t="s">
        <v>314</v>
      </c>
      <c r="B12" s="299">
        <v>117.59238806343561</v>
      </c>
      <c r="C12" s="293">
        <v>23.518477612687121</v>
      </c>
      <c r="D12" s="293">
        <v>41.840785692451263</v>
      </c>
      <c r="E12" s="293">
        <v>52.233124758297222</v>
      </c>
      <c r="G12" s="430"/>
    </row>
    <row r="13" spans="1:36" x14ac:dyDescent="0.2">
      <c r="A13" s="298" t="s">
        <v>315</v>
      </c>
      <c r="B13" s="299">
        <v>103.18709677419353</v>
      </c>
      <c r="C13" s="293">
        <v>17.197849462365593</v>
      </c>
      <c r="D13" s="293">
        <v>40.604892473118255</v>
      </c>
      <c r="E13" s="293">
        <v>45.384354838709683</v>
      </c>
      <c r="G13" s="430"/>
    </row>
    <row r="14" spans="1:36" x14ac:dyDescent="0.2">
      <c r="A14" s="298" t="s">
        <v>316</v>
      </c>
      <c r="B14" s="299">
        <v>108.04516129032258</v>
      </c>
      <c r="C14" s="293">
        <v>19.483553675304073</v>
      </c>
      <c r="D14" s="293">
        <v>48.8658011634056</v>
      </c>
      <c r="E14" s="293">
        <v>39.695806451612903</v>
      </c>
      <c r="G14" s="430"/>
    </row>
    <row r="15" spans="1:36" x14ac:dyDescent="0.2">
      <c r="A15" s="298" t="s">
        <v>217</v>
      </c>
      <c r="B15" s="299">
        <v>104.47096774193548</v>
      </c>
      <c r="C15" s="293">
        <v>17.411827956989249</v>
      </c>
      <c r="D15" s="293">
        <v>39.292333333333325</v>
      </c>
      <c r="E15" s="293">
        <v>47.766806451612908</v>
      </c>
      <c r="G15" s="430"/>
    </row>
    <row r="16" spans="1:36" x14ac:dyDescent="0.2">
      <c r="A16" s="298" t="s">
        <v>317</v>
      </c>
      <c r="B16" s="300">
        <v>117.5741935483871</v>
      </c>
      <c r="C16" s="282">
        <v>22.756295525494277</v>
      </c>
      <c r="D16" s="282">
        <v>49.338091571279918</v>
      </c>
      <c r="E16" s="282">
        <v>45.479806451612902</v>
      </c>
      <c r="G16" s="430"/>
    </row>
    <row r="17" spans="1:11" x14ac:dyDescent="0.2">
      <c r="A17" s="298" t="s">
        <v>253</v>
      </c>
      <c r="B17" s="299">
        <v>109.63696774193548</v>
      </c>
      <c r="C17" s="293">
        <v>18.27282795698925</v>
      </c>
      <c r="D17" s="293">
        <v>51.060043010752693</v>
      </c>
      <c r="E17" s="293">
        <v>40.304096774193546</v>
      </c>
      <c r="G17" s="430"/>
    </row>
    <row r="18" spans="1:11" x14ac:dyDescent="0.2">
      <c r="A18" s="298" t="s">
        <v>254</v>
      </c>
      <c r="B18" s="299">
        <v>109.13870967741937</v>
      </c>
      <c r="C18" s="293">
        <v>20.408051403094682</v>
      </c>
      <c r="D18" s="293">
        <v>34.466626016260172</v>
      </c>
      <c r="E18" s="293">
        <v>54.264032258064518</v>
      </c>
      <c r="G18" s="430"/>
    </row>
    <row r="19" spans="1:11" x14ac:dyDescent="0.2">
      <c r="A19" s="58" t="s">
        <v>255</v>
      </c>
      <c r="B19" s="299">
        <v>111.67096774193548</v>
      </c>
      <c r="C19" s="293">
        <v>19.380911756864833</v>
      </c>
      <c r="D19" s="293">
        <v>49.247088243135167</v>
      </c>
      <c r="E19" s="293">
        <v>43.042967741935485</v>
      </c>
      <c r="G19" s="430"/>
    </row>
    <row r="20" spans="1:11" x14ac:dyDescent="0.2">
      <c r="A20" s="58" t="s">
        <v>318</v>
      </c>
      <c r="B20" s="299">
        <v>105.36417526802991</v>
      </c>
      <c r="C20" s="293">
        <v>22.400257734148092</v>
      </c>
      <c r="D20" s="293">
        <v>36.020356892485125</v>
      </c>
      <c r="E20" s="293">
        <v>46.943560641396694</v>
      </c>
      <c r="G20" s="430"/>
    </row>
    <row r="21" spans="1:11" x14ac:dyDescent="0.2">
      <c r="A21" s="58" t="s">
        <v>319</v>
      </c>
      <c r="B21" s="299">
        <v>115.22258064516129</v>
      </c>
      <c r="C21" s="293">
        <v>21.545685811696828</v>
      </c>
      <c r="D21" s="293">
        <v>49.899636768948326</v>
      </c>
      <c r="E21" s="293">
        <v>43.777258064516126</v>
      </c>
      <c r="G21" s="430"/>
    </row>
    <row r="22" spans="1:11" x14ac:dyDescent="0.2">
      <c r="A22" s="58" t="s">
        <v>218</v>
      </c>
      <c r="B22" s="299">
        <v>128.81851612903225</v>
      </c>
      <c r="C22" s="293">
        <v>23.229568482284506</v>
      </c>
      <c r="D22" s="293">
        <v>61.739979904812259</v>
      </c>
      <c r="E22" s="293">
        <v>43.848967741935482</v>
      </c>
      <c r="G22" s="430"/>
    </row>
    <row r="23" spans="1:11" x14ac:dyDescent="0.2">
      <c r="A23" s="301" t="s">
        <v>320</v>
      </c>
      <c r="B23" s="302">
        <v>94.911645161290309</v>
      </c>
      <c r="C23" s="303">
        <v>16.47226899493468</v>
      </c>
      <c r="D23" s="303">
        <v>34.901795521194337</v>
      </c>
      <c r="E23" s="303">
        <v>43.537580645161292</v>
      </c>
      <c r="G23" s="430"/>
    </row>
    <row r="24" spans="1:11" x14ac:dyDescent="0.2">
      <c r="A24" s="301" t="s">
        <v>321</v>
      </c>
      <c r="B24" s="302">
        <v>94.863419354838712</v>
      </c>
      <c r="C24" s="303">
        <v>16.463899226872833</v>
      </c>
      <c r="D24" s="303">
        <v>33.017003998933625</v>
      </c>
      <c r="E24" s="303">
        <v>45.382516129032254</v>
      </c>
      <c r="G24" s="430"/>
    </row>
    <row r="25" spans="1:11" x14ac:dyDescent="0.2">
      <c r="A25" s="281" t="s">
        <v>322</v>
      </c>
      <c r="B25" s="302">
        <v>90.774193548387103</v>
      </c>
      <c r="C25" s="303">
        <v>13.189412737799836</v>
      </c>
      <c r="D25" s="303">
        <v>33.500167907361458</v>
      </c>
      <c r="E25" s="303">
        <v>44.08461290322581</v>
      </c>
      <c r="G25" s="430"/>
    </row>
    <row r="26" spans="1:11" x14ac:dyDescent="0.2">
      <c r="A26" s="281" t="s">
        <v>323</v>
      </c>
      <c r="B26" s="302">
        <v>116</v>
      </c>
      <c r="C26" s="303">
        <v>17.694915254237287</v>
      </c>
      <c r="D26" s="303">
        <v>47.240084745762715</v>
      </c>
      <c r="E26" s="303">
        <v>51.064999999999991</v>
      </c>
      <c r="G26" s="430"/>
    </row>
    <row r="27" spans="1:11" x14ac:dyDescent="0.2">
      <c r="A27" s="281" t="s">
        <v>324</v>
      </c>
      <c r="B27" s="302">
        <v>95.346573194429567</v>
      </c>
      <c r="C27" s="303">
        <v>17.829034011966506</v>
      </c>
      <c r="D27" s="303">
        <v>33.907464215271197</v>
      </c>
      <c r="E27" s="303">
        <v>43.610074967191863</v>
      </c>
      <c r="G27" s="430"/>
    </row>
    <row r="28" spans="1:11" x14ac:dyDescent="0.2">
      <c r="A28" s="58" t="s">
        <v>256</v>
      </c>
      <c r="B28" s="299">
        <v>112.28387096774193</v>
      </c>
      <c r="C28" s="293">
        <v>20.996170993968004</v>
      </c>
      <c r="D28" s="293">
        <v>45.591990296354581</v>
      </c>
      <c r="E28" s="293">
        <v>45.695709677419345</v>
      </c>
      <c r="G28" s="430"/>
    </row>
    <row r="29" spans="1:11" x14ac:dyDescent="0.2">
      <c r="A29" s="281" t="s">
        <v>221</v>
      </c>
      <c r="B29" s="302">
        <v>130.55286692120373</v>
      </c>
      <c r="C29" s="303">
        <v>21.758811153533959</v>
      </c>
      <c r="D29" s="303">
        <v>67.712470849848572</v>
      </c>
      <c r="E29" s="303">
        <v>41.081584917821203</v>
      </c>
      <c r="G29" s="430"/>
    </row>
    <row r="30" spans="1:11" x14ac:dyDescent="0.2">
      <c r="A30" s="58" t="s">
        <v>325</v>
      </c>
      <c r="B30" s="299">
        <v>107.06641664924177</v>
      </c>
      <c r="C30" s="293">
        <v>20.722532254691956</v>
      </c>
      <c r="D30" s="293">
        <v>39.680872330333244</v>
      </c>
      <c r="E30" s="293">
        <v>46.663012064216574</v>
      </c>
      <c r="G30" s="430"/>
    </row>
    <row r="31" spans="1:11" x14ac:dyDescent="0.2">
      <c r="A31" s="304" t="s">
        <v>257</v>
      </c>
      <c r="B31" s="305">
        <v>133.33453894319251</v>
      </c>
      <c r="C31" s="271">
        <v>26.666907788638504</v>
      </c>
      <c r="D31" s="271">
        <v>58.681268794420497</v>
      </c>
      <c r="E31" s="271">
        <v>47.986362360133505</v>
      </c>
      <c r="G31" s="430"/>
    </row>
    <row r="32" spans="1:11" x14ac:dyDescent="0.2">
      <c r="A32" s="306" t="s">
        <v>326</v>
      </c>
      <c r="B32" s="307">
        <v>112.04722089753807</v>
      </c>
      <c r="C32" s="307">
        <v>19.396385726089218</v>
      </c>
      <c r="D32" s="307">
        <v>48.762418110439768</v>
      </c>
      <c r="E32" s="307">
        <v>43.888417061009072</v>
      </c>
      <c r="G32" s="430"/>
      <c r="H32" s="436"/>
      <c r="I32" s="436"/>
      <c r="J32" s="436"/>
      <c r="K32" s="436"/>
    </row>
    <row r="33" spans="1:11" x14ac:dyDescent="0.2">
      <c r="A33" s="308" t="s">
        <v>327</v>
      </c>
      <c r="B33" s="309">
        <v>110.59457031126939</v>
      </c>
      <c r="C33" s="309">
        <v>18.824791802813127</v>
      </c>
      <c r="D33" s="309">
        <v>47.897060455143247</v>
      </c>
      <c r="E33" s="309">
        <v>43.872718053313022</v>
      </c>
      <c r="G33" s="430"/>
      <c r="H33" s="433"/>
      <c r="I33" s="433"/>
      <c r="J33" s="433"/>
      <c r="K33" s="433"/>
    </row>
    <row r="34" spans="1:11" x14ac:dyDescent="0.2">
      <c r="A34" s="308" t="s">
        <v>328</v>
      </c>
      <c r="B34" s="310">
        <v>8.9335952048177774</v>
      </c>
      <c r="C34" s="310">
        <v>1.1811514950818562</v>
      </c>
      <c r="D34" s="310">
        <v>11.099169222138698</v>
      </c>
      <c r="E34" s="310">
        <v>-3.3467255124027773</v>
      </c>
      <c r="G34" s="430"/>
    </row>
    <row r="35" spans="1:11" x14ac:dyDescent="0.2">
      <c r="A35" s="94"/>
      <c r="B35" s="65"/>
      <c r="C35" s="58"/>
      <c r="D35" s="8"/>
      <c r="E35" s="71" t="s">
        <v>296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F23" sqref="F23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0" t="s">
        <v>35</v>
      </c>
      <c r="B1" s="850"/>
      <c r="C1" s="850"/>
    </row>
    <row r="2" spans="1:4" x14ac:dyDescent="0.2">
      <c r="A2" s="850"/>
      <c r="B2" s="850"/>
      <c r="C2" s="850"/>
    </row>
    <row r="3" spans="1:4" x14ac:dyDescent="0.2">
      <c r="A3" s="61"/>
      <c r="B3" s="8"/>
      <c r="C3" s="62" t="s">
        <v>297</v>
      </c>
    </row>
    <row r="4" spans="1:4" x14ac:dyDescent="0.2">
      <c r="A4" s="64"/>
      <c r="B4" s="294" t="s">
        <v>303</v>
      </c>
      <c r="C4" s="294" t="s">
        <v>306</v>
      </c>
    </row>
    <row r="5" spans="1:4" x14ac:dyDescent="0.2">
      <c r="A5" s="295" t="s">
        <v>307</v>
      </c>
      <c r="B5" s="743">
        <v>60.258774193548376</v>
      </c>
      <c r="C5" s="744">
        <v>26.970774193548387</v>
      </c>
    </row>
    <row r="6" spans="1:4" x14ac:dyDescent="0.2">
      <c r="A6" s="298" t="s">
        <v>308</v>
      </c>
      <c r="B6" s="745">
        <v>51.409967741935489</v>
      </c>
      <c r="C6" s="746">
        <v>24.375354838709676</v>
      </c>
    </row>
    <row r="7" spans="1:4" x14ac:dyDescent="0.2">
      <c r="A7" s="298" t="s">
        <v>309</v>
      </c>
      <c r="B7" s="745">
        <v>60.955580645161298</v>
      </c>
      <c r="C7" s="746">
        <v>26.374870967741931</v>
      </c>
    </row>
    <row r="8" spans="1:4" x14ac:dyDescent="0.2">
      <c r="A8" s="298" t="s">
        <v>252</v>
      </c>
      <c r="B8" s="745">
        <v>47.541290322580643</v>
      </c>
      <c r="C8" s="746">
        <v>24.582870967741933</v>
      </c>
    </row>
    <row r="9" spans="1:4" x14ac:dyDescent="0.2">
      <c r="A9" s="298" t="s">
        <v>310</v>
      </c>
      <c r="B9" s="745">
        <v>88.136856793194113</v>
      </c>
      <c r="C9" s="746">
        <v>27.535964162837416</v>
      </c>
    </row>
    <row r="10" spans="1:4" x14ac:dyDescent="0.2">
      <c r="A10" s="298" t="s">
        <v>311</v>
      </c>
      <c r="B10" s="745">
        <v>56.569059531434775</v>
      </c>
      <c r="C10" s="746">
        <v>24.97178804436458</v>
      </c>
    </row>
    <row r="11" spans="1:4" x14ac:dyDescent="0.2">
      <c r="A11" s="298" t="s">
        <v>313</v>
      </c>
      <c r="B11" s="745">
        <v>72.205096774193549</v>
      </c>
      <c r="C11" s="746">
        <v>32.160483870967745</v>
      </c>
      <c r="D11" s="293"/>
    </row>
    <row r="12" spans="1:4" x14ac:dyDescent="0.2">
      <c r="A12" s="298" t="s">
        <v>312</v>
      </c>
      <c r="B12" s="745">
        <v>53.297094726239195</v>
      </c>
      <c r="C12" s="746">
        <v>25.51359625786743</v>
      </c>
    </row>
    <row r="13" spans="1:4" x14ac:dyDescent="0.2">
      <c r="A13" s="298" t="s">
        <v>314</v>
      </c>
      <c r="B13" s="745">
        <v>114.897160825212</v>
      </c>
      <c r="C13" s="746">
        <v>39.658057467240646</v>
      </c>
    </row>
    <row r="14" spans="1:4" x14ac:dyDescent="0.2">
      <c r="A14" s="298" t="s">
        <v>315</v>
      </c>
      <c r="B14" s="747">
        <v>0</v>
      </c>
      <c r="C14" s="748">
        <v>0</v>
      </c>
    </row>
    <row r="15" spans="1:4" x14ac:dyDescent="0.2">
      <c r="A15" s="298" t="s">
        <v>316</v>
      </c>
      <c r="B15" s="745">
        <v>73.202290322580637</v>
      </c>
      <c r="C15" s="746">
        <v>24.460709677419352</v>
      </c>
    </row>
    <row r="16" spans="1:4" x14ac:dyDescent="0.2">
      <c r="A16" s="298" t="s">
        <v>217</v>
      </c>
      <c r="B16" s="745">
        <v>60.464516129032255</v>
      </c>
      <c r="C16" s="746">
        <v>26.016290322580641</v>
      </c>
    </row>
    <row r="17" spans="1:3" x14ac:dyDescent="0.2">
      <c r="A17" s="298" t="s">
        <v>317</v>
      </c>
      <c r="B17" s="745">
        <v>77.57096774193549</v>
      </c>
      <c r="C17" s="746">
        <v>27.077129032258064</v>
      </c>
    </row>
    <row r="18" spans="1:3" x14ac:dyDescent="0.2">
      <c r="A18" s="298" t="s">
        <v>253</v>
      </c>
      <c r="B18" s="745">
        <v>62.029999999999994</v>
      </c>
      <c r="C18" s="746">
        <v>27.955967741935485</v>
      </c>
    </row>
    <row r="19" spans="1:3" x14ac:dyDescent="0.2">
      <c r="A19" s="298" t="s">
        <v>254</v>
      </c>
      <c r="B19" s="747">
        <v>0</v>
      </c>
      <c r="C19" s="748">
        <v>0</v>
      </c>
    </row>
    <row r="20" spans="1:3" x14ac:dyDescent="0.2">
      <c r="A20" s="298" t="s">
        <v>255</v>
      </c>
      <c r="B20" s="745">
        <v>92.593548387096774</v>
      </c>
      <c r="C20" s="746">
        <v>17.865354838709678</v>
      </c>
    </row>
    <row r="21" spans="1:3" x14ac:dyDescent="0.2">
      <c r="A21" s="298" t="s">
        <v>318</v>
      </c>
      <c r="B21" s="745">
        <v>105.36417526802991</v>
      </c>
      <c r="C21" s="746">
        <v>31.266502092023252</v>
      </c>
    </row>
    <row r="22" spans="1:3" x14ac:dyDescent="0.2">
      <c r="A22" s="298" t="s">
        <v>319</v>
      </c>
      <c r="B22" s="745">
        <v>58.081548387096767</v>
      </c>
      <c r="C22" s="746">
        <v>26.058741935483873</v>
      </c>
    </row>
    <row r="23" spans="1:3" x14ac:dyDescent="0.2">
      <c r="A23" s="298" t="s">
        <v>218</v>
      </c>
      <c r="B23" s="745">
        <v>109.29645161290323</v>
      </c>
      <c r="C23" s="746">
        <v>32.618870967741927</v>
      </c>
    </row>
    <row r="24" spans="1:3" x14ac:dyDescent="0.2">
      <c r="A24" s="298" t="s">
        <v>320</v>
      </c>
      <c r="B24" s="745">
        <v>56.054645161290317</v>
      </c>
      <c r="C24" s="746">
        <v>29.601870967741934</v>
      </c>
    </row>
    <row r="25" spans="1:3" x14ac:dyDescent="0.2">
      <c r="A25" s="298" t="s">
        <v>321</v>
      </c>
      <c r="B25" s="745">
        <v>48.7</v>
      </c>
      <c r="C25" s="746">
        <v>25.832709677419352</v>
      </c>
    </row>
    <row r="26" spans="1:3" x14ac:dyDescent="0.2">
      <c r="A26" s="298" t="s">
        <v>322</v>
      </c>
      <c r="B26" s="745">
        <v>45.687096774193549</v>
      </c>
      <c r="C26" s="746">
        <v>25.844903225806451</v>
      </c>
    </row>
    <row r="27" spans="1:3" x14ac:dyDescent="0.2">
      <c r="A27" s="298" t="s">
        <v>323</v>
      </c>
      <c r="B27" s="745">
        <v>100</v>
      </c>
      <c r="C27" s="746">
        <v>41.686354838709676</v>
      </c>
    </row>
    <row r="28" spans="1:3" x14ac:dyDescent="0.2">
      <c r="A28" s="298" t="s">
        <v>324</v>
      </c>
      <c r="B28" s="745">
        <v>60.013906061133397</v>
      </c>
      <c r="C28" s="746">
        <v>28.686054959090932</v>
      </c>
    </row>
    <row r="29" spans="1:3" x14ac:dyDescent="0.2">
      <c r="A29" s="298" t="s">
        <v>256</v>
      </c>
      <c r="B29" s="745">
        <v>96.774193548387103</v>
      </c>
      <c r="C29" s="746">
        <v>29.508387096774197</v>
      </c>
    </row>
    <row r="30" spans="1:3" x14ac:dyDescent="0.2">
      <c r="A30" s="298" t="s">
        <v>221</v>
      </c>
      <c r="B30" s="745">
        <v>50.5317172007774</v>
      </c>
      <c r="C30" s="746">
        <v>23.073423905008525</v>
      </c>
    </row>
    <row r="31" spans="1:3" x14ac:dyDescent="0.2">
      <c r="A31" s="298" t="s">
        <v>325</v>
      </c>
      <c r="B31" s="745">
        <v>87.049014195198069</v>
      </c>
      <c r="C31" s="746">
        <v>21.191777589415196</v>
      </c>
    </row>
    <row r="32" spans="1:3" x14ac:dyDescent="0.2">
      <c r="A32" s="298" t="s">
        <v>257</v>
      </c>
      <c r="B32" s="745">
        <v>103.6199620913824</v>
      </c>
      <c r="C32" s="746">
        <v>26.435640509563996</v>
      </c>
    </row>
    <row r="33" spans="1:3" x14ac:dyDescent="0.2">
      <c r="A33" s="306" t="s">
        <v>326</v>
      </c>
      <c r="B33" s="749">
        <v>58.878041272836796</v>
      </c>
      <c r="C33" s="749">
        <v>25.952758574888946</v>
      </c>
    </row>
    <row r="34" spans="1:3" x14ac:dyDescent="0.2">
      <c r="A34" s="308" t="s">
        <v>327</v>
      </c>
      <c r="B34" s="750">
        <v>57.393612941071773</v>
      </c>
      <c r="C34" s="750">
        <v>25.789485080572256</v>
      </c>
    </row>
    <row r="35" spans="1:3" x14ac:dyDescent="0.2">
      <c r="A35" s="308" t="s">
        <v>328</v>
      </c>
      <c r="B35" s="796">
        <v>-2.8651612524766037</v>
      </c>
      <c r="C35" s="751">
        <v>-1.1812891129761312</v>
      </c>
    </row>
    <row r="36" spans="1:3" x14ac:dyDescent="0.2">
      <c r="A36" s="94"/>
      <c r="B36" s="8"/>
      <c r="C36" s="71" t="s">
        <v>610</v>
      </c>
    </row>
    <row r="37" spans="1:3" x14ac:dyDescent="0.2">
      <c r="A37" s="94" t="s">
        <v>564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K34" sqref="K34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4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 t="s">
        <v>330</v>
      </c>
    </row>
    <row r="3" spans="1:13" x14ac:dyDescent="0.2">
      <c r="A3" s="230"/>
      <c r="B3" s="730">
        <v>2015</v>
      </c>
      <c r="C3" s="730" t="s">
        <v>602</v>
      </c>
      <c r="D3" s="730" t="s">
        <v>602</v>
      </c>
      <c r="E3" s="730" t="s">
        <v>602</v>
      </c>
      <c r="F3" s="730">
        <v>2016</v>
      </c>
      <c r="G3" s="730" t="s">
        <v>602</v>
      </c>
      <c r="H3" s="730" t="s">
        <v>602</v>
      </c>
      <c r="I3" s="730" t="s">
        <v>602</v>
      </c>
      <c r="J3" s="730" t="s">
        <v>602</v>
      </c>
      <c r="K3" s="730" t="s">
        <v>602</v>
      </c>
      <c r="L3" s="730" t="s">
        <v>602</v>
      </c>
      <c r="M3" s="730" t="s">
        <v>602</v>
      </c>
    </row>
    <row r="4" spans="1:13" x14ac:dyDescent="0.2">
      <c r="A4" s="318"/>
      <c r="B4" s="668">
        <v>42248</v>
      </c>
      <c r="C4" s="668">
        <v>42278</v>
      </c>
      <c r="D4" s="668">
        <v>42309</v>
      </c>
      <c r="E4" s="668">
        <v>42339</v>
      </c>
      <c r="F4" s="668">
        <v>42370</v>
      </c>
      <c r="G4" s="668">
        <v>42401</v>
      </c>
      <c r="H4" s="668">
        <v>42430</v>
      </c>
      <c r="I4" s="668">
        <v>42461</v>
      </c>
      <c r="J4" s="668">
        <v>42491</v>
      </c>
      <c r="K4" s="668">
        <v>42522</v>
      </c>
      <c r="L4" s="668">
        <v>42552</v>
      </c>
      <c r="M4" s="668">
        <v>42583</v>
      </c>
    </row>
    <row r="5" spans="1:13" x14ac:dyDescent="0.2">
      <c r="A5" s="312" t="s">
        <v>331</v>
      </c>
      <c r="B5" s="313">
        <v>47.480454545454542</v>
      </c>
      <c r="C5" s="313">
        <v>48.440681818181822</v>
      </c>
      <c r="D5" s="313">
        <v>44.260000000000005</v>
      </c>
      <c r="E5" s="313">
        <v>38.006666666666668</v>
      </c>
      <c r="F5" s="313">
        <v>30.835999999999995</v>
      </c>
      <c r="G5" s="313">
        <v>32.281904761904762</v>
      </c>
      <c r="H5" s="313">
        <v>38.352857142857133</v>
      </c>
      <c r="I5" s="313">
        <v>41.665238095238102</v>
      </c>
      <c r="J5" s="313">
        <v>46.814500000000002</v>
      </c>
      <c r="K5" s="313">
        <v>48.358636363636357</v>
      </c>
      <c r="L5" s="313">
        <v>44.977142857142859</v>
      </c>
      <c r="M5" s="313">
        <v>45.704090909090915</v>
      </c>
    </row>
    <row r="6" spans="1:13" x14ac:dyDescent="0.2">
      <c r="A6" s="314" t="s">
        <v>332</v>
      </c>
      <c r="B6" s="313">
        <v>45.479523809523805</v>
      </c>
      <c r="C6" s="313">
        <v>46.223636363636359</v>
      </c>
      <c r="D6" s="313">
        <v>42.443499999999993</v>
      </c>
      <c r="E6" s="313">
        <v>37.188636363636363</v>
      </c>
      <c r="F6" s="313">
        <v>31.683157894736844</v>
      </c>
      <c r="G6" s="313">
        <v>30.323</v>
      </c>
      <c r="H6" s="313">
        <v>37.802727272727275</v>
      </c>
      <c r="I6" s="313">
        <v>40.958095238095225</v>
      </c>
      <c r="J6" s="313">
        <v>46.712380952380947</v>
      </c>
      <c r="K6" s="313">
        <v>48.757272727272721</v>
      </c>
      <c r="L6" s="313">
        <v>44.651499999999999</v>
      </c>
      <c r="M6" s="313">
        <v>44.724347826086962</v>
      </c>
    </row>
    <row r="7" spans="1:13" x14ac:dyDescent="0.2">
      <c r="A7" s="315" t="s">
        <v>333</v>
      </c>
      <c r="B7" s="316">
        <v>1.1221181818181818</v>
      </c>
      <c r="C7" s="316">
        <v>1.1235090909090908</v>
      </c>
      <c r="D7" s="316">
        <v>1.0735999999999999</v>
      </c>
      <c r="E7" s="316">
        <v>1.0877181818181816</v>
      </c>
      <c r="F7" s="316">
        <v>1.0859649999999998</v>
      </c>
      <c r="G7" s="316">
        <v>1.1092952380952379</v>
      </c>
      <c r="H7" s="316">
        <v>1.1099666666666668</v>
      </c>
      <c r="I7" s="316">
        <v>1.1339190476190477</v>
      </c>
      <c r="J7" s="316">
        <v>1.1311090909090913</v>
      </c>
      <c r="K7" s="316">
        <v>1.1228909090909089</v>
      </c>
      <c r="L7" s="316">
        <v>1.1068523809523811</v>
      </c>
      <c r="M7" s="316">
        <v>1.1211739130434786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7" t="s">
        <v>334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M40" sqref="M40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4" t="s">
        <v>21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x14ac:dyDescent="0.2">
      <c r="A2" s="227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9" t="s">
        <v>330</v>
      </c>
    </row>
    <row r="3" spans="1:13" x14ac:dyDescent="0.2">
      <c r="A3" s="317"/>
      <c r="B3" s="730">
        <v>2015</v>
      </c>
      <c r="C3" s="730" t="s">
        <v>602</v>
      </c>
      <c r="D3" s="730" t="s">
        <v>602</v>
      </c>
      <c r="E3" s="730" t="s">
        <v>602</v>
      </c>
      <c r="F3" s="730">
        <v>2016</v>
      </c>
      <c r="G3" s="730" t="s">
        <v>602</v>
      </c>
      <c r="H3" s="730" t="s">
        <v>602</v>
      </c>
      <c r="I3" s="730" t="s">
        <v>602</v>
      </c>
      <c r="J3" s="730" t="s">
        <v>602</v>
      </c>
      <c r="K3" s="730" t="s">
        <v>602</v>
      </c>
      <c r="L3" s="730" t="s">
        <v>602</v>
      </c>
      <c r="M3" s="730" t="s">
        <v>602</v>
      </c>
    </row>
    <row r="4" spans="1:13" x14ac:dyDescent="0.2">
      <c r="A4" s="318"/>
      <c r="B4" s="668">
        <v>42248</v>
      </c>
      <c r="C4" s="668">
        <v>42278</v>
      </c>
      <c r="D4" s="668">
        <v>42309</v>
      </c>
      <c r="E4" s="668">
        <v>42339</v>
      </c>
      <c r="F4" s="668">
        <v>42370</v>
      </c>
      <c r="G4" s="668">
        <v>42401</v>
      </c>
      <c r="H4" s="668">
        <v>42430</v>
      </c>
      <c r="I4" s="668">
        <v>42461</v>
      </c>
      <c r="J4" s="668">
        <v>42491</v>
      </c>
      <c r="K4" s="668">
        <v>42522</v>
      </c>
      <c r="L4" s="668">
        <v>42552</v>
      </c>
      <c r="M4" s="668">
        <v>42583</v>
      </c>
    </row>
    <row r="5" spans="1:13" x14ac:dyDescent="0.2">
      <c r="A5" s="798" t="s">
        <v>335</v>
      </c>
      <c r="B5" s="799"/>
      <c r="C5" s="799"/>
      <c r="D5" s="799"/>
      <c r="E5" s="799"/>
      <c r="F5" s="799"/>
      <c r="G5" s="799"/>
      <c r="H5" s="799"/>
      <c r="I5" s="799"/>
      <c r="J5" s="799"/>
      <c r="K5" s="799"/>
      <c r="L5" s="799"/>
      <c r="M5" s="799"/>
    </row>
    <row r="6" spans="1:13" x14ac:dyDescent="0.2">
      <c r="A6" s="319" t="s">
        <v>336</v>
      </c>
      <c r="B6" s="237">
        <v>45.685454545454547</v>
      </c>
      <c r="C6" s="237">
        <v>45.870909090909095</v>
      </c>
      <c r="D6" s="237">
        <v>42.905238095238097</v>
      </c>
      <c r="E6" s="237">
        <v>34.506521739130442</v>
      </c>
      <c r="F6" s="237">
        <v>28.038571428571426</v>
      </c>
      <c r="G6" s="237">
        <v>28.888571428571431</v>
      </c>
      <c r="H6" s="237">
        <v>34.746521739130436</v>
      </c>
      <c r="I6" s="237">
        <v>38.209047619047617</v>
      </c>
      <c r="J6" s="237">
        <v>42.980454545454535</v>
      </c>
      <c r="K6" s="237">
        <v>45.464545454545458</v>
      </c>
      <c r="L6" s="237">
        <v>42.106190476190484</v>
      </c>
      <c r="M6" s="237">
        <v>42.415217391304346</v>
      </c>
    </row>
    <row r="7" spans="1:13" x14ac:dyDescent="0.2">
      <c r="A7" s="319" t="s">
        <v>337</v>
      </c>
      <c r="B7" s="237">
        <v>45.090454545454548</v>
      </c>
      <c r="C7" s="237">
        <v>45.959545454545449</v>
      </c>
      <c r="D7" s="237">
        <v>41.719047619047629</v>
      </c>
      <c r="E7" s="237">
        <v>34.265000000000001</v>
      </c>
      <c r="F7" s="237">
        <v>27.479999999999997</v>
      </c>
      <c r="G7" s="237">
        <v>29.901428571428568</v>
      </c>
      <c r="H7" s="237">
        <v>35.470909090909096</v>
      </c>
      <c r="I7" s="237">
        <v>39.421428571428571</v>
      </c>
      <c r="J7" s="237">
        <v>44.289999999999992</v>
      </c>
      <c r="K7" s="237">
        <v>46.307727272727277</v>
      </c>
      <c r="L7" s="237">
        <v>42.466666666666661</v>
      </c>
      <c r="M7" s="237">
        <v>43.926521739130429</v>
      </c>
    </row>
    <row r="8" spans="1:13" x14ac:dyDescent="0.2">
      <c r="A8" s="319" t="s">
        <v>338</v>
      </c>
      <c r="B8" s="237">
        <v>45.732727272727267</v>
      </c>
      <c r="C8" s="237">
        <v>45.87227272727273</v>
      </c>
      <c r="D8" s="237">
        <v>42.861904761904768</v>
      </c>
      <c r="E8" s="237">
        <v>34.497391304347822</v>
      </c>
      <c r="F8" s="237">
        <v>27.95809523809524</v>
      </c>
      <c r="G8" s="237">
        <v>28.980952380952381</v>
      </c>
      <c r="H8" s="237">
        <v>34.643478260869571</v>
      </c>
      <c r="I8" s="237">
        <v>38.147619047619045</v>
      </c>
      <c r="J8" s="237">
        <v>42.975454545454539</v>
      </c>
      <c r="K8" s="237">
        <v>45.516363636363629</v>
      </c>
      <c r="L8" s="237">
        <v>42.156666666666666</v>
      </c>
      <c r="M8" s="237">
        <v>42.369565217391305</v>
      </c>
    </row>
    <row r="9" spans="1:13" x14ac:dyDescent="0.2">
      <c r="A9" s="319" t="s">
        <v>339</v>
      </c>
      <c r="B9" s="237">
        <v>44.325909090909086</v>
      </c>
      <c r="C9" s="237">
        <v>44.281363636363643</v>
      </c>
      <c r="D9" s="237">
        <v>41.261904761904766</v>
      </c>
      <c r="E9" s="237">
        <v>32.849565217391316</v>
      </c>
      <c r="F9" s="237">
        <v>26.267619047619046</v>
      </c>
      <c r="G9" s="237">
        <v>27.280952380952385</v>
      </c>
      <c r="H9" s="237">
        <v>33.278260869565216</v>
      </c>
      <c r="I9" s="237">
        <v>36.61666666666666</v>
      </c>
      <c r="J9" s="237">
        <v>41.152727272727269</v>
      </c>
      <c r="K9" s="237">
        <v>43.523181818181811</v>
      </c>
      <c r="L9" s="237">
        <v>40.061428571428578</v>
      </c>
      <c r="M9" s="237">
        <v>40.508695652173913</v>
      </c>
    </row>
    <row r="10" spans="1:13" x14ac:dyDescent="0.2">
      <c r="A10" s="322" t="s">
        <v>341</v>
      </c>
      <c r="B10" s="320">
        <v>42.609545454545461</v>
      </c>
      <c r="C10" s="320">
        <v>43.879999999999995</v>
      </c>
      <c r="D10" s="320">
        <v>39.336666666666673</v>
      </c>
      <c r="E10" s="320">
        <v>32.949523809523811</v>
      </c>
      <c r="F10" s="320">
        <v>25.5975</v>
      </c>
      <c r="G10" s="320">
        <v>27.100476190476197</v>
      </c>
      <c r="H10" s="320">
        <v>33.198095238095235</v>
      </c>
      <c r="I10" s="320">
        <v>36.407142857142858</v>
      </c>
      <c r="J10" s="320">
        <v>41.523809523809533</v>
      </c>
      <c r="K10" s="320">
        <v>43.047272727272734</v>
      </c>
      <c r="L10" s="320">
        <v>39.751904761904761</v>
      </c>
      <c r="M10" s="320">
        <v>40.4</v>
      </c>
    </row>
    <row r="11" spans="1:13" x14ac:dyDescent="0.2">
      <c r="A11" s="798" t="s">
        <v>340</v>
      </c>
      <c r="B11" s="797"/>
      <c r="C11" s="797"/>
      <c r="D11" s="797"/>
      <c r="E11" s="797"/>
      <c r="F11" s="797"/>
      <c r="G11" s="797"/>
      <c r="H11" s="797"/>
      <c r="I11" s="797"/>
      <c r="J11" s="797"/>
      <c r="K11" s="797"/>
      <c r="L11" s="797"/>
      <c r="M11" s="797"/>
    </row>
    <row r="12" spans="1:13" x14ac:dyDescent="0.2">
      <c r="A12" s="319" t="s">
        <v>342</v>
      </c>
      <c r="B12" s="237">
        <v>48.282272727272726</v>
      </c>
      <c r="C12" s="237">
        <v>49.136818181818192</v>
      </c>
      <c r="D12" s="237">
        <v>44.50809523809523</v>
      </c>
      <c r="E12" s="237">
        <v>38.299523809523805</v>
      </c>
      <c r="F12" s="237">
        <v>31.532499999999999</v>
      </c>
      <c r="G12" s="237">
        <v>32.917142857142856</v>
      </c>
      <c r="H12" s="237">
        <v>38.940952380952382</v>
      </c>
      <c r="I12" s="237">
        <v>42.43571428571429</v>
      </c>
      <c r="J12" s="237">
        <v>47.349999999999994</v>
      </c>
      <c r="K12" s="237">
        <v>48.551818181818184</v>
      </c>
      <c r="L12" s="237">
        <v>45.390000000000008</v>
      </c>
      <c r="M12" s="237">
        <v>46.045454545454547</v>
      </c>
    </row>
    <row r="13" spans="1:13" x14ac:dyDescent="0.2">
      <c r="A13" s="319" t="s">
        <v>343</v>
      </c>
      <c r="B13" s="237">
        <v>46.617272727272727</v>
      </c>
      <c r="C13" s="237">
        <v>47.407727272727271</v>
      </c>
      <c r="D13" s="237">
        <v>43.2</v>
      </c>
      <c r="E13" s="237">
        <v>36.878695652173917</v>
      </c>
      <c r="F13" s="237">
        <v>30.047619047619047</v>
      </c>
      <c r="G13" s="237">
        <v>31.071904761904761</v>
      </c>
      <c r="H13" s="237">
        <v>37.414347826086953</v>
      </c>
      <c r="I13" s="237">
        <v>40.675714285714285</v>
      </c>
      <c r="J13" s="237">
        <v>45.806363636363635</v>
      </c>
      <c r="K13" s="237">
        <v>47.367727272727272</v>
      </c>
      <c r="L13" s="237">
        <v>43.993333333333339</v>
      </c>
      <c r="M13" s="237">
        <v>44.85521739130435</v>
      </c>
    </row>
    <row r="14" spans="1:13" x14ac:dyDescent="0.2">
      <c r="A14" s="319" t="s">
        <v>344</v>
      </c>
      <c r="B14" s="237">
        <v>48.622727272727268</v>
      </c>
      <c r="C14" s="237">
        <v>49.234090909090902</v>
      </c>
      <c r="D14" s="237">
        <v>44.529523809523802</v>
      </c>
      <c r="E14" s="237">
        <v>38.215714285714284</v>
      </c>
      <c r="F14" s="237">
        <v>31.209999999999997</v>
      </c>
      <c r="G14" s="237">
        <v>32.89</v>
      </c>
      <c r="H14" s="237">
        <v>38.917142857142849</v>
      </c>
      <c r="I14" s="237">
        <v>42.283333333333317</v>
      </c>
      <c r="J14" s="237">
        <v>47.596666666666657</v>
      </c>
      <c r="K14" s="237">
        <v>49.299090909090914</v>
      </c>
      <c r="L14" s="237">
        <v>46.325714285714284</v>
      </c>
      <c r="M14" s="237">
        <v>47.458181818181828</v>
      </c>
    </row>
    <row r="15" spans="1:13" x14ac:dyDescent="0.2">
      <c r="A15" s="798" t="s">
        <v>222</v>
      </c>
      <c r="B15" s="797"/>
      <c r="C15" s="797"/>
      <c r="D15" s="797"/>
      <c r="E15" s="797"/>
      <c r="F15" s="797"/>
      <c r="G15" s="797"/>
      <c r="H15" s="797"/>
      <c r="I15" s="797"/>
      <c r="J15" s="797"/>
      <c r="K15" s="797"/>
      <c r="L15" s="797"/>
      <c r="M15" s="797"/>
    </row>
    <row r="16" spans="1:13" x14ac:dyDescent="0.2">
      <c r="A16" s="319" t="s">
        <v>345</v>
      </c>
      <c r="B16" s="237">
        <v>47.011818181818178</v>
      </c>
      <c r="C16" s="237">
        <v>47.343636363636371</v>
      </c>
      <c r="D16" s="237">
        <v>42.396190476190469</v>
      </c>
      <c r="E16" s="237">
        <v>36.780476190476193</v>
      </c>
      <c r="F16" s="237">
        <v>29.112500000000001</v>
      </c>
      <c r="G16" s="237">
        <v>30.571904761904761</v>
      </c>
      <c r="H16" s="237">
        <v>36.617142857142859</v>
      </c>
      <c r="I16" s="237">
        <v>39.976190476190467</v>
      </c>
      <c r="J16" s="237">
        <v>45.018500000000003</v>
      </c>
      <c r="K16" s="237">
        <v>46.651818181818186</v>
      </c>
      <c r="L16" s="237">
        <v>43.66142857142858</v>
      </c>
      <c r="M16" s="237">
        <v>43.815909090909095</v>
      </c>
    </row>
    <row r="17" spans="1:13" x14ac:dyDescent="0.2">
      <c r="A17" s="798" t="s">
        <v>346</v>
      </c>
      <c r="B17" s="800"/>
      <c r="C17" s="800"/>
      <c r="D17" s="800"/>
      <c r="E17" s="800"/>
      <c r="F17" s="800"/>
      <c r="G17" s="800"/>
      <c r="H17" s="800"/>
      <c r="I17" s="800"/>
      <c r="J17" s="800"/>
      <c r="K17" s="800"/>
      <c r="L17" s="800"/>
      <c r="M17" s="800"/>
    </row>
    <row r="18" spans="1:13" x14ac:dyDescent="0.2">
      <c r="A18" s="319" t="s">
        <v>347</v>
      </c>
      <c r="B18" s="237">
        <v>45.479523809523805</v>
      </c>
      <c r="C18" s="237">
        <v>46.223636363636359</v>
      </c>
      <c r="D18" s="237">
        <v>42.443499999999993</v>
      </c>
      <c r="E18" s="237">
        <v>37.188636363636363</v>
      </c>
      <c r="F18" s="237">
        <v>31.683157894736844</v>
      </c>
      <c r="G18" s="237">
        <v>30.323</v>
      </c>
      <c r="H18" s="237">
        <v>37.802727272727275</v>
      </c>
      <c r="I18" s="237">
        <v>40.958095238095225</v>
      </c>
      <c r="J18" s="237">
        <v>46.712380952380947</v>
      </c>
      <c r="K18" s="237">
        <v>48.757272727272721</v>
      </c>
      <c r="L18" s="237">
        <v>44.651499999999999</v>
      </c>
      <c r="M18" s="237">
        <v>44.724347826086962</v>
      </c>
    </row>
    <row r="19" spans="1:13" x14ac:dyDescent="0.2">
      <c r="A19" s="322" t="s">
        <v>348</v>
      </c>
      <c r="B19" s="320">
        <v>34.787727272727267</v>
      </c>
      <c r="C19" s="320">
        <v>35.280909090909091</v>
      </c>
      <c r="D19" s="320">
        <v>31.323333333333331</v>
      </c>
      <c r="E19" s="320">
        <v>24.633043478260866</v>
      </c>
      <c r="F19" s="320">
        <v>19.709523809523809</v>
      </c>
      <c r="G19" s="320">
        <v>22.95428571428571</v>
      </c>
      <c r="H19" s="320">
        <v>28.658695652173911</v>
      </c>
      <c r="I19" s="320">
        <v>30.706666666666667</v>
      </c>
      <c r="J19" s="320">
        <v>36.206818181818178</v>
      </c>
      <c r="K19" s="320">
        <v>37.576363636363638</v>
      </c>
      <c r="L19" s="320">
        <v>36.103333333333339</v>
      </c>
      <c r="M19" s="320">
        <v>36.703043478260874</v>
      </c>
    </row>
    <row r="20" spans="1:13" x14ac:dyDescent="0.2">
      <c r="A20" s="798" t="s">
        <v>349</v>
      </c>
      <c r="B20" s="800"/>
      <c r="C20" s="800"/>
      <c r="D20" s="800"/>
      <c r="E20" s="800"/>
      <c r="F20" s="800"/>
      <c r="G20" s="800"/>
      <c r="H20" s="800"/>
      <c r="I20" s="800"/>
      <c r="J20" s="800"/>
      <c r="K20" s="800"/>
      <c r="L20" s="800"/>
      <c r="M20" s="800"/>
    </row>
    <row r="21" spans="1:13" x14ac:dyDescent="0.2">
      <c r="A21" s="319" t="s">
        <v>350</v>
      </c>
      <c r="B21" s="237">
        <v>47.912727272727267</v>
      </c>
      <c r="C21" s="237">
        <v>48.87318181818182</v>
      </c>
      <c r="D21" s="237">
        <v>44.170476190476187</v>
      </c>
      <c r="E21" s="237">
        <v>38.417619047619056</v>
      </c>
      <c r="F21" s="237">
        <v>31.312000000000001</v>
      </c>
      <c r="G21" s="237">
        <v>32.605714285714285</v>
      </c>
      <c r="H21" s="237">
        <v>38.649047619047622</v>
      </c>
      <c r="I21" s="237">
        <v>42.088095238095235</v>
      </c>
      <c r="J21" s="237">
        <v>47.711904761904776</v>
      </c>
      <c r="K21" s="237">
        <v>48.499545454545455</v>
      </c>
      <c r="L21" s="237">
        <v>44.982857142857142</v>
      </c>
      <c r="M21" s="237">
        <v>45.718181818181819</v>
      </c>
    </row>
    <row r="22" spans="1:13" x14ac:dyDescent="0.2">
      <c r="A22" s="319" t="s">
        <v>351</v>
      </c>
      <c r="B22" s="246">
        <v>47.496818181818192</v>
      </c>
      <c r="C22" s="246">
        <v>48.384999999999998</v>
      </c>
      <c r="D22" s="246">
        <v>43.430952380952377</v>
      </c>
      <c r="E22" s="246">
        <v>38.072857142857139</v>
      </c>
      <c r="F22" s="246">
        <v>30.310499999999998</v>
      </c>
      <c r="G22" s="246">
        <v>31.858095238095231</v>
      </c>
      <c r="H22" s="246">
        <v>37.984761904761911</v>
      </c>
      <c r="I22" s="246">
        <v>41.064761904761909</v>
      </c>
      <c r="J22" s="246">
        <v>46.63333333333334</v>
      </c>
      <c r="K22" s="246">
        <v>47.851363636363651</v>
      </c>
      <c r="L22" s="246">
        <v>44.438571428571422</v>
      </c>
      <c r="M22" s="246">
        <v>45.265454545454546</v>
      </c>
    </row>
    <row r="23" spans="1:13" x14ac:dyDescent="0.2">
      <c r="A23" s="322" t="s">
        <v>352</v>
      </c>
      <c r="B23" s="320">
        <v>47.424999999999997</v>
      </c>
      <c r="C23" s="320">
        <v>48.363181818181822</v>
      </c>
      <c r="D23" s="320">
        <v>43.6752380952381</v>
      </c>
      <c r="E23" s="320">
        <v>38.076190476190483</v>
      </c>
      <c r="F23" s="320">
        <v>30.758500000000005</v>
      </c>
      <c r="G23" s="320">
        <v>31.929523809523808</v>
      </c>
      <c r="H23" s="320">
        <v>38.083809523809521</v>
      </c>
      <c r="I23" s="320">
        <v>41.252380952380953</v>
      </c>
      <c r="J23" s="320">
        <v>46.773500000000006</v>
      </c>
      <c r="K23" s="320">
        <v>47.795000000000009</v>
      </c>
      <c r="L23" s="320">
        <v>44.535714285714292</v>
      </c>
      <c r="M23" s="320">
        <v>45.339545454545458</v>
      </c>
    </row>
    <row r="24" spans="1:13" s="258" customFormat="1" ht="15" x14ac:dyDescent="0.25">
      <c r="A24" s="669" t="s">
        <v>353</v>
      </c>
      <c r="B24" s="670">
        <v>44.82</v>
      </c>
      <c r="C24" s="670">
        <v>45.022272727272728</v>
      </c>
      <c r="D24" s="670">
        <v>40.493333333333325</v>
      </c>
      <c r="E24" s="670">
        <v>33.637727272727268</v>
      </c>
      <c r="F24" s="670">
        <v>26.503499999999995</v>
      </c>
      <c r="G24" s="670">
        <v>28.719047619047625</v>
      </c>
      <c r="H24" s="670">
        <v>34.653043478260869</v>
      </c>
      <c r="I24" s="670">
        <v>37.86</v>
      </c>
      <c r="J24" s="670">
        <v>43.23</v>
      </c>
      <c r="K24" s="670">
        <v>45.837272727272733</v>
      </c>
      <c r="L24" s="670">
        <v>42.701904761904757</v>
      </c>
      <c r="M24" s="670">
        <v>43.101739130434787</v>
      </c>
    </row>
    <row r="25" spans="1:13" x14ac:dyDescent="0.2">
      <c r="A25" s="323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47" t="s">
        <v>334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D31" sqref="D31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6"/>
    <col min="16" max="16384" width="10.5" style="13"/>
  </cols>
  <sheetData>
    <row r="1" spans="1:15" ht="13.7" customHeight="1" x14ac:dyDescent="0.2">
      <c r="A1" s="224" t="s">
        <v>22</v>
      </c>
      <c r="B1" s="224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5" ht="13.7" customHeight="1" x14ac:dyDescent="0.2">
      <c r="A2" s="224"/>
      <c r="B2" s="224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9" t="s">
        <v>354</v>
      </c>
    </row>
    <row r="3" spans="1:15" ht="13.7" customHeight="1" x14ac:dyDescent="0.2">
      <c r="A3" s="846"/>
      <c r="B3" s="846"/>
      <c r="C3" s="730">
        <v>2015</v>
      </c>
      <c r="D3" s="730" t="s">
        <v>602</v>
      </c>
      <c r="E3" s="730" t="s">
        <v>602</v>
      </c>
      <c r="F3" s="730" t="s">
        <v>602</v>
      </c>
      <c r="G3" s="730">
        <v>2016</v>
      </c>
      <c r="H3" s="730" t="s">
        <v>602</v>
      </c>
      <c r="I3" s="730" t="s">
        <v>602</v>
      </c>
      <c r="J3" s="730" t="s">
        <v>602</v>
      </c>
      <c r="K3" s="730" t="s">
        <v>602</v>
      </c>
      <c r="L3" s="730" t="s">
        <v>602</v>
      </c>
      <c r="M3" s="730" t="s">
        <v>602</v>
      </c>
      <c r="N3" s="730" t="s">
        <v>602</v>
      </c>
    </row>
    <row r="4" spans="1:15" ht="13.7" customHeight="1" x14ac:dyDescent="0.2">
      <c r="B4" s="235"/>
      <c r="C4" s="668">
        <v>42248</v>
      </c>
      <c r="D4" s="668">
        <v>42278</v>
      </c>
      <c r="E4" s="668">
        <v>42309</v>
      </c>
      <c r="F4" s="668">
        <v>42339</v>
      </c>
      <c r="G4" s="668">
        <v>42370</v>
      </c>
      <c r="H4" s="668">
        <v>42401</v>
      </c>
      <c r="I4" s="668">
        <v>42430</v>
      </c>
      <c r="J4" s="668">
        <v>42461</v>
      </c>
      <c r="K4" s="668">
        <v>42491</v>
      </c>
      <c r="L4" s="668">
        <v>42522</v>
      </c>
      <c r="M4" s="668">
        <v>42552</v>
      </c>
      <c r="N4" s="668">
        <v>42583</v>
      </c>
    </row>
    <row r="5" spans="1:15" ht="13.7" customHeight="1" x14ac:dyDescent="0.2">
      <c r="A5" s="886" t="s">
        <v>565</v>
      </c>
      <c r="B5" s="324" t="s">
        <v>355</v>
      </c>
      <c r="C5" s="735">
        <v>503.76136363636363</v>
      </c>
      <c r="D5" s="735">
        <v>473.29545454545456</v>
      </c>
      <c r="E5" s="735">
        <v>469.8095238095238</v>
      </c>
      <c r="F5" s="735">
        <v>427.48809523809524</v>
      </c>
      <c r="G5" s="735">
        <v>391.45</v>
      </c>
      <c r="H5" s="735">
        <v>351.54761904761904</v>
      </c>
      <c r="I5" s="735">
        <v>420.59523809523807</v>
      </c>
      <c r="J5" s="735">
        <v>476.88095238095241</v>
      </c>
      <c r="K5" s="735">
        <v>512.09523809523807</v>
      </c>
      <c r="L5" s="735">
        <v>509.67045454545456</v>
      </c>
      <c r="M5" s="735">
        <v>458.42857142857144</v>
      </c>
      <c r="N5" s="735">
        <v>471.72727272727275</v>
      </c>
    </row>
    <row r="6" spans="1:15" ht="13.7" customHeight="1" x14ac:dyDescent="0.2">
      <c r="A6" s="887"/>
      <c r="B6" s="325" t="s">
        <v>356</v>
      </c>
      <c r="C6" s="736">
        <v>514.5</v>
      </c>
      <c r="D6" s="736">
        <v>465.45454545454544</v>
      </c>
      <c r="E6" s="736">
        <v>467.86904761904759</v>
      </c>
      <c r="F6" s="736">
        <v>417.67857142857144</v>
      </c>
      <c r="G6" s="736">
        <v>378.13749999999999</v>
      </c>
      <c r="H6" s="736">
        <v>341.60714285714283</v>
      </c>
      <c r="I6" s="736">
        <v>390.11904761904759</v>
      </c>
      <c r="J6" s="736">
        <v>470.07142857142856</v>
      </c>
      <c r="K6" s="736">
        <v>498.28571428571428</v>
      </c>
      <c r="L6" s="736">
        <v>502.875</v>
      </c>
      <c r="M6" s="736">
        <v>450.60714285714283</v>
      </c>
      <c r="N6" s="736">
        <v>464.02272727272725</v>
      </c>
    </row>
    <row r="7" spans="1:15" ht="13.7" customHeight="1" x14ac:dyDescent="0.2">
      <c r="A7" s="888" t="s">
        <v>616</v>
      </c>
      <c r="B7" s="324" t="s">
        <v>355</v>
      </c>
      <c r="C7" s="737">
        <v>463.44318181818181</v>
      </c>
      <c r="D7" s="737">
        <v>454.11363636363637</v>
      </c>
      <c r="E7" s="737">
        <v>432.71428571428572</v>
      </c>
      <c r="F7" s="737">
        <v>360.39285714285717</v>
      </c>
      <c r="G7" s="737">
        <v>290.22500000000002</v>
      </c>
      <c r="H7" s="737">
        <v>312.28571428571428</v>
      </c>
      <c r="I7" s="737">
        <v>361.86904761904759</v>
      </c>
      <c r="J7" s="737">
        <v>378.26190476190476</v>
      </c>
      <c r="K7" s="737">
        <v>428.82499999999999</v>
      </c>
      <c r="L7" s="737">
        <v>451.27272727272725</v>
      </c>
      <c r="M7" s="737">
        <v>417.26190476190476</v>
      </c>
      <c r="N7" s="737">
        <v>420.78409090909093</v>
      </c>
    </row>
    <row r="8" spans="1:15" ht="13.7" customHeight="1" x14ac:dyDescent="0.2">
      <c r="A8" s="889"/>
      <c r="B8" s="325" t="s">
        <v>356</v>
      </c>
      <c r="C8" s="736">
        <v>474.70454545454544</v>
      </c>
      <c r="D8" s="736">
        <v>462.28409090909093</v>
      </c>
      <c r="E8" s="736">
        <v>441.76190476190476</v>
      </c>
      <c r="F8" s="736">
        <v>368.08333333333331</v>
      </c>
      <c r="G8" s="736">
        <v>302.45</v>
      </c>
      <c r="H8" s="736">
        <v>322.41666666666669</v>
      </c>
      <c r="I8" s="736">
        <v>370.78571428571428</v>
      </c>
      <c r="J8" s="736">
        <v>392.51190476190476</v>
      </c>
      <c r="K8" s="736">
        <v>436.59523809523807</v>
      </c>
      <c r="L8" s="736">
        <v>459.28409090909093</v>
      </c>
      <c r="M8" s="736">
        <v>423.1904761904762</v>
      </c>
      <c r="N8" s="736">
        <v>430.97727272727275</v>
      </c>
    </row>
    <row r="9" spans="1:15" ht="13.7" customHeight="1" x14ac:dyDescent="0.2">
      <c r="A9" s="888" t="s">
        <v>566</v>
      </c>
      <c r="B9" s="324" t="s">
        <v>355</v>
      </c>
      <c r="C9" s="735">
        <v>466.89772727272725</v>
      </c>
      <c r="D9" s="735">
        <v>448.40909090909093</v>
      </c>
      <c r="E9" s="735">
        <v>427.9404761904762</v>
      </c>
      <c r="F9" s="735">
        <v>341.47619047619048</v>
      </c>
      <c r="G9" s="735">
        <v>280.07499999999999</v>
      </c>
      <c r="H9" s="735">
        <v>298.63095238095241</v>
      </c>
      <c r="I9" s="735">
        <v>350.5595238095238</v>
      </c>
      <c r="J9" s="735">
        <v>363.3095238095238</v>
      </c>
      <c r="K9" s="735">
        <v>421.39285714285717</v>
      </c>
      <c r="L9" s="735">
        <v>439.86363636363637</v>
      </c>
      <c r="M9" s="735">
        <v>401.45238095238096</v>
      </c>
      <c r="N9" s="735">
        <v>408.46739130434781</v>
      </c>
    </row>
    <row r="10" spans="1:15" ht="13.7" customHeight="1" x14ac:dyDescent="0.2">
      <c r="A10" s="889"/>
      <c r="B10" s="325" t="s">
        <v>356</v>
      </c>
      <c r="C10" s="736">
        <v>475.34090909090907</v>
      </c>
      <c r="D10" s="736">
        <v>462.45454545454544</v>
      </c>
      <c r="E10" s="736">
        <v>440.64333333333332</v>
      </c>
      <c r="F10" s="736">
        <v>352.90476190476193</v>
      </c>
      <c r="G10" s="736">
        <v>292.75650000000002</v>
      </c>
      <c r="H10" s="736">
        <v>307.19095238095241</v>
      </c>
      <c r="I10" s="736">
        <v>357.64285714285717</v>
      </c>
      <c r="J10" s="736">
        <v>375.25</v>
      </c>
      <c r="K10" s="736">
        <v>427.65650000000005</v>
      </c>
      <c r="L10" s="736">
        <v>449.12590909090909</v>
      </c>
      <c r="M10" s="736">
        <v>407.19666666666672</v>
      </c>
      <c r="N10" s="736">
        <v>414.51136363636363</v>
      </c>
    </row>
    <row r="11" spans="1:15" ht="13.7" customHeight="1" x14ac:dyDescent="0.2">
      <c r="A11" s="886" t="s">
        <v>357</v>
      </c>
      <c r="B11" s="324" t="s">
        <v>355</v>
      </c>
      <c r="C11" s="735">
        <v>219.47772727272729</v>
      </c>
      <c r="D11" s="735">
        <v>233.22727272727272</v>
      </c>
      <c r="E11" s="735">
        <v>212.45238095238096</v>
      </c>
      <c r="F11" s="735">
        <v>169.26190476190476</v>
      </c>
      <c r="G11" s="735">
        <v>132.78749999999999</v>
      </c>
      <c r="H11" s="735">
        <v>144.3452380952381</v>
      </c>
      <c r="I11" s="735">
        <v>158.98285714285717</v>
      </c>
      <c r="J11" s="735">
        <v>178.16095238095238</v>
      </c>
      <c r="K11" s="735">
        <v>217.45904761904762</v>
      </c>
      <c r="L11" s="735">
        <v>233.51818181818183</v>
      </c>
      <c r="M11" s="735">
        <v>243.48285714285717</v>
      </c>
      <c r="N11" s="735">
        <v>237.57500000000002</v>
      </c>
    </row>
    <row r="12" spans="1:15" ht="13.7" customHeight="1" x14ac:dyDescent="0.2">
      <c r="A12" s="887"/>
      <c r="B12" s="325" t="s">
        <v>356</v>
      </c>
      <c r="C12" s="736">
        <v>211.95454545454547</v>
      </c>
      <c r="D12" s="736">
        <v>225.35227272727272</v>
      </c>
      <c r="E12" s="736">
        <v>206.22619047619048</v>
      </c>
      <c r="F12" s="736">
        <v>158.35714285714286</v>
      </c>
      <c r="G12" s="736">
        <v>125.1</v>
      </c>
      <c r="H12" s="736">
        <v>138.27380952380952</v>
      </c>
      <c r="I12" s="736">
        <v>155.11904761904762</v>
      </c>
      <c r="J12" s="736">
        <v>174.07142857142858</v>
      </c>
      <c r="K12" s="736">
        <v>211.36250000000001</v>
      </c>
      <c r="L12" s="736">
        <v>222.97727272727272</v>
      </c>
      <c r="M12" s="736">
        <v>236.11904761904762</v>
      </c>
      <c r="N12" s="736">
        <v>233.45454545454547</v>
      </c>
    </row>
    <row r="13" spans="1:15" ht="13.7" customHeight="1" x14ac:dyDescent="0.2">
      <c r="B13" s="323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47" t="s">
        <v>334</v>
      </c>
    </row>
    <row r="14" spans="1:15" ht="13.7" customHeight="1" x14ac:dyDescent="0.2">
      <c r="A14" s="323"/>
      <c r="N14" s="226"/>
      <c r="O14" s="13"/>
    </row>
    <row r="15" spans="1:15" ht="13.7" customHeight="1" x14ac:dyDescent="0.2">
      <c r="A15" s="323"/>
      <c r="N15" s="226"/>
      <c r="O15" s="13"/>
    </row>
    <row r="18" spans="13:15" ht="13.7" customHeight="1" x14ac:dyDescent="0.2">
      <c r="N18" s="226"/>
      <c r="O18" s="13"/>
    </row>
    <row r="19" spans="13:15" ht="13.7" customHeight="1" x14ac:dyDescent="0.2">
      <c r="M19" s="226"/>
      <c r="O19" s="13"/>
    </row>
    <row r="20" spans="13:15" ht="13.7" customHeight="1" x14ac:dyDescent="0.2">
      <c r="M20" s="226"/>
      <c r="O20" s="13"/>
    </row>
    <row r="21" spans="13:15" ht="13.7" customHeight="1" x14ac:dyDescent="0.2">
      <c r="M21" s="226"/>
      <c r="O21" s="13"/>
    </row>
    <row r="22" spans="13:15" ht="13.7" customHeight="1" x14ac:dyDescent="0.2">
      <c r="M22" s="226"/>
      <c r="O22" s="13"/>
    </row>
    <row r="23" spans="13:15" ht="13.7" customHeight="1" x14ac:dyDescent="0.2">
      <c r="M23" s="226"/>
      <c r="O23" s="13"/>
    </row>
    <row r="24" spans="13:15" ht="13.7" customHeight="1" x14ac:dyDescent="0.2">
      <c r="M24" s="226"/>
      <c r="O24" s="13"/>
    </row>
    <row r="25" spans="13:15" ht="13.7" customHeight="1" x14ac:dyDescent="0.2">
      <c r="M25" s="226"/>
      <c r="O25" s="13"/>
    </row>
    <row r="26" spans="13:15" ht="13.7" customHeight="1" x14ac:dyDescent="0.2">
      <c r="M26" s="226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A3" sqref="A3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64">
        <f>INDICE!A3</f>
        <v>42583</v>
      </c>
      <c r="C3" s="882">
        <v>41671</v>
      </c>
      <c r="D3" s="882" t="s">
        <v>120</v>
      </c>
      <c r="E3" s="882"/>
      <c r="F3" s="882" t="s">
        <v>121</v>
      </c>
      <c r="G3" s="882"/>
      <c r="H3" s="882"/>
    </row>
    <row r="4" spans="1:8" ht="25.5" x14ac:dyDescent="0.2">
      <c r="A4" s="75"/>
      <c r="B4" s="260" t="s">
        <v>55</v>
      </c>
      <c r="C4" s="261" t="s">
        <v>523</v>
      </c>
      <c r="D4" s="260" t="s">
        <v>55</v>
      </c>
      <c r="E4" s="261" t="s">
        <v>523</v>
      </c>
      <c r="F4" s="260" t="s">
        <v>55</v>
      </c>
      <c r="G4" s="262" t="s">
        <v>523</v>
      </c>
      <c r="H4" s="261" t="s">
        <v>110</v>
      </c>
    </row>
    <row r="5" spans="1:8" x14ac:dyDescent="0.2">
      <c r="A5" s="65" t="s">
        <v>359</v>
      </c>
      <c r="B5" s="264">
        <v>15792.215</v>
      </c>
      <c r="C5" s="263">
        <v>5.1773918573080842</v>
      </c>
      <c r="D5" s="264">
        <v>164941.27100000001</v>
      </c>
      <c r="E5" s="263">
        <v>1.8808937154883756</v>
      </c>
      <c r="F5" s="264">
        <v>246727.872</v>
      </c>
      <c r="G5" s="263">
        <v>2.2524388689319768</v>
      </c>
      <c r="H5" s="263">
        <v>79.453540671818999</v>
      </c>
    </row>
    <row r="6" spans="1:8" x14ac:dyDescent="0.2">
      <c r="A6" s="65" t="s">
        <v>360</v>
      </c>
      <c r="B6" s="66">
        <v>4722.4359999999997</v>
      </c>
      <c r="C6" s="266">
        <v>-10.736118971227626</v>
      </c>
      <c r="D6" s="66">
        <v>32636.581999999999</v>
      </c>
      <c r="E6" s="67">
        <v>-17.561068663918515</v>
      </c>
      <c r="F6" s="66">
        <v>54131.696000000004</v>
      </c>
      <c r="G6" s="67">
        <v>-10.517966877179518</v>
      </c>
      <c r="H6" s="67">
        <v>17.431978296195663</v>
      </c>
    </row>
    <row r="7" spans="1:8" x14ac:dyDescent="0.2">
      <c r="A7" s="65" t="s">
        <v>361</v>
      </c>
      <c r="B7" s="265">
        <v>871.10400000000004</v>
      </c>
      <c r="C7" s="266">
        <v>20.21180142994945</v>
      </c>
      <c r="D7" s="265">
        <v>6419.0389999999998</v>
      </c>
      <c r="E7" s="266">
        <v>3.6919371487555912</v>
      </c>
      <c r="F7" s="265">
        <v>9671.4290000000001</v>
      </c>
      <c r="G7" s="266">
        <v>-3.5966205390993511</v>
      </c>
      <c r="H7" s="266">
        <v>3.1144810319853513</v>
      </c>
    </row>
    <row r="8" spans="1:8" x14ac:dyDescent="0.2">
      <c r="A8" s="329" t="s">
        <v>196</v>
      </c>
      <c r="B8" s="330">
        <v>21385.755000000001</v>
      </c>
      <c r="C8" s="331">
        <v>1.6921335007711165</v>
      </c>
      <c r="D8" s="330">
        <v>203996.89199999999</v>
      </c>
      <c r="E8" s="331">
        <v>-1.7713079480588039</v>
      </c>
      <c r="F8" s="330">
        <v>310530.99699999997</v>
      </c>
      <c r="G8" s="331">
        <v>-0.41326358557652598</v>
      </c>
      <c r="H8" s="332">
        <v>100</v>
      </c>
    </row>
    <row r="9" spans="1:8" x14ac:dyDescent="0.2">
      <c r="A9" s="333" t="s">
        <v>593</v>
      </c>
      <c r="B9" s="615">
        <v>7092.28</v>
      </c>
      <c r="C9" s="272">
        <v>-2.8148062073289979</v>
      </c>
      <c r="D9" s="615">
        <v>58673.387999999999</v>
      </c>
      <c r="E9" s="272">
        <v>-5.7509635431659119</v>
      </c>
      <c r="F9" s="615">
        <v>89687.638000000006</v>
      </c>
      <c r="G9" s="273">
        <v>-6.2764458072355103</v>
      </c>
      <c r="H9" s="273">
        <v>28.882024295951368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4" t="s">
        <v>557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594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5" t="s">
        <v>643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3" sqref="A3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ht="14.1" customHeight="1" x14ac:dyDescent="0.2">
      <c r="A3" s="63"/>
      <c r="B3" s="864">
        <f>INDICE!A3</f>
        <v>42583</v>
      </c>
      <c r="C3" s="864">
        <v>41671</v>
      </c>
      <c r="D3" s="882" t="s">
        <v>120</v>
      </c>
      <c r="E3" s="882"/>
      <c r="F3" s="882" t="s">
        <v>121</v>
      </c>
      <c r="G3" s="882"/>
      <c r="H3" s="259"/>
    </row>
    <row r="4" spans="1:8" ht="25.5" x14ac:dyDescent="0.2">
      <c r="A4" s="75"/>
      <c r="B4" s="260" t="s">
        <v>55</v>
      </c>
      <c r="C4" s="261" t="s">
        <v>523</v>
      </c>
      <c r="D4" s="260" t="s">
        <v>55</v>
      </c>
      <c r="E4" s="261" t="s">
        <v>523</v>
      </c>
      <c r="F4" s="260" t="s">
        <v>55</v>
      </c>
      <c r="G4" s="262" t="s">
        <v>523</v>
      </c>
      <c r="H4" s="261" t="s">
        <v>110</v>
      </c>
    </row>
    <row r="5" spans="1:8" x14ac:dyDescent="0.2">
      <c r="A5" s="65" t="s">
        <v>570</v>
      </c>
      <c r="B5" s="264">
        <v>10269.67</v>
      </c>
      <c r="C5" s="263">
        <v>-1.1748256189642654</v>
      </c>
      <c r="D5" s="264">
        <v>74861.642999999996</v>
      </c>
      <c r="E5" s="263">
        <v>-5.1744937856012978</v>
      </c>
      <c r="F5" s="264">
        <v>118099.63499999999</v>
      </c>
      <c r="G5" s="263">
        <v>-0.30095276114536645</v>
      </c>
      <c r="H5" s="263">
        <v>38.031512519183394</v>
      </c>
    </row>
    <row r="6" spans="1:8" x14ac:dyDescent="0.2">
      <c r="A6" s="65" t="s">
        <v>569</v>
      </c>
      <c r="B6" s="66">
        <v>8504.0830000000005</v>
      </c>
      <c r="C6" s="266">
        <v>2.5934017306797483</v>
      </c>
      <c r="D6" s="66">
        <v>77674.195000000007</v>
      </c>
      <c r="E6" s="67">
        <v>-0.6724458788055987</v>
      </c>
      <c r="F6" s="66">
        <v>116838.073</v>
      </c>
      <c r="G6" s="67">
        <v>-1.2230936809999613</v>
      </c>
      <c r="H6" s="67">
        <v>37.625252914767806</v>
      </c>
    </row>
    <row r="7" spans="1:8" x14ac:dyDescent="0.2">
      <c r="A7" s="65" t="s">
        <v>568</v>
      </c>
      <c r="B7" s="265">
        <v>1740.8979999999999</v>
      </c>
      <c r="C7" s="266">
        <v>7.1722835374712508</v>
      </c>
      <c r="D7" s="265">
        <v>45042.014999999999</v>
      </c>
      <c r="E7" s="266">
        <v>1.5874035811431091</v>
      </c>
      <c r="F7" s="265">
        <v>65921.86</v>
      </c>
      <c r="G7" s="266">
        <v>1.3458322179764355</v>
      </c>
      <c r="H7" s="266">
        <v>21.228753534063465</v>
      </c>
    </row>
    <row r="8" spans="1:8" x14ac:dyDescent="0.2">
      <c r="A8" s="671" t="s">
        <v>363</v>
      </c>
      <c r="B8" s="265">
        <v>871.10400000000004</v>
      </c>
      <c r="C8" s="266">
        <v>20.21180142994945</v>
      </c>
      <c r="D8" s="265">
        <v>6419.0389999999998</v>
      </c>
      <c r="E8" s="266">
        <v>3.6919371487555912</v>
      </c>
      <c r="F8" s="265">
        <v>9671.4290000000001</v>
      </c>
      <c r="G8" s="266">
        <v>-3.5966205390993511</v>
      </c>
      <c r="H8" s="266">
        <v>3.1144810319853513</v>
      </c>
    </row>
    <row r="9" spans="1:8" x14ac:dyDescent="0.2">
      <c r="A9" s="329" t="s">
        <v>196</v>
      </c>
      <c r="B9" s="330">
        <v>21385.755000000001</v>
      </c>
      <c r="C9" s="331">
        <v>1.6921335007711165</v>
      </c>
      <c r="D9" s="330">
        <v>203996.89199999999</v>
      </c>
      <c r="E9" s="331">
        <v>-1.7713079480588039</v>
      </c>
      <c r="F9" s="330">
        <v>310530.99699999997</v>
      </c>
      <c r="G9" s="331">
        <v>-0.41326358557652598</v>
      </c>
      <c r="H9" s="332">
        <v>100</v>
      </c>
    </row>
    <row r="10" spans="1:8" x14ac:dyDescent="0.2">
      <c r="A10" s="274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4" t="s">
        <v>557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567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5" t="s">
        <v>643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A5" sqref="A5"/>
    </sheetView>
  </sheetViews>
  <sheetFormatPr baseColWidth="10" defaultRowHeight="14.25" x14ac:dyDescent="0.2"/>
  <sheetData>
    <row r="1" spans="1:4" x14ac:dyDescent="0.2">
      <c r="A1" s="224" t="s">
        <v>571</v>
      </c>
      <c r="B1" s="224"/>
      <c r="C1" s="224"/>
      <c r="D1" s="224"/>
    </row>
    <row r="2" spans="1:4" x14ac:dyDescent="0.2">
      <c r="A2" s="227"/>
      <c r="B2" s="227"/>
      <c r="C2" s="227"/>
      <c r="D2" s="227"/>
    </row>
    <row r="3" spans="1:4" x14ac:dyDescent="0.2">
      <c r="A3" s="230"/>
      <c r="B3" s="890">
        <v>2014</v>
      </c>
      <c r="C3" s="890">
        <v>2015</v>
      </c>
      <c r="D3" s="890">
        <v>2016</v>
      </c>
    </row>
    <row r="4" spans="1:4" x14ac:dyDescent="0.2">
      <c r="A4" s="235"/>
      <c r="B4" s="891"/>
      <c r="C4" s="891"/>
      <c r="D4" s="891"/>
    </row>
    <row r="5" spans="1:4" x14ac:dyDescent="0.2">
      <c r="A5" s="275" t="s">
        <v>364</v>
      </c>
      <c r="B5" s="321">
        <v>-8.2394935801996159</v>
      </c>
      <c r="C5" s="321">
        <v>-8.7749233620711884</v>
      </c>
      <c r="D5" s="321">
        <v>3.1215936240530007</v>
      </c>
    </row>
    <row r="6" spans="1:4" x14ac:dyDescent="0.2">
      <c r="A6" s="235" t="s">
        <v>135</v>
      </c>
      <c r="B6" s="237">
        <v>-7.4927863660560519</v>
      </c>
      <c r="C6" s="237">
        <v>-6.9036725031181412</v>
      </c>
      <c r="D6" s="237">
        <v>1.7862220347087712</v>
      </c>
    </row>
    <row r="7" spans="1:4" x14ac:dyDescent="0.2">
      <c r="A7" s="235" t="s">
        <v>136</v>
      </c>
      <c r="B7" s="237">
        <v>-8.24853792661645</v>
      </c>
      <c r="C7" s="237">
        <v>-5.1919070436708692</v>
      </c>
      <c r="D7" s="237">
        <v>1.5770774884488299</v>
      </c>
    </row>
    <row r="8" spans="1:4" x14ac:dyDescent="0.2">
      <c r="A8" s="235" t="s">
        <v>137</v>
      </c>
      <c r="B8" s="237">
        <v>-9.0292249120431372</v>
      </c>
      <c r="C8" s="237">
        <v>-3.4451886478367597</v>
      </c>
      <c r="D8" s="237">
        <v>1.1815914348498797</v>
      </c>
    </row>
    <row r="9" spans="1:4" x14ac:dyDescent="0.2">
      <c r="A9" s="235" t="s">
        <v>138</v>
      </c>
      <c r="B9" s="237">
        <v>-9.8559461176102161</v>
      </c>
      <c r="C9" s="237">
        <v>-2.1158763735219899</v>
      </c>
      <c r="D9" s="237">
        <v>1.2717582785992683</v>
      </c>
    </row>
    <row r="10" spans="1:4" x14ac:dyDescent="0.2">
      <c r="A10" s="235" t="s">
        <v>139</v>
      </c>
      <c r="B10" s="237">
        <v>-9.1749187319212133</v>
      </c>
      <c r="C10" s="237">
        <v>-1.9958748100049415</v>
      </c>
      <c r="D10" s="237">
        <v>1.2536567934962637</v>
      </c>
    </row>
    <row r="11" spans="1:4" x14ac:dyDescent="0.2">
      <c r="A11" s="235" t="s">
        <v>140</v>
      </c>
      <c r="B11" s="237">
        <v>-9.1752100761743929</v>
      </c>
      <c r="C11" s="237">
        <v>-0.43457635494783109</v>
      </c>
      <c r="D11" s="237">
        <v>-0.46858665057093557</v>
      </c>
    </row>
    <row r="12" spans="1:4" x14ac:dyDescent="0.2">
      <c r="A12" s="235" t="s">
        <v>141</v>
      </c>
      <c r="B12" s="237">
        <v>-8.3587022441385734</v>
      </c>
      <c r="C12" s="237">
        <v>-0.30823947165517296</v>
      </c>
      <c r="D12" s="237">
        <v>-0.41326358557652598</v>
      </c>
    </row>
    <row r="13" spans="1:4" x14ac:dyDescent="0.2">
      <c r="A13" s="235" t="s">
        <v>142</v>
      </c>
      <c r="B13" s="237">
        <v>-7.9748021885911946</v>
      </c>
      <c r="C13" s="237">
        <v>-0.79225428334257653</v>
      </c>
      <c r="D13" s="237" t="s">
        <v>602</v>
      </c>
    </row>
    <row r="14" spans="1:4" x14ac:dyDescent="0.2">
      <c r="A14" s="235" t="s">
        <v>143</v>
      </c>
      <c r="B14" s="237">
        <v>-7.9771540040418216</v>
      </c>
      <c r="C14" s="237">
        <v>0.39714744491077153</v>
      </c>
      <c r="D14" s="237" t="s">
        <v>602</v>
      </c>
    </row>
    <row r="15" spans="1:4" x14ac:dyDescent="0.2">
      <c r="A15" s="235" t="s">
        <v>144</v>
      </c>
      <c r="B15" s="237">
        <v>-8.3703327665545437</v>
      </c>
      <c r="C15" s="237">
        <v>2.2524081681731065</v>
      </c>
      <c r="D15" s="237" t="s">
        <v>602</v>
      </c>
    </row>
    <row r="16" spans="1:4" x14ac:dyDescent="0.2">
      <c r="A16" s="318" t="s">
        <v>145</v>
      </c>
      <c r="B16" s="320">
        <v>-10.089183274099991</v>
      </c>
      <c r="C16" s="320">
        <v>4.1396079582006022</v>
      </c>
      <c r="D16" s="320" t="s">
        <v>602</v>
      </c>
    </row>
    <row r="17" spans="4:4" x14ac:dyDescent="0.2">
      <c r="D17" s="71" t="s">
        <v>238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7" t="s">
        <v>664</v>
      </c>
      <c r="C3" s="854" t="s">
        <v>487</v>
      </c>
      <c r="D3" s="857" t="s">
        <v>639</v>
      </c>
      <c r="E3" s="854" t="s">
        <v>487</v>
      </c>
      <c r="F3" s="859" t="s">
        <v>669</v>
      </c>
    </row>
    <row r="4" spans="1:6" x14ac:dyDescent="0.2">
      <c r="A4" s="75"/>
      <c r="B4" s="858"/>
      <c r="C4" s="855"/>
      <c r="D4" s="858"/>
      <c r="E4" s="855"/>
      <c r="F4" s="860"/>
    </row>
    <row r="5" spans="1:6" x14ac:dyDescent="0.2">
      <c r="A5" s="65" t="s">
        <v>112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124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125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126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127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119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605</v>
      </c>
    </row>
    <row r="12" spans="1:6" x14ac:dyDescent="0.2">
      <c r="A12" s="391"/>
      <c r="B12" s="391"/>
      <c r="C12" s="391"/>
      <c r="D12" s="391"/>
      <c r="E12" s="391"/>
      <c r="F12" s="391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L22" sqref="L22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2" t="s">
        <v>573</v>
      </c>
      <c r="B1" s="892"/>
      <c r="C1" s="892"/>
      <c r="D1" s="892"/>
      <c r="E1" s="892"/>
      <c r="F1" s="892"/>
      <c r="G1" s="226"/>
      <c r="H1" s="226"/>
      <c r="I1" s="226"/>
      <c r="J1" s="226"/>
      <c r="K1" s="226"/>
      <c r="L1" s="1"/>
    </row>
    <row r="2" spans="1:12" x14ac:dyDescent="0.2">
      <c r="A2" s="893"/>
      <c r="B2" s="893"/>
      <c r="C2" s="893"/>
      <c r="D2" s="893"/>
      <c r="E2" s="893"/>
      <c r="F2" s="893"/>
      <c r="G2" s="226"/>
      <c r="H2" s="226"/>
      <c r="I2" s="226"/>
      <c r="J2" s="226"/>
      <c r="K2" s="62"/>
      <c r="L2" s="62" t="s">
        <v>544</v>
      </c>
    </row>
    <row r="3" spans="1:12" x14ac:dyDescent="0.2">
      <c r="A3" s="334"/>
      <c r="B3" s="894">
        <f>INDICE!A3</f>
        <v>42583</v>
      </c>
      <c r="C3" s="895">
        <v>41671</v>
      </c>
      <c r="D3" s="895">
        <v>41671</v>
      </c>
      <c r="E3" s="895">
        <v>41671</v>
      </c>
      <c r="F3" s="896">
        <v>41671</v>
      </c>
      <c r="G3" s="897" t="s">
        <v>121</v>
      </c>
      <c r="H3" s="895"/>
      <c r="I3" s="895"/>
      <c r="J3" s="895"/>
      <c r="K3" s="895"/>
      <c r="L3" s="898" t="s">
        <v>110</v>
      </c>
    </row>
    <row r="4" spans="1:12" x14ac:dyDescent="0.2">
      <c r="A4" s="335"/>
      <c r="B4" s="336" t="s">
        <v>365</v>
      </c>
      <c r="C4" s="336" t="s">
        <v>366</v>
      </c>
      <c r="D4" s="337" t="s">
        <v>367</v>
      </c>
      <c r="E4" s="337" t="s">
        <v>368</v>
      </c>
      <c r="F4" s="338" t="s">
        <v>196</v>
      </c>
      <c r="G4" s="339" t="s">
        <v>365</v>
      </c>
      <c r="H4" s="232" t="s">
        <v>366</v>
      </c>
      <c r="I4" s="340" t="s">
        <v>367</v>
      </c>
      <c r="J4" s="340" t="s">
        <v>368</v>
      </c>
      <c r="K4" s="340" t="s">
        <v>196</v>
      </c>
      <c r="L4" s="899"/>
    </row>
    <row r="5" spans="1:12" x14ac:dyDescent="0.2">
      <c r="A5" s="341" t="s">
        <v>161</v>
      </c>
      <c r="B5" s="441">
        <v>3285.2310000000002</v>
      </c>
      <c r="C5" s="441">
        <v>530.09799999999996</v>
      </c>
      <c r="D5" s="441">
        <v>94.447999999999993</v>
      </c>
      <c r="E5" s="441">
        <v>333.35</v>
      </c>
      <c r="F5" s="342">
        <v>4243.1270000000004</v>
      </c>
      <c r="G5" s="441">
        <v>34077.991999999998</v>
      </c>
      <c r="H5" s="441">
        <v>6285.192</v>
      </c>
      <c r="I5" s="441">
        <v>2304.3560000000002</v>
      </c>
      <c r="J5" s="441">
        <v>2998.1959999999999</v>
      </c>
      <c r="K5" s="343">
        <v>45665.736000000004</v>
      </c>
      <c r="L5" s="672">
        <v>14.705694865954396</v>
      </c>
    </row>
    <row r="6" spans="1:12" x14ac:dyDescent="0.2">
      <c r="A6" s="344" t="s">
        <v>162</v>
      </c>
      <c r="B6" s="441">
        <v>271.56799999999998</v>
      </c>
      <c r="C6" s="441">
        <v>526.96100000000001</v>
      </c>
      <c r="D6" s="441">
        <v>61.128</v>
      </c>
      <c r="E6" s="441">
        <v>35.877000000000002</v>
      </c>
      <c r="F6" s="345">
        <v>895.53399999999999</v>
      </c>
      <c r="G6" s="441">
        <v>4211.8969999999999</v>
      </c>
      <c r="H6" s="441">
        <v>7101.2520000000004</v>
      </c>
      <c r="I6" s="441">
        <v>2976.605</v>
      </c>
      <c r="J6" s="441">
        <v>484.16699999999997</v>
      </c>
      <c r="K6" s="276">
        <v>14773.921</v>
      </c>
      <c r="L6" s="673">
        <v>4.757632159913415</v>
      </c>
    </row>
    <row r="7" spans="1:12" x14ac:dyDescent="0.2">
      <c r="A7" s="344" t="s">
        <v>163</v>
      </c>
      <c r="B7" s="441">
        <v>0</v>
      </c>
      <c r="C7" s="441">
        <v>320.29899999999998</v>
      </c>
      <c r="D7" s="441">
        <v>61.084000000000003</v>
      </c>
      <c r="E7" s="441">
        <v>94.165999999999997</v>
      </c>
      <c r="F7" s="345">
        <v>475.54899999999998</v>
      </c>
      <c r="G7" s="441">
        <v>572.75099999999998</v>
      </c>
      <c r="H7" s="441">
        <v>3738.873</v>
      </c>
      <c r="I7" s="441">
        <v>1969.557</v>
      </c>
      <c r="J7" s="441">
        <v>1124.6769999999999</v>
      </c>
      <c r="K7" s="276">
        <v>7405.8579999999993</v>
      </c>
      <c r="L7" s="673">
        <v>2.3849016244605639</v>
      </c>
    </row>
    <row r="8" spans="1:12" x14ac:dyDescent="0.2">
      <c r="A8" s="344" t="s">
        <v>164</v>
      </c>
      <c r="B8" s="441">
        <v>296.95600000000002</v>
      </c>
      <c r="C8" s="119">
        <v>0.56200000000000006</v>
      </c>
      <c r="D8" s="441">
        <v>50.975000000000001</v>
      </c>
      <c r="E8" s="441">
        <v>0.61399999999999999</v>
      </c>
      <c r="F8" s="345">
        <v>349.10700000000003</v>
      </c>
      <c r="G8" s="441">
        <v>3832.268</v>
      </c>
      <c r="H8" s="441">
        <v>6.6630000000000003</v>
      </c>
      <c r="I8" s="441">
        <v>786.27</v>
      </c>
      <c r="J8" s="441">
        <v>30.917000000000002</v>
      </c>
      <c r="K8" s="276">
        <v>4656.1180000000004</v>
      </c>
      <c r="L8" s="673">
        <v>1.4994053871786461</v>
      </c>
    </row>
    <row r="9" spans="1:12" x14ac:dyDescent="0.2">
      <c r="A9" s="344" t="s">
        <v>166</v>
      </c>
      <c r="B9" s="441">
        <v>184.43299999999999</v>
      </c>
      <c r="C9" s="441">
        <v>99.322999999999993</v>
      </c>
      <c r="D9" s="441">
        <v>32.860999999999997</v>
      </c>
      <c r="E9" s="441">
        <v>1.4590000000000001</v>
      </c>
      <c r="F9" s="345">
        <v>318.07599999999996</v>
      </c>
      <c r="G9" s="441">
        <v>1852.9849999999999</v>
      </c>
      <c r="H9" s="441">
        <v>1633.28</v>
      </c>
      <c r="I9" s="441">
        <v>960.61800000000005</v>
      </c>
      <c r="J9" s="441">
        <v>22.58</v>
      </c>
      <c r="K9" s="276">
        <v>4469.4629999999997</v>
      </c>
      <c r="L9" s="673">
        <v>1.4392970496013273</v>
      </c>
    </row>
    <row r="10" spans="1:12" x14ac:dyDescent="0.2">
      <c r="A10" s="344" t="s">
        <v>167</v>
      </c>
      <c r="B10" s="441">
        <v>218.37</v>
      </c>
      <c r="C10" s="441">
        <v>493.721</v>
      </c>
      <c r="D10" s="441">
        <v>136.09</v>
      </c>
      <c r="E10" s="441">
        <v>38.756</v>
      </c>
      <c r="F10" s="345">
        <v>886.93700000000001</v>
      </c>
      <c r="G10" s="441">
        <v>2731.7049999999999</v>
      </c>
      <c r="H10" s="441">
        <v>8520.1939999999995</v>
      </c>
      <c r="I10" s="441">
        <v>6333.5810000000001</v>
      </c>
      <c r="J10" s="441">
        <v>562.99099999999999</v>
      </c>
      <c r="K10" s="276">
        <v>18148.470999999998</v>
      </c>
      <c r="L10" s="673">
        <v>5.8443353854982689</v>
      </c>
    </row>
    <row r="11" spans="1:12" x14ac:dyDescent="0.2">
      <c r="A11" s="344" t="s">
        <v>608</v>
      </c>
      <c r="B11" s="441">
        <v>617.96199999999999</v>
      </c>
      <c r="C11" s="441">
        <v>328.69299999999998</v>
      </c>
      <c r="D11" s="441">
        <v>49.762</v>
      </c>
      <c r="E11" s="441">
        <v>42.442</v>
      </c>
      <c r="F11" s="345">
        <v>1038.8589999999999</v>
      </c>
      <c r="G11" s="441">
        <v>9677.7960000000003</v>
      </c>
      <c r="H11" s="441">
        <v>3801.9639999999999</v>
      </c>
      <c r="I11" s="441">
        <v>2484.5810000000001</v>
      </c>
      <c r="J11" s="441">
        <v>417.16899999999998</v>
      </c>
      <c r="K11" s="276">
        <v>16381.51</v>
      </c>
      <c r="L11" s="673">
        <v>5.2753225635864176</v>
      </c>
    </row>
    <row r="12" spans="1:12" x14ac:dyDescent="0.2">
      <c r="A12" s="344" t="s">
        <v>168</v>
      </c>
      <c r="B12" s="441">
        <v>1148.711</v>
      </c>
      <c r="C12" s="441">
        <v>2543.0279999999998</v>
      </c>
      <c r="D12" s="441">
        <v>467.63799999999998</v>
      </c>
      <c r="E12" s="441">
        <v>108.309</v>
      </c>
      <c r="F12" s="345">
        <v>4267.6859999999997</v>
      </c>
      <c r="G12" s="441">
        <v>14644.326999999999</v>
      </c>
      <c r="H12" s="441">
        <v>33230.06</v>
      </c>
      <c r="I12" s="441">
        <v>15878.049000000001</v>
      </c>
      <c r="J12" s="441">
        <v>1303.432</v>
      </c>
      <c r="K12" s="276">
        <v>65055.867999999995</v>
      </c>
      <c r="L12" s="673">
        <v>20.949881198625743</v>
      </c>
    </row>
    <row r="13" spans="1:12" x14ac:dyDescent="0.2">
      <c r="A13" s="344" t="s">
        <v>369</v>
      </c>
      <c r="B13" s="441">
        <v>1198.8499999999999</v>
      </c>
      <c r="C13" s="441">
        <v>1193.712</v>
      </c>
      <c r="D13" s="441">
        <v>95.938999999999993</v>
      </c>
      <c r="E13" s="441">
        <v>42.139000000000003</v>
      </c>
      <c r="F13" s="345">
        <v>2530.64</v>
      </c>
      <c r="G13" s="441">
        <v>14060.087</v>
      </c>
      <c r="H13" s="441">
        <v>19947.151999999998</v>
      </c>
      <c r="I13" s="441">
        <v>3173.3510000000001</v>
      </c>
      <c r="J13" s="441">
        <v>674.20399999999995</v>
      </c>
      <c r="K13" s="276">
        <v>37854.794000000002</v>
      </c>
      <c r="L13" s="673">
        <v>12.190344414410866</v>
      </c>
    </row>
    <row r="14" spans="1:12" x14ac:dyDescent="0.2">
      <c r="A14" s="344" t="s">
        <v>171</v>
      </c>
      <c r="B14" s="441" t="s">
        <v>150</v>
      </c>
      <c r="C14" s="441">
        <v>365.22699999999998</v>
      </c>
      <c r="D14" s="441">
        <v>18.498000000000001</v>
      </c>
      <c r="E14" s="441">
        <v>65.813999999999993</v>
      </c>
      <c r="F14" s="345">
        <v>449.53899999999999</v>
      </c>
      <c r="G14" s="441" t="s">
        <v>150</v>
      </c>
      <c r="H14" s="441">
        <v>1653.058</v>
      </c>
      <c r="I14" s="441">
        <v>587.92700000000002</v>
      </c>
      <c r="J14" s="441">
        <v>459.59300000000002</v>
      </c>
      <c r="K14" s="276">
        <v>2700.578</v>
      </c>
      <c r="L14" s="673">
        <v>0.8696646437431641</v>
      </c>
    </row>
    <row r="15" spans="1:12" x14ac:dyDescent="0.2">
      <c r="A15" s="344" t="s">
        <v>172</v>
      </c>
      <c r="B15" s="441">
        <v>289.19099999999997</v>
      </c>
      <c r="C15" s="441">
        <v>643.47500000000002</v>
      </c>
      <c r="D15" s="441">
        <v>68.144999999999996</v>
      </c>
      <c r="E15" s="441">
        <v>34.43</v>
      </c>
      <c r="F15" s="345">
        <v>1035.241</v>
      </c>
      <c r="G15" s="441">
        <v>3849.4847949999998</v>
      </c>
      <c r="H15" s="441">
        <v>7418.3429999999998</v>
      </c>
      <c r="I15" s="441">
        <v>1929.9079999999999</v>
      </c>
      <c r="J15" s="441">
        <v>588.15599999999995</v>
      </c>
      <c r="K15" s="276">
        <v>13785.891795</v>
      </c>
      <c r="L15" s="673">
        <v>4.4394580258672338</v>
      </c>
    </row>
    <row r="16" spans="1:12" x14ac:dyDescent="0.2">
      <c r="A16" s="344" t="s">
        <v>173</v>
      </c>
      <c r="B16" s="119">
        <v>236.946</v>
      </c>
      <c r="C16" s="441">
        <v>45.273000000000003</v>
      </c>
      <c r="D16" s="441">
        <v>22.888000000000002</v>
      </c>
      <c r="E16" s="441">
        <v>3.3079999999999998</v>
      </c>
      <c r="F16" s="345">
        <v>308.41499999999996</v>
      </c>
      <c r="G16" s="441">
        <v>1746.0840000000001</v>
      </c>
      <c r="H16" s="441">
        <v>583.923</v>
      </c>
      <c r="I16" s="441">
        <v>1055.355</v>
      </c>
      <c r="J16" s="441">
        <v>41.417000000000002</v>
      </c>
      <c r="K16" s="276">
        <v>3426.779</v>
      </c>
      <c r="L16" s="673">
        <v>1.103522482306216</v>
      </c>
    </row>
    <row r="17" spans="1:12" x14ac:dyDescent="0.2">
      <c r="A17" s="344" t="s">
        <v>174</v>
      </c>
      <c r="B17" s="441">
        <v>148.83199999999999</v>
      </c>
      <c r="C17" s="441">
        <v>176.68600000000001</v>
      </c>
      <c r="D17" s="441">
        <v>362.69799999999998</v>
      </c>
      <c r="E17" s="441">
        <v>12.725</v>
      </c>
      <c r="F17" s="345">
        <v>700.94100000000003</v>
      </c>
      <c r="G17" s="441">
        <v>1627.5719999999999</v>
      </c>
      <c r="H17" s="441">
        <v>2931.4279999999999</v>
      </c>
      <c r="I17" s="441">
        <v>17756.374</v>
      </c>
      <c r="J17" s="441">
        <v>158.88300000000001</v>
      </c>
      <c r="K17" s="276">
        <v>22474.257000000001</v>
      </c>
      <c r="L17" s="673">
        <v>7.2373642632419113</v>
      </c>
    </row>
    <row r="18" spans="1:12" x14ac:dyDescent="0.2">
      <c r="A18" s="344" t="s">
        <v>176</v>
      </c>
      <c r="B18" s="441">
        <v>1490.09</v>
      </c>
      <c r="C18" s="441">
        <v>87.364999999999995</v>
      </c>
      <c r="D18" s="441">
        <v>24.606000000000002</v>
      </c>
      <c r="E18" s="441">
        <v>46.036000000000001</v>
      </c>
      <c r="F18" s="345">
        <v>1648.097</v>
      </c>
      <c r="G18" s="441">
        <v>16489.589</v>
      </c>
      <c r="H18" s="441">
        <v>1184.7860000000001</v>
      </c>
      <c r="I18" s="441">
        <v>578.22</v>
      </c>
      <c r="J18" s="441">
        <v>629.375</v>
      </c>
      <c r="K18" s="276">
        <v>18881.97</v>
      </c>
      <c r="L18" s="673">
        <v>6.0805433922734737</v>
      </c>
    </row>
    <row r="19" spans="1:12" x14ac:dyDescent="0.2">
      <c r="A19" s="344" t="s">
        <v>177</v>
      </c>
      <c r="B19" s="441">
        <v>362.15699999999998</v>
      </c>
      <c r="C19" s="441">
        <v>360.30099999999999</v>
      </c>
      <c r="D19" s="441">
        <v>59.055</v>
      </c>
      <c r="E19" s="441">
        <v>7.859</v>
      </c>
      <c r="F19" s="345">
        <v>789.37199999999996</v>
      </c>
      <c r="G19" s="441">
        <v>2094.2190000000001</v>
      </c>
      <c r="H19" s="441">
        <v>4761.4870000000001</v>
      </c>
      <c r="I19" s="441">
        <v>2225.4189999999999</v>
      </c>
      <c r="J19" s="441">
        <v>122.279</v>
      </c>
      <c r="K19" s="276">
        <v>9203.4040000000005</v>
      </c>
      <c r="L19" s="673">
        <v>2.9637637057268522</v>
      </c>
    </row>
    <row r="20" spans="1:12" x14ac:dyDescent="0.2">
      <c r="A20" s="344" t="s">
        <v>178</v>
      </c>
      <c r="B20" s="441">
        <v>520.37599999999998</v>
      </c>
      <c r="C20" s="441">
        <v>789.654</v>
      </c>
      <c r="D20" s="441">
        <v>134.79499999999999</v>
      </c>
      <c r="E20" s="441">
        <v>3.8050000000000002</v>
      </c>
      <c r="F20" s="345">
        <v>1448.63</v>
      </c>
      <c r="G20" s="441">
        <v>6630.8810000000003</v>
      </c>
      <c r="H20" s="441">
        <v>14039.919</v>
      </c>
      <c r="I20" s="441">
        <v>4922.1459999999997</v>
      </c>
      <c r="J20" s="441">
        <v>53.399000000000001</v>
      </c>
      <c r="K20" s="276">
        <v>25646.345000000001</v>
      </c>
      <c r="L20" s="673">
        <v>8.2588688376115318</v>
      </c>
    </row>
    <row r="21" spans="1:12" ht="15" x14ac:dyDescent="0.25">
      <c r="A21" s="346" t="s">
        <v>119</v>
      </c>
      <c r="B21" s="675">
        <v>10269.672999999999</v>
      </c>
      <c r="C21" s="675">
        <v>8504.3779999999988</v>
      </c>
      <c r="D21" s="675">
        <v>1740.6100000000001</v>
      </c>
      <c r="E21" s="675">
        <v>871.08899999999994</v>
      </c>
      <c r="F21" s="676">
        <v>21385.75</v>
      </c>
      <c r="G21" s="677">
        <v>118099.637795</v>
      </c>
      <c r="H21" s="675">
        <v>116837.57399999996</v>
      </c>
      <c r="I21" s="675">
        <v>65922.31700000001</v>
      </c>
      <c r="J21" s="675">
        <v>9671.4349999999977</v>
      </c>
      <c r="K21" s="675">
        <v>310530.96379499993</v>
      </c>
      <c r="L21" s="674">
        <v>100</v>
      </c>
    </row>
    <row r="22" spans="1:12" x14ac:dyDescent="0.2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L22" s="247" t="s">
        <v>238</v>
      </c>
    </row>
    <row r="23" spans="1:12" x14ac:dyDescent="0.2">
      <c r="A23" s="323" t="s">
        <v>572</v>
      </c>
      <c r="B23" s="323"/>
      <c r="C23" s="347"/>
      <c r="D23" s="347"/>
      <c r="E23" s="347"/>
      <c r="F23" s="347"/>
      <c r="G23" s="226"/>
      <c r="H23" s="226"/>
      <c r="I23" s="226"/>
      <c r="J23" s="226"/>
      <c r="K23" s="226"/>
      <c r="L23" s="1"/>
    </row>
    <row r="24" spans="1:12" x14ac:dyDescent="0.2">
      <c r="A24" s="323" t="s">
        <v>239</v>
      </c>
      <c r="B24" s="323"/>
      <c r="C24" s="323"/>
      <c r="D24" s="323"/>
      <c r="E24" s="323"/>
      <c r="F24" s="348"/>
      <c r="G24" s="226"/>
      <c r="H24" s="226"/>
      <c r="I24" s="226"/>
      <c r="J24" s="226"/>
      <c r="K24" s="226"/>
      <c r="L24" s="1"/>
    </row>
  </sheetData>
  <mergeCells count="4">
    <mergeCell ref="A1:F2"/>
    <mergeCell ref="B3:F3"/>
    <mergeCell ref="G3:K3"/>
    <mergeCell ref="L3:L4"/>
  </mergeCells>
  <conditionalFormatting sqref="C8">
    <cfRule type="cellIs" dxfId="205" priority="3" operator="between">
      <formula>0</formula>
      <formula>0.5</formula>
    </cfRule>
    <cfRule type="cellIs" dxfId="204" priority="4" operator="between">
      <formula>0</formula>
      <formula>0.49</formula>
    </cfRule>
  </conditionalFormatting>
  <conditionalFormatting sqref="B16">
    <cfRule type="cellIs" dxfId="203" priority="1" operator="between">
      <formula>0</formula>
      <formula>0.5</formula>
    </cfRule>
    <cfRule type="cellIs" dxfId="202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7"/>
  <sheetViews>
    <sheetView workbookViewId="0">
      <selection activeCell="I32" sqref="I32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4" t="s">
        <v>574</v>
      </c>
      <c r="B1" s="224"/>
      <c r="C1" s="224"/>
      <c r="D1" s="224"/>
      <c r="E1" s="224"/>
      <c r="F1" s="224"/>
      <c r="G1" s="224"/>
      <c r="H1" s="1"/>
      <c r="I1" s="1"/>
    </row>
    <row r="2" spans="1:10" x14ac:dyDescent="0.2">
      <c r="A2" s="227"/>
      <c r="B2" s="227"/>
      <c r="C2" s="227"/>
      <c r="D2" s="227"/>
      <c r="E2" s="227"/>
      <c r="F2" s="227"/>
      <c r="G2" s="227"/>
      <c r="H2" s="1"/>
      <c r="I2" s="62" t="s">
        <v>544</v>
      </c>
      <c r="J2" s="62"/>
    </row>
    <row r="3" spans="1:10" x14ac:dyDescent="0.2">
      <c r="A3" s="878" t="s">
        <v>525</v>
      </c>
      <c r="B3" s="878" t="s">
        <v>526</v>
      </c>
      <c r="C3" s="864">
        <f>INDICE!A3</f>
        <v>42583</v>
      </c>
      <c r="D3" s="864">
        <v>41671</v>
      </c>
      <c r="E3" s="882" t="s">
        <v>120</v>
      </c>
      <c r="F3" s="882"/>
      <c r="G3" s="882" t="s">
        <v>121</v>
      </c>
      <c r="H3" s="882"/>
      <c r="I3" s="882"/>
      <c r="J3" s="247"/>
    </row>
    <row r="4" spans="1:10" x14ac:dyDescent="0.2">
      <c r="A4" s="879"/>
      <c r="B4" s="879"/>
      <c r="C4" s="260" t="s">
        <v>55</v>
      </c>
      <c r="D4" s="261" t="s">
        <v>488</v>
      </c>
      <c r="E4" s="260" t="s">
        <v>55</v>
      </c>
      <c r="F4" s="261" t="s">
        <v>488</v>
      </c>
      <c r="G4" s="260" t="s">
        <v>55</v>
      </c>
      <c r="H4" s="262" t="s">
        <v>488</v>
      </c>
      <c r="I4" s="261" t="s">
        <v>548</v>
      </c>
      <c r="J4" s="11"/>
    </row>
    <row r="5" spans="1:10" x14ac:dyDescent="0.2">
      <c r="A5" s="1"/>
      <c r="B5" s="199" t="s">
        <v>370</v>
      </c>
      <c r="C5" s="724">
        <v>0</v>
      </c>
      <c r="D5" s="186">
        <v>-100</v>
      </c>
      <c r="E5" s="727">
        <v>6155.6997100000008</v>
      </c>
      <c r="F5" s="186">
        <v>-31.752190033930926</v>
      </c>
      <c r="G5" s="727">
        <v>7930.181520000001</v>
      </c>
      <c r="H5" s="186">
        <v>-40.439913079893621</v>
      </c>
      <c r="I5" s="624">
        <v>2.195452250918684</v>
      </c>
      <c r="J5" s="1"/>
    </row>
    <row r="6" spans="1:10" x14ac:dyDescent="0.2">
      <c r="A6" s="1"/>
      <c r="B6" s="199" t="s">
        <v>547</v>
      </c>
      <c r="C6" s="724">
        <v>1037.09789</v>
      </c>
      <c r="D6" s="186">
        <v>21.753034777755058</v>
      </c>
      <c r="E6" s="727">
        <v>7048.4755599999999</v>
      </c>
      <c r="F6" s="186">
        <v>-16.785099092555509</v>
      </c>
      <c r="G6" s="727">
        <v>11333.259330000001</v>
      </c>
      <c r="H6" s="186">
        <v>-30.743675441658961</v>
      </c>
      <c r="I6" s="621">
        <v>3.1375864024728752</v>
      </c>
      <c r="J6" s="1"/>
    </row>
    <row r="7" spans="1:10" x14ac:dyDescent="0.2">
      <c r="A7" s="730" t="s">
        <v>532</v>
      </c>
      <c r="B7" s="730"/>
      <c r="C7" s="725">
        <v>1037.09789</v>
      </c>
      <c r="D7" s="195">
        <v>-39.915268247356217</v>
      </c>
      <c r="E7" s="725">
        <v>13204.17527</v>
      </c>
      <c r="F7" s="195">
        <v>-24.503730712064158</v>
      </c>
      <c r="G7" s="725">
        <v>19263.440850000003</v>
      </c>
      <c r="H7" s="353">
        <v>-35.093628061740738</v>
      </c>
      <c r="I7" s="195">
        <v>5.3330386533915588</v>
      </c>
      <c r="J7" s="1"/>
    </row>
    <row r="8" spans="1:10" x14ac:dyDescent="0.2">
      <c r="A8" s="830"/>
      <c r="B8" s="199" t="s">
        <v>249</v>
      </c>
      <c r="C8" s="724">
        <v>0</v>
      </c>
      <c r="D8" s="186" t="s">
        <v>150</v>
      </c>
      <c r="E8" s="727">
        <v>845.54129</v>
      </c>
      <c r="F8" s="186" t="s">
        <v>150</v>
      </c>
      <c r="G8" s="727">
        <v>845.54129</v>
      </c>
      <c r="H8" s="186" t="s">
        <v>150</v>
      </c>
      <c r="I8" s="621">
        <v>0.23408613329889924</v>
      </c>
      <c r="J8" s="1"/>
    </row>
    <row r="9" spans="1:10" x14ac:dyDescent="0.2">
      <c r="A9" s="730" t="s">
        <v>346</v>
      </c>
      <c r="B9" s="730"/>
      <c r="C9" s="725">
        <v>0</v>
      </c>
      <c r="D9" s="195" t="s">
        <v>150</v>
      </c>
      <c r="E9" s="725">
        <v>845.54129</v>
      </c>
      <c r="F9" s="195" t="s">
        <v>150</v>
      </c>
      <c r="G9" s="725">
        <v>845.54129</v>
      </c>
      <c r="H9" s="353" t="s">
        <v>150</v>
      </c>
      <c r="I9" s="195">
        <v>0.23408613329889924</v>
      </c>
      <c r="J9" s="1"/>
    </row>
    <row r="10" spans="1:10" s="683" customFormat="1" x14ac:dyDescent="0.2">
      <c r="A10" s="680"/>
      <c r="B10" s="631" t="s">
        <v>253</v>
      </c>
      <c r="C10" s="724">
        <v>247.03959999999998</v>
      </c>
      <c r="D10" s="186">
        <v>-79.965990462063814</v>
      </c>
      <c r="E10" s="727">
        <v>4587.3521600000004</v>
      </c>
      <c r="F10" s="200">
        <v>-49.075953140995985</v>
      </c>
      <c r="G10" s="727">
        <v>8330.7302799999998</v>
      </c>
      <c r="H10" s="200">
        <v>-43.28395662588558</v>
      </c>
      <c r="I10" s="838">
        <v>2.3063432405545283</v>
      </c>
      <c r="J10" s="680"/>
    </row>
    <row r="11" spans="1:10" s="683" customFormat="1" x14ac:dyDescent="0.2">
      <c r="A11" s="680"/>
      <c r="B11" s="681" t="s">
        <v>371</v>
      </c>
      <c r="C11" s="726">
        <v>247.03959999999998</v>
      </c>
      <c r="D11" s="642">
        <v>-79.965990462063814</v>
      </c>
      <c r="E11" s="728">
        <v>4586.7800699999998</v>
      </c>
      <c r="F11" s="642">
        <v>-49.082303893445648</v>
      </c>
      <c r="G11" s="728">
        <v>8330.1581900000001</v>
      </c>
      <c r="H11" s="642">
        <v>-43.282821708039684</v>
      </c>
      <c r="I11" s="838">
        <v>2.3061848587728426</v>
      </c>
      <c r="J11" s="680"/>
    </row>
    <row r="12" spans="1:10" s="683" customFormat="1" x14ac:dyDescent="0.2">
      <c r="A12" s="680"/>
      <c r="B12" s="681" t="s">
        <v>368</v>
      </c>
      <c r="C12" s="726">
        <v>0</v>
      </c>
      <c r="D12" s="642" t="s">
        <v>150</v>
      </c>
      <c r="E12" s="728">
        <v>0.57208999999999999</v>
      </c>
      <c r="F12" s="642" t="s">
        <v>150</v>
      </c>
      <c r="G12" s="728">
        <v>0.57208999999999999</v>
      </c>
      <c r="H12" s="642">
        <v>-56.080577925517616</v>
      </c>
      <c r="I12" s="828">
        <v>1.5838178168563153E-4</v>
      </c>
      <c r="J12" s="680"/>
    </row>
    <row r="13" spans="1:10" x14ac:dyDescent="0.2">
      <c r="A13" s="830"/>
      <c r="B13" s="631" t="s">
        <v>220</v>
      </c>
      <c r="C13" s="724">
        <v>2696.8763099999996</v>
      </c>
      <c r="D13" s="186">
        <v>62.382109817633058</v>
      </c>
      <c r="E13" s="727">
        <v>23777.59546</v>
      </c>
      <c r="F13" s="200">
        <v>11.258033586790827</v>
      </c>
      <c r="G13" s="727">
        <v>34536.414850000001</v>
      </c>
      <c r="H13" s="200">
        <v>-10.100126098989245</v>
      </c>
      <c r="I13" s="827">
        <v>9.5613258700153878</v>
      </c>
      <c r="J13" s="830"/>
    </row>
    <row r="14" spans="1:10" s="683" customFormat="1" x14ac:dyDescent="0.2">
      <c r="A14" s="680"/>
      <c r="B14" s="681" t="s">
        <v>371</v>
      </c>
      <c r="C14" s="726">
        <v>2353.4642799999997</v>
      </c>
      <c r="D14" s="642">
        <v>41.704865643925935</v>
      </c>
      <c r="E14" s="728">
        <v>18799.482459999999</v>
      </c>
      <c r="F14" s="642">
        <v>22.379317477524918</v>
      </c>
      <c r="G14" s="728">
        <v>27584.316389999996</v>
      </c>
      <c r="H14" s="642">
        <v>-0.50744624025757534</v>
      </c>
      <c r="I14" s="838">
        <v>7.6366536321704048</v>
      </c>
      <c r="J14" s="680"/>
    </row>
    <row r="15" spans="1:10" s="683" customFormat="1" x14ac:dyDescent="0.2">
      <c r="A15" s="680"/>
      <c r="B15" s="681" t="s">
        <v>368</v>
      </c>
      <c r="C15" s="726">
        <v>343.41203000000002</v>
      </c>
      <c r="D15" s="642" t="s">
        <v>150</v>
      </c>
      <c r="E15" s="728">
        <v>4978.1130000000012</v>
      </c>
      <c r="F15" s="642">
        <v>-17.168483699516962</v>
      </c>
      <c r="G15" s="728">
        <v>6952.0984600000011</v>
      </c>
      <c r="H15" s="642">
        <v>-34.975627920697669</v>
      </c>
      <c r="I15" s="838">
        <v>1.9246722378449814</v>
      </c>
      <c r="J15" s="680"/>
    </row>
    <row r="16" spans="1:10" x14ac:dyDescent="0.2">
      <c r="A16" s="1"/>
      <c r="B16" s="199" t="s">
        <v>614</v>
      </c>
      <c r="C16" s="724">
        <v>0</v>
      </c>
      <c r="D16" s="200" t="s">
        <v>150</v>
      </c>
      <c r="E16" s="727">
        <v>0</v>
      </c>
      <c r="F16" s="200" t="s">
        <v>150</v>
      </c>
      <c r="G16" s="727">
        <v>4.8509700000000002</v>
      </c>
      <c r="H16" s="200" t="s">
        <v>150</v>
      </c>
      <c r="I16" s="828">
        <v>1.3429797260982505E-3</v>
      </c>
      <c r="J16" s="1"/>
    </row>
    <row r="17" spans="1:10" x14ac:dyDescent="0.2">
      <c r="A17" s="730" t="s">
        <v>516</v>
      </c>
      <c r="B17" s="730"/>
      <c r="C17" s="725">
        <v>2943.9159099999997</v>
      </c>
      <c r="D17" s="195">
        <v>1.727540901220195</v>
      </c>
      <c r="E17" s="725">
        <v>28364.947620000003</v>
      </c>
      <c r="F17" s="195">
        <v>-6.6322112106667035</v>
      </c>
      <c r="G17" s="725">
        <v>42871.996100000004</v>
      </c>
      <c r="H17" s="353">
        <v>-19.269414307569345</v>
      </c>
      <c r="I17" s="195">
        <v>11.869012090296016</v>
      </c>
      <c r="J17" s="830"/>
    </row>
    <row r="18" spans="1:10" x14ac:dyDescent="0.2">
      <c r="A18" s="830"/>
      <c r="B18" s="199" t="s">
        <v>225</v>
      </c>
      <c r="C18" s="724">
        <v>0</v>
      </c>
      <c r="D18" s="186" t="s">
        <v>150</v>
      </c>
      <c r="E18" s="727">
        <v>0</v>
      </c>
      <c r="F18" s="186">
        <v>-100</v>
      </c>
      <c r="G18" s="727">
        <v>0</v>
      </c>
      <c r="H18" s="186">
        <v>-100</v>
      </c>
      <c r="I18" s="794">
        <v>0</v>
      </c>
      <c r="J18" s="830"/>
    </row>
    <row r="19" spans="1:10" x14ac:dyDescent="0.2">
      <c r="A19" s="1"/>
      <c r="B19" s="199" t="s">
        <v>372</v>
      </c>
      <c r="C19" s="724">
        <v>900.40719999999999</v>
      </c>
      <c r="D19" s="186">
        <v>-49.717288216289347</v>
      </c>
      <c r="E19" s="727">
        <v>20814.726569999999</v>
      </c>
      <c r="F19" s="186">
        <v>-7.136443348362401</v>
      </c>
      <c r="G19" s="727">
        <v>32422.330520000003</v>
      </c>
      <c r="H19" s="186">
        <v>-5.3415997681476197</v>
      </c>
      <c r="I19" s="625">
        <v>8.9760465558881108</v>
      </c>
      <c r="J19" s="1"/>
    </row>
    <row r="20" spans="1:10" x14ac:dyDescent="0.2">
      <c r="A20" s="730" t="s">
        <v>393</v>
      </c>
      <c r="B20" s="730"/>
      <c r="C20" s="725">
        <v>900.40719999999999</v>
      </c>
      <c r="D20" s="192">
        <v>-49.717288216289347</v>
      </c>
      <c r="E20" s="725">
        <v>20814.726569999999</v>
      </c>
      <c r="F20" s="195">
        <v>-10.963804640324714</v>
      </c>
      <c r="G20" s="725">
        <v>32422.330520000003</v>
      </c>
      <c r="H20" s="353">
        <v>-12.486072715590936</v>
      </c>
      <c r="I20" s="195">
        <v>8.9760465558881108</v>
      </c>
      <c r="J20" s="830"/>
    </row>
    <row r="21" spans="1:10" s="683" customFormat="1" x14ac:dyDescent="0.2">
      <c r="A21" s="680"/>
      <c r="B21" s="631" t="s">
        <v>227</v>
      </c>
      <c r="C21" s="724">
        <v>17648.71401</v>
      </c>
      <c r="D21" s="186">
        <v>-7.694353502650694</v>
      </c>
      <c r="E21" s="727">
        <v>135754.43831</v>
      </c>
      <c r="F21" s="200">
        <v>-1.8893166001756605</v>
      </c>
      <c r="G21" s="727">
        <v>214812.60038999995</v>
      </c>
      <c r="H21" s="200">
        <v>3.5807669903706199</v>
      </c>
      <c r="I21" s="838">
        <v>59.470367211962774</v>
      </c>
      <c r="J21" s="680"/>
    </row>
    <row r="22" spans="1:10" s="683" customFormat="1" x14ac:dyDescent="0.2">
      <c r="A22" s="680"/>
      <c r="B22" s="681" t="s">
        <v>371</v>
      </c>
      <c r="C22" s="726">
        <v>16239.890150000001</v>
      </c>
      <c r="D22" s="642">
        <v>-1.2672546663348943</v>
      </c>
      <c r="E22" s="728">
        <v>113493.72945999999</v>
      </c>
      <c r="F22" s="642">
        <v>2.2389857416147514</v>
      </c>
      <c r="G22" s="728">
        <v>177831.46090999999</v>
      </c>
      <c r="H22" s="642">
        <v>9.4409687431681828</v>
      </c>
      <c r="I22" s="838">
        <v>49.232225032223141</v>
      </c>
      <c r="J22" s="680"/>
    </row>
    <row r="23" spans="1:10" s="683" customFormat="1" x14ac:dyDescent="0.2">
      <c r="A23" s="680"/>
      <c r="B23" s="681" t="s">
        <v>368</v>
      </c>
      <c r="C23" s="726">
        <v>1408.8238600000002</v>
      </c>
      <c r="D23" s="642">
        <v>-47.265310199297218</v>
      </c>
      <c r="E23" s="728">
        <v>22260.708849999999</v>
      </c>
      <c r="F23" s="642">
        <v>-18.638920576566377</v>
      </c>
      <c r="G23" s="728">
        <v>36981.139480000005</v>
      </c>
      <c r="H23" s="642">
        <v>-17.628976230063191</v>
      </c>
      <c r="I23" s="838">
        <v>10.23814217973964</v>
      </c>
      <c r="J23" s="680"/>
    </row>
    <row r="24" spans="1:10" x14ac:dyDescent="0.2">
      <c r="A24" s="830"/>
      <c r="B24" s="199" t="s">
        <v>234</v>
      </c>
      <c r="C24" s="724">
        <v>3784.4638300000001</v>
      </c>
      <c r="D24" s="200">
        <v>-30.440074682911057</v>
      </c>
      <c r="E24" s="727">
        <v>33926.442040000002</v>
      </c>
      <c r="F24" s="200">
        <v>29.210097958647591</v>
      </c>
      <c r="G24" s="727">
        <v>50993.564509999997</v>
      </c>
      <c r="H24" s="200">
        <v>27.097371310606754</v>
      </c>
      <c r="I24" s="838">
        <v>14.117449355162629</v>
      </c>
      <c r="J24" s="830"/>
    </row>
    <row r="25" spans="1:10" x14ac:dyDescent="0.2">
      <c r="A25" s="730" t="s">
        <v>517</v>
      </c>
      <c r="B25" s="730"/>
      <c r="C25" s="725">
        <v>21433.177839999997</v>
      </c>
      <c r="D25" s="195">
        <v>-12.732940240910324</v>
      </c>
      <c r="E25" s="725">
        <v>169680.88034999999</v>
      </c>
      <c r="F25" s="195">
        <v>3.0708591116873367</v>
      </c>
      <c r="G25" s="725">
        <v>265806.16489999997</v>
      </c>
      <c r="H25" s="353">
        <v>7.3928625936269698</v>
      </c>
      <c r="I25" s="195">
        <v>73.587816567125401</v>
      </c>
      <c r="J25" s="830"/>
    </row>
    <row r="26" spans="1:10" x14ac:dyDescent="0.2">
      <c r="A26" s="203" t="s">
        <v>119</v>
      </c>
      <c r="B26" s="203"/>
      <c r="C26" s="254">
        <v>26314.598839999999</v>
      </c>
      <c r="D26" s="205">
        <v>-15.035029562041771</v>
      </c>
      <c r="E26" s="254">
        <v>232910.27109999995</v>
      </c>
      <c r="F26" s="205">
        <v>-1.2560394880232919</v>
      </c>
      <c r="G26" s="254">
        <v>361209.47366000002</v>
      </c>
      <c r="H26" s="626">
        <v>-1.6689648530453756</v>
      </c>
      <c r="I26" s="626">
        <v>100</v>
      </c>
      <c r="J26" s="830"/>
    </row>
    <row r="27" spans="1:10" x14ac:dyDescent="0.2">
      <c r="A27" s="355"/>
      <c r="B27" s="808" t="s">
        <v>373</v>
      </c>
      <c r="C27" s="255">
        <v>18840.394029999999</v>
      </c>
      <c r="D27" s="216">
        <v>-2.5946334054645903</v>
      </c>
      <c r="E27" s="255">
        <v>136879.99199000001</v>
      </c>
      <c r="F27" s="216">
        <v>1.1093725287335237</v>
      </c>
      <c r="G27" s="255">
        <v>213750.78646</v>
      </c>
      <c r="H27" s="216">
        <v>4.318060853255858</v>
      </c>
      <c r="I27" s="216">
        <v>59.176406502892497</v>
      </c>
      <c r="J27" s="830"/>
    </row>
    <row r="28" spans="1:10" x14ac:dyDescent="0.2">
      <c r="A28" s="355"/>
      <c r="B28" s="808" t="s">
        <v>374</v>
      </c>
      <c r="C28" s="255">
        <v>7474.2048100000002</v>
      </c>
      <c r="D28" s="216">
        <v>-35.727109369674423</v>
      </c>
      <c r="E28" s="255">
        <v>96030.279110000018</v>
      </c>
      <c r="F28" s="216">
        <v>-4.4425241537388613</v>
      </c>
      <c r="G28" s="255">
        <v>147458.68719999999</v>
      </c>
      <c r="H28" s="216">
        <v>-9.2211664374434328</v>
      </c>
      <c r="I28" s="216">
        <v>40.823593497107495</v>
      </c>
      <c r="J28" s="830"/>
    </row>
    <row r="29" spans="1:10" x14ac:dyDescent="0.2">
      <c r="A29" s="768" t="s">
        <v>520</v>
      </c>
      <c r="B29" s="356"/>
      <c r="C29" s="627">
        <v>2943.9159099999997</v>
      </c>
      <c r="D29" s="628">
        <v>1.727540901220195</v>
      </c>
      <c r="E29" s="629">
        <v>29210.48891</v>
      </c>
      <c r="F29" s="630">
        <v>-3.8489760136548958</v>
      </c>
      <c r="G29" s="629">
        <v>43717.537389999998</v>
      </c>
      <c r="H29" s="630">
        <v>-17.677208444105172</v>
      </c>
      <c r="I29" s="630">
        <v>12.103098223594912</v>
      </c>
      <c r="J29" s="830"/>
    </row>
    <row r="30" spans="1:10" x14ac:dyDescent="0.2">
      <c r="A30" s="768" t="s">
        <v>521</v>
      </c>
      <c r="B30" s="212"/>
      <c r="C30" s="627">
        <v>23370.682929999999</v>
      </c>
      <c r="D30" s="628">
        <v>-16.762751248166623</v>
      </c>
      <c r="E30" s="629">
        <v>203699.78218999997</v>
      </c>
      <c r="F30" s="630">
        <v>-0.87270358705844531</v>
      </c>
      <c r="G30" s="629">
        <v>317491.93627000006</v>
      </c>
      <c r="H30" s="630">
        <v>1.0363910774936658</v>
      </c>
      <c r="I30" s="630">
        <v>87.896901776405102</v>
      </c>
      <c r="J30" s="830"/>
    </row>
    <row r="31" spans="1:10" x14ac:dyDescent="0.2">
      <c r="A31" s="842" t="s">
        <v>522</v>
      </c>
      <c r="B31" s="783"/>
      <c r="C31" s="758">
        <v>247.03959999999998</v>
      </c>
      <c r="D31" s="759">
        <v>-79.965990462063814</v>
      </c>
      <c r="E31" s="758">
        <v>4587.3521600000004</v>
      </c>
      <c r="F31" s="759">
        <v>-49.075953140995985</v>
      </c>
      <c r="G31" s="758">
        <v>8330.7302799999998</v>
      </c>
      <c r="H31" s="759">
        <v>-43.28395662588558</v>
      </c>
      <c r="I31" s="759">
        <v>2.3063432405545283</v>
      </c>
      <c r="J31" s="830"/>
    </row>
    <row r="32" spans="1:10" x14ac:dyDescent="0.2">
      <c r="A32" s="684" t="s">
        <v>549</v>
      </c>
      <c r="B32" s="1"/>
      <c r="C32" s="1"/>
      <c r="D32" s="1"/>
      <c r="E32" s="1"/>
      <c r="F32" s="1"/>
      <c r="G32" s="1"/>
      <c r="H32" s="1"/>
      <c r="I32" s="247" t="s">
        <v>238</v>
      </c>
      <c r="J32" s="1"/>
    </row>
    <row r="33" spans="1:10" x14ac:dyDescent="0.2">
      <c r="A33" s="685" t="s">
        <v>643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85" t="s">
        <v>550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4.25" customHeight="1" x14ac:dyDescent="0.2">
      <c r="A35" s="900" t="s">
        <v>660</v>
      </c>
      <c r="B35" s="900"/>
      <c r="C35" s="900"/>
      <c r="D35" s="900"/>
      <c r="E35" s="900"/>
      <c r="F35" s="900"/>
      <c r="G35" s="900"/>
      <c r="H35" s="900"/>
      <c r="I35" s="900"/>
    </row>
    <row r="36" spans="1:10" ht="19.5" customHeight="1" x14ac:dyDescent="0.2">
      <c r="A36" s="900"/>
      <c r="B36" s="900"/>
      <c r="C36" s="900"/>
      <c r="D36" s="900"/>
      <c r="E36" s="900"/>
      <c r="F36" s="900"/>
      <c r="G36" s="900"/>
      <c r="H36" s="900"/>
      <c r="I36" s="900"/>
    </row>
    <row r="63" spans="3:3" x14ac:dyDescent="0.2">
      <c r="C63" t="s">
        <v>573</v>
      </c>
    </row>
    <row r="67" spans="3:3" x14ac:dyDescent="0.2">
      <c r="C67" t="s">
        <v>574</v>
      </c>
    </row>
  </sheetData>
  <mergeCells count="6">
    <mergeCell ref="A35:I36"/>
    <mergeCell ref="A3:A4"/>
    <mergeCell ref="B3:B4"/>
    <mergeCell ref="C3:D3"/>
    <mergeCell ref="E3:F3"/>
    <mergeCell ref="G3:I3"/>
  </mergeCells>
  <conditionalFormatting sqref="I14">
    <cfRule type="cellIs" dxfId="201" priority="18" operator="between">
      <formula>0.00001</formula>
      <formula>0.499</formula>
    </cfRule>
  </conditionalFormatting>
  <conditionalFormatting sqref="I11:I12">
    <cfRule type="cellIs" dxfId="200" priority="14" operator="between">
      <formula>0.00001</formula>
      <formula>0.499</formula>
    </cfRule>
  </conditionalFormatting>
  <conditionalFormatting sqref="I15">
    <cfRule type="cellIs" dxfId="199" priority="11" operator="between">
      <formula>0.00001</formula>
      <formula>0.499</formula>
    </cfRule>
  </conditionalFormatting>
  <conditionalFormatting sqref="I16">
    <cfRule type="cellIs" dxfId="198" priority="10" operator="between">
      <formula>0.00001</formula>
      <formula>0.499</formula>
    </cfRule>
  </conditionalFormatting>
  <conditionalFormatting sqref="I10">
    <cfRule type="cellIs" dxfId="197" priority="9" operator="between">
      <formula>0.00001</formula>
      <formula>0.499</formula>
    </cfRule>
  </conditionalFormatting>
  <conditionalFormatting sqref="I22:I23">
    <cfRule type="cellIs" dxfId="196" priority="7" operator="between">
      <formula>0.00001</formula>
      <formula>0.499</formula>
    </cfRule>
  </conditionalFormatting>
  <conditionalFormatting sqref="I21">
    <cfRule type="cellIs" dxfId="195" priority="5" operator="between">
      <formula>0.00001</formula>
      <formula>0.499</formula>
    </cfRule>
  </conditionalFormatting>
  <conditionalFormatting sqref="I24">
    <cfRule type="cellIs" dxfId="194" priority="4" operator="between">
      <formula>0.00001</formula>
      <formula>0.499</formula>
    </cfRule>
  </conditionalFormatting>
  <conditionalFormatting sqref="D19">
    <cfRule type="cellIs" dxfId="193" priority="3" operator="between">
      <formula>-0.49999</formula>
      <formula>0.4999999</formula>
    </cfRule>
  </conditionalFormatting>
  <conditionalFormatting sqref="D20">
    <cfRule type="cellIs" dxfId="192" priority="2" operator="between">
      <formula>-0.49999</formula>
      <formula>0.4999999</formula>
    </cfRule>
  </conditionalFormatting>
  <conditionalFormatting sqref="I18">
    <cfRule type="cellIs" dxfId="19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L14" sqref="L14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2" t="s">
        <v>18</v>
      </c>
      <c r="B1" s="892"/>
      <c r="C1" s="892"/>
      <c r="D1" s="892"/>
      <c r="E1" s="892"/>
      <c r="F1" s="892"/>
      <c r="G1" s="1"/>
      <c r="H1" s="1"/>
    </row>
    <row r="2" spans="1:9" x14ac:dyDescent="0.2">
      <c r="A2" s="893"/>
      <c r="B2" s="893"/>
      <c r="C2" s="893"/>
      <c r="D2" s="893"/>
      <c r="E2" s="893"/>
      <c r="F2" s="893"/>
      <c r="G2" s="11"/>
      <c r="H2" s="62" t="s">
        <v>544</v>
      </c>
    </row>
    <row r="3" spans="1:9" x14ac:dyDescent="0.2">
      <c r="A3" s="12"/>
      <c r="B3" s="864">
        <f>INDICE!A3</f>
        <v>42583</v>
      </c>
      <c r="C3" s="864">
        <v>41671</v>
      </c>
      <c r="D3" s="882" t="s">
        <v>120</v>
      </c>
      <c r="E3" s="882"/>
      <c r="F3" s="882" t="s">
        <v>121</v>
      </c>
      <c r="G3" s="882"/>
      <c r="H3" s="882"/>
    </row>
    <row r="4" spans="1:9" x14ac:dyDescent="0.2">
      <c r="A4" s="603"/>
      <c r="B4" s="260" t="s">
        <v>55</v>
      </c>
      <c r="C4" s="261" t="s">
        <v>488</v>
      </c>
      <c r="D4" s="260" t="s">
        <v>55</v>
      </c>
      <c r="E4" s="261" t="s">
        <v>488</v>
      </c>
      <c r="F4" s="260" t="s">
        <v>55</v>
      </c>
      <c r="G4" s="262" t="s">
        <v>488</v>
      </c>
      <c r="H4" s="261" t="s">
        <v>548</v>
      </c>
      <c r="I4" s="62"/>
    </row>
    <row r="5" spans="1:9" ht="14.1" customHeight="1" x14ac:dyDescent="0.2">
      <c r="A5" s="632" t="s">
        <v>376</v>
      </c>
      <c r="B5" s="357">
        <v>18840.394029999999</v>
      </c>
      <c r="C5" s="358">
        <v>-2.5946334054645903</v>
      </c>
      <c r="D5" s="357">
        <v>136879.99199000001</v>
      </c>
      <c r="E5" s="358">
        <v>1.1093725287335459</v>
      </c>
      <c r="F5" s="357">
        <v>213750.78645999997</v>
      </c>
      <c r="G5" s="358">
        <v>4.3180608532558429</v>
      </c>
      <c r="H5" s="358">
        <v>59.176406502892476</v>
      </c>
    </row>
    <row r="6" spans="1:9" x14ac:dyDescent="0.2">
      <c r="A6" s="620" t="s">
        <v>377</v>
      </c>
      <c r="B6" s="686">
        <v>6946.4675299999999</v>
      </c>
      <c r="C6" s="687">
        <v>0.26414460857804051</v>
      </c>
      <c r="D6" s="686">
        <v>49562.997200000005</v>
      </c>
      <c r="E6" s="687">
        <v>4.7977920029466308</v>
      </c>
      <c r="F6" s="686">
        <v>78337.208139999988</v>
      </c>
      <c r="G6" s="687">
        <v>7.9308196408166136</v>
      </c>
      <c r="H6" s="687">
        <v>21.687473295270596</v>
      </c>
    </row>
    <row r="7" spans="1:9" x14ac:dyDescent="0.2">
      <c r="A7" s="620" t="s">
        <v>378</v>
      </c>
      <c r="B7" s="688">
        <v>9293.4226200000012</v>
      </c>
      <c r="C7" s="687">
        <v>-2.381709075499796</v>
      </c>
      <c r="D7" s="686">
        <v>63930.732260000004</v>
      </c>
      <c r="E7" s="687">
        <v>0.3396328498335166</v>
      </c>
      <c r="F7" s="686">
        <v>99494.252770000006</v>
      </c>
      <c r="G7" s="687">
        <v>10.660057540383256</v>
      </c>
      <c r="H7" s="687">
        <v>27.544751736952545</v>
      </c>
    </row>
    <row r="8" spans="1:9" x14ac:dyDescent="0.2">
      <c r="A8" s="620" t="s">
        <v>619</v>
      </c>
      <c r="B8" s="688">
        <v>0</v>
      </c>
      <c r="C8" s="689" t="s">
        <v>150</v>
      </c>
      <c r="D8" s="686">
        <v>0</v>
      </c>
      <c r="E8" s="689" t="s">
        <v>150</v>
      </c>
      <c r="F8" s="686">
        <v>4.8509700000000002</v>
      </c>
      <c r="G8" s="689" t="s">
        <v>150</v>
      </c>
      <c r="H8" s="119">
        <v>1.3429797260982503E-3</v>
      </c>
    </row>
    <row r="9" spans="1:9" x14ac:dyDescent="0.2">
      <c r="A9" s="620" t="s">
        <v>620</v>
      </c>
      <c r="B9" s="686">
        <v>2600.5038799999993</v>
      </c>
      <c r="C9" s="687">
        <v>-10.139123227714128</v>
      </c>
      <c r="D9" s="686">
        <v>23386.262529999996</v>
      </c>
      <c r="E9" s="687">
        <v>-4.0361776299103012</v>
      </c>
      <c r="F9" s="686">
        <v>35914.474580000009</v>
      </c>
      <c r="G9" s="687">
        <v>-15.320402214257934</v>
      </c>
      <c r="H9" s="687">
        <v>9.9428384909432506</v>
      </c>
    </row>
    <row r="10" spans="1:9" x14ac:dyDescent="0.2">
      <c r="A10" s="632" t="s">
        <v>379</v>
      </c>
      <c r="B10" s="634">
        <v>7474.2048100000002</v>
      </c>
      <c r="C10" s="358">
        <v>-35.727109369674423</v>
      </c>
      <c r="D10" s="634">
        <v>96029.707020000016</v>
      </c>
      <c r="E10" s="358">
        <v>-4.4430934270645652</v>
      </c>
      <c r="F10" s="634">
        <v>147458.11510999998</v>
      </c>
      <c r="G10" s="358">
        <v>-9.2207906672855007</v>
      </c>
      <c r="H10" s="358">
        <v>40.823435115325807</v>
      </c>
    </row>
    <row r="11" spans="1:9" x14ac:dyDescent="0.2">
      <c r="A11" s="620" t="s">
        <v>380</v>
      </c>
      <c r="B11" s="686">
        <v>0</v>
      </c>
      <c r="C11" s="687">
        <v>-100</v>
      </c>
      <c r="D11" s="686">
        <v>23344.678829999997</v>
      </c>
      <c r="E11" s="687">
        <v>1.9442111522389394</v>
      </c>
      <c r="F11" s="686">
        <v>38304.941830000003</v>
      </c>
      <c r="G11" s="687">
        <v>15.594981610844478</v>
      </c>
      <c r="H11" s="687">
        <v>10.604633771609144</v>
      </c>
    </row>
    <row r="12" spans="1:9" x14ac:dyDescent="0.2">
      <c r="A12" s="620" t="s">
        <v>381</v>
      </c>
      <c r="B12" s="686">
        <v>1037.09789</v>
      </c>
      <c r="C12" s="687">
        <v>-62.427705338243065</v>
      </c>
      <c r="D12" s="686">
        <v>10778.28671</v>
      </c>
      <c r="E12" s="687">
        <v>-34.892468257594203</v>
      </c>
      <c r="F12" s="686">
        <v>17137.784669999997</v>
      </c>
      <c r="G12" s="687">
        <v>-25.006612600294265</v>
      </c>
      <c r="H12" s="687">
        <v>4.7445556995915013</v>
      </c>
    </row>
    <row r="13" spans="1:9" x14ac:dyDescent="0.2">
      <c r="A13" s="620" t="s">
        <v>382</v>
      </c>
      <c r="B13" s="686">
        <v>0</v>
      </c>
      <c r="C13" s="687">
        <v>-100</v>
      </c>
      <c r="D13" s="686">
        <v>6780.8503299999993</v>
      </c>
      <c r="E13" s="687">
        <v>-30.057667988106012</v>
      </c>
      <c r="F13" s="686">
        <v>11195.596140000001</v>
      </c>
      <c r="G13" s="687">
        <v>-45.493284540396814</v>
      </c>
      <c r="H13" s="687">
        <v>3.0994746695204936</v>
      </c>
    </row>
    <row r="14" spans="1:9" x14ac:dyDescent="0.2">
      <c r="A14" s="620" t="s">
        <v>383</v>
      </c>
      <c r="B14" s="686">
        <v>3138.8776000000007</v>
      </c>
      <c r="C14" s="687">
        <v>81.047157956065988</v>
      </c>
      <c r="D14" s="686">
        <v>25066.55515</v>
      </c>
      <c r="E14" s="687">
        <v>21.42196148191033</v>
      </c>
      <c r="F14" s="686">
        <v>37565.015439999996</v>
      </c>
      <c r="G14" s="687">
        <v>10.860776232375372</v>
      </c>
      <c r="H14" s="687">
        <v>10.399786876951978</v>
      </c>
    </row>
    <row r="15" spans="1:9" x14ac:dyDescent="0.2">
      <c r="A15" s="620" t="s">
        <v>384</v>
      </c>
      <c r="B15" s="686">
        <v>944.40714000000003</v>
      </c>
      <c r="C15" s="687">
        <v>7.2488877526114424</v>
      </c>
      <c r="D15" s="686">
        <v>9147.8529399999989</v>
      </c>
      <c r="E15" s="687">
        <v>-16.954121882521157</v>
      </c>
      <c r="F15" s="686">
        <v>14652.008110000002</v>
      </c>
      <c r="G15" s="687">
        <v>-20.418490066412431</v>
      </c>
      <c r="H15" s="687">
        <v>4.056374258830119</v>
      </c>
    </row>
    <row r="16" spans="1:9" x14ac:dyDescent="0.2">
      <c r="A16" s="620" t="s">
        <v>385</v>
      </c>
      <c r="B16" s="686">
        <v>2353.8221800000001</v>
      </c>
      <c r="C16" s="687">
        <v>-33.101243807766743</v>
      </c>
      <c r="D16" s="686">
        <v>20911.483059999999</v>
      </c>
      <c r="E16" s="687">
        <v>6.2239598728381358</v>
      </c>
      <c r="F16" s="686">
        <v>28602.768920000002</v>
      </c>
      <c r="G16" s="687">
        <v>-14.898992461029369</v>
      </c>
      <c r="H16" s="687">
        <v>7.9186098388225741</v>
      </c>
    </row>
    <row r="17" spans="1:8" x14ac:dyDescent="0.2">
      <c r="A17" s="690" t="s">
        <v>386</v>
      </c>
      <c r="B17" s="843">
        <v>0</v>
      </c>
      <c r="C17" s="816" t="s">
        <v>150</v>
      </c>
      <c r="D17" s="816">
        <v>0.57208999999999999</v>
      </c>
      <c r="E17" s="816" t="s">
        <v>150</v>
      </c>
      <c r="F17" s="816">
        <v>0.57208999999999999</v>
      </c>
      <c r="G17" s="817">
        <v>-56.080577925517616</v>
      </c>
      <c r="H17" s="818">
        <v>1.5838178168563151E-4</v>
      </c>
    </row>
    <row r="18" spans="1:8" x14ac:dyDescent="0.2">
      <c r="A18" s="633" t="s">
        <v>119</v>
      </c>
      <c r="B18" s="69">
        <v>26314.598840000002</v>
      </c>
      <c r="C18" s="70">
        <v>-15.035029562041768</v>
      </c>
      <c r="D18" s="69">
        <v>232910.27109999995</v>
      </c>
      <c r="E18" s="70">
        <v>-1.2560394880232919</v>
      </c>
      <c r="F18" s="69">
        <v>361209.47366000008</v>
      </c>
      <c r="G18" s="70">
        <v>-1.6689648530453596</v>
      </c>
      <c r="H18" s="70">
        <v>100</v>
      </c>
    </row>
    <row r="19" spans="1:8" x14ac:dyDescent="0.2">
      <c r="A19" s="679"/>
      <c r="B19" s="1"/>
      <c r="C19" s="1"/>
      <c r="D19" s="1"/>
      <c r="E19" s="1"/>
      <c r="F19" s="1"/>
      <c r="G19" s="1"/>
      <c r="H19" s="247" t="s">
        <v>238</v>
      </c>
    </row>
    <row r="20" spans="1:8" x14ac:dyDescent="0.2">
      <c r="A20" s="684" t="s">
        <v>375</v>
      </c>
      <c r="B20" s="1"/>
      <c r="C20" s="1"/>
      <c r="D20" s="1"/>
      <c r="E20" s="1"/>
      <c r="F20" s="1"/>
      <c r="G20" s="1"/>
      <c r="H20" s="1"/>
    </row>
    <row r="21" spans="1:8" x14ac:dyDescent="0.2">
      <c r="A21" s="685" t="s">
        <v>643</v>
      </c>
      <c r="B21" s="1"/>
      <c r="C21" s="1"/>
      <c r="D21" s="1"/>
      <c r="E21" s="1"/>
      <c r="F21" s="1"/>
      <c r="G21" s="1"/>
      <c r="H21" s="1"/>
    </row>
    <row r="22" spans="1:8" x14ac:dyDescent="0.2">
      <c r="A22" s="900" t="s">
        <v>660</v>
      </c>
      <c r="B22" s="900"/>
      <c r="C22" s="900"/>
      <c r="D22" s="900"/>
      <c r="E22" s="900"/>
      <c r="F22" s="900"/>
      <c r="G22" s="900"/>
      <c r="H22" s="900"/>
    </row>
    <row r="23" spans="1:8" x14ac:dyDescent="0.2">
      <c r="A23" s="900"/>
      <c r="B23" s="900"/>
      <c r="C23" s="900"/>
      <c r="D23" s="900"/>
      <c r="E23" s="900"/>
      <c r="F23" s="900"/>
      <c r="G23" s="900"/>
      <c r="H23" s="900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190" priority="7" operator="between">
      <formula>0.0001</formula>
      <formula>0.44999</formula>
    </cfRule>
  </conditionalFormatting>
  <conditionalFormatting sqref="H8">
    <cfRule type="cellIs" dxfId="189" priority="5" operator="between">
      <formula>0</formula>
      <formula>0.5</formula>
    </cfRule>
    <cfRule type="cellIs" dxfId="188" priority="6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/>
  </sheetViews>
  <sheetFormatPr baseColWidth="10" defaultRowHeight="14.25" x14ac:dyDescent="0.2"/>
  <cols>
    <col min="1" max="1" width="16.375" customWidth="1"/>
  </cols>
  <sheetData>
    <row r="1" spans="1:8" ht="15" x14ac:dyDescent="0.25">
      <c r="A1" s="429" t="s">
        <v>586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546</v>
      </c>
      <c r="H2" s="1"/>
    </row>
    <row r="3" spans="1:8" x14ac:dyDescent="0.2">
      <c r="A3" s="63"/>
      <c r="B3" s="864">
        <f>INDICE!A3</f>
        <v>42583</v>
      </c>
      <c r="C3" s="882">
        <v>41671</v>
      </c>
      <c r="D3" s="882" t="s">
        <v>120</v>
      </c>
      <c r="E3" s="882"/>
      <c r="F3" s="882" t="s">
        <v>121</v>
      </c>
      <c r="G3" s="882"/>
      <c r="H3" s="1"/>
    </row>
    <row r="4" spans="1:8" x14ac:dyDescent="0.2">
      <c r="A4" s="75"/>
      <c r="B4" s="260" t="s">
        <v>395</v>
      </c>
      <c r="C4" s="261" t="s">
        <v>488</v>
      </c>
      <c r="D4" s="260" t="s">
        <v>395</v>
      </c>
      <c r="E4" s="261" t="s">
        <v>488</v>
      </c>
      <c r="F4" s="260" t="s">
        <v>395</v>
      </c>
      <c r="G4" s="262" t="s">
        <v>488</v>
      </c>
      <c r="H4" s="1"/>
    </row>
    <row r="5" spans="1:8" x14ac:dyDescent="0.2">
      <c r="A5" s="690" t="s">
        <v>545</v>
      </c>
      <c r="B5" s="691">
        <v>14.16729060195436</v>
      </c>
      <c r="C5" s="654">
        <v>-29.403479694677376</v>
      </c>
      <c r="D5" s="692">
        <v>15.554345684675567</v>
      </c>
      <c r="E5" s="654">
        <v>-31.58483870567526</v>
      </c>
      <c r="F5" s="692">
        <v>16.938558024511533</v>
      </c>
      <c r="G5" s="654">
        <v>-28.951492092848447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396</v>
      </c>
      <c r="H6" s="1"/>
    </row>
    <row r="7" spans="1:8" x14ac:dyDescent="0.2">
      <c r="A7" s="274" t="s">
        <v>557</v>
      </c>
      <c r="B7" s="94"/>
      <c r="C7" s="288"/>
      <c r="D7" s="288"/>
      <c r="E7" s="288"/>
      <c r="F7" s="94"/>
      <c r="G7" s="94"/>
      <c r="H7" s="1"/>
    </row>
    <row r="8" spans="1:8" x14ac:dyDescent="0.2">
      <c r="A8" s="684" t="s">
        <v>397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2"/>
  <sheetViews>
    <sheetView topLeftCell="A9" workbookViewId="0">
      <selection activeCell="J28" sqref="J28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696"/>
    <col min="10" max="12" width="11" style="1"/>
  </cols>
  <sheetData>
    <row r="1" spans="1:14" x14ac:dyDescent="0.2">
      <c r="A1" s="892" t="s">
        <v>387</v>
      </c>
      <c r="B1" s="892"/>
      <c r="C1" s="892"/>
      <c r="D1" s="892"/>
      <c r="E1" s="892"/>
      <c r="F1" s="892"/>
      <c r="G1" s="892"/>
      <c r="H1" s="1"/>
      <c r="I1" s="1"/>
    </row>
    <row r="2" spans="1:14" x14ac:dyDescent="0.2">
      <c r="A2" s="893"/>
      <c r="B2" s="893"/>
      <c r="C2" s="893"/>
      <c r="D2" s="893"/>
      <c r="E2" s="893"/>
      <c r="F2" s="893"/>
      <c r="G2" s="893"/>
      <c r="H2" s="11"/>
      <c r="I2" s="62" t="s">
        <v>544</v>
      </c>
    </row>
    <row r="3" spans="1:14" x14ac:dyDescent="0.2">
      <c r="A3" s="878" t="s">
        <v>525</v>
      </c>
      <c r="B3" s="878" t="s">
        <v>526</v>
      </c>
      <c r="C3" s="861">
        <f>INDICE!A3</f>
        <v>42583</v>
      </c>
      <c r="D3" s="862">
        <v>41671</v>
      </c>
      <c r="E3" s="862" t="s">
        <v>120</v>
      </c>
      <c r="F3" s="862"/>
      <c r="G3" s="862" t="s">
        <v>121</v>
      </c>
      <c r="H3" s="862"/>
      <c r="I3" s="862"/>
    </row>
    <row r="4" spans="1:14" x14ac:dyDescent="0.2">
      <c r="A4" s="879"/>
      <c r="B4" s="879"/>
      <c r="C4" s="97" t="s">
        <v>55</v>
      </c>
      <c r="D4" s="97" t="s">
        <v>488</v>
      </c>
      <c r="E4" s="97" t="s">
        <v>55</v>
      </c>
      <c r="F4" s="97" t="s">
        <v>488</v>
      </c>
      <c r="G4" s="97" t="s">
        <v>55</v>
      </c>
      <c r="H4" s="443" t="s">
        <v>488</v>
      </c>
      <c r="I4" s="443" t="s">
        <v>110</v>
      </c>
    </row>
    <row r="5" spans="1:14" x14ac:dyDescent="0.2">
      <c r="A5" s="616"/>
      <c r="B5" s="638" t="s">
        <v>211</v>
      </c>
      <c r="C5" s="201">
        <v>0</v>
      </c>
      <c r="D5" s="186" t="s">
        <v>150</v>
      </c>
      <c r="E5" s="359">
        <v>0</v>
      </c>
      <c r="F5" s="186">
        <v>-100</v>
      </c>
      <c r="G5" s="359">
        <v>0</v>
      </c>
      <c r="H5" s="186">
        <v>-100</v>
      </c>
      <c r="I5" s="635">
        <v>0</v>
      </c>
    </row>
    <row r="6" spans="1:14" x14ac:dyDescent="0.2">
      <c r="A6" s="801" t="s">
        <v>346</v>
      </c>
      <c r="B6" s="639"/>
      <c r="C6" s="362">
        <v>0</v>
      </c>
      <c r="D6" s="195" t="s">
        <v>150</v>
      </c>
      <c r="E6" s="191">
        <v>0</v>
      </c>
      <c r="F6" s="360">
        <v>-100</v>
      </c>
      <c r="G6" s="191">
        <v>0</v>
      </c>
      <c r="H6" s="360">
        <v>-100</v>
      </c>
      <c r="I6" s="361">
        <v>0</v>
      </c>
    </row>
    <row r="7" spans="1:14" x14ac:dyDescent="0.2">
      <c r="A7" s="616"/>
      <c r="B7" s="638" t="s">
        <v>250</v>
      </c>
      <c r="C7" s="201">
        <v>0</v>
      </c>
      <c r="D7" s="186">
        <v>-100</v>
      </c>
      <c r="E7" s="359">
        <v>0</v>
      </c>
      <c r="F7" s="186">
        <v>-100</v>
      </c>
      <c r="G7" s="622">
        <v>380.19683000000003</v>
      </c>
      <c r="H7" s="186">
        <v>-89.529591293359019</v>
      </c>
      <c r="I7" s="637">
        <v>0.79213113718890649</v>
      </c>
    </row>
    <row r="8" spans="1:14" x14ac:dyDescent="0.2">
      <c r="A8" s="616"/>
      <c r="B8" s="638" t="s">
        <v>213</v>
      </c>
      <c r="C8" s="201">
        <v>0</v>
      </c>
      <c r="D8" s="186">
        <v>-100</v>
      </c>
      <c r="E8" s="359">
        <v>0</v>
      </c>
      <c r="F8" s="186">
        <v>-100</v>
      </c>
      <c r="G8" s="622">
        <v>960.33753000000002</v>
      </c>
      <c r="H8" s="186">
        <v>-75.365747028960456</v>
      </c>
      <c r="I8" s="637">
        <v>2.0008406164882686</v>
      </c>
    </row>
    <row r="9" spans="1:14" x14ac:dyDescent="0.2">
      <c r="A9" s="616"/>
      <c r="B9" s="638" t="s">
        <v>613</v>
      </c>
      <c r="C9" s="762">
        <v>0</v>
      </c>
      <c r="D9" s="763" t="s">
        <v>150</v>
      </c>
      <c r="E9" s="764">
        <v>350.54465000000005</v>
      </c>
      <c r="F9" s="763" t="s">
        <v>150</v>
      </c>
      <c r="G9" s="764">
        <v>350.54465000000005</v>
      </c>
      <c r="H9" s="763" t="s">
        <v>150</v>
      </c>
      <c r="I9" s="637">
        <v>0.73035151881720639</v>
      </c>
    </row>
    <row r="10" spans="1:14" x14ac:dyDescent="0.2">
      <c r="A10" s="801" t="s">
        <v>532</v>
      </c>
      <c r="B10" s="639"/>
      <c r="C10" s="362">
        <v>0</v>
      </c>
      <c r="D10" s="195">
        <v>-100</v>
      </c>
      <c r="E10" s="191">
        <v>350.54465000000005</v>
      </c>
      <c r="F10" s="360">
        <v>-86.058999754335588</v>
      </c>
      <c r="G10" s="251">
        <v>1691.0790100000002</v>
      </c>
      <c r="H10" s="360">
        <v>-77.540735172114623</v>
      </c>
      <c r="I10" s="361">
        <v>3.5233232724943817</v>
      </c>
    </row>
    <row r="11" spans="1:14" x14ac:dyDescent="0.2">
      <c r="A11" s="617"/>
      <c r="B11" s="638" t="s">
        <v>677</v>
      </c>
      <c r="C11" s="201">
        <v>0.31444</v>
      </c>
      <c r="D11" s="186" t="s">
        <v>150</v>
      </c>
      <c r="E11" s="188">
        <v>0.31444</v>
      </c>
      <c r="F11" s="186" t="s">
        <v>150</v>
      </c>
      <c r="G11" s="188">
        <v>0.31444</v>
      </c>
      <c r="H11" s="186" t="s">
        <v>150</v>
      </c>
      <c r="I11" s="635">
        <v>6.5512833123221922E-4</v>
      </c>
      <c r="J11" s="452"/>
    </row>
    <row r="12" spans="1:14" x14ac:dyDescent="0.2">
      <c r="A12" s="617"/>
      <c r="B12" s="638" t="s">
        <v>312</v>
      </c>
      <c r="C12" s="201">
        <v>0</v>
      </c>
      <c r="D12" s="186" t="s">
        <v>150</v>
      </c>
      <c r="E12" s="188">
        <v>0</v>
      </c>
      <c r="F12" s="186">
        <v>-100</v>
      </c>
      <c r="G12" s="188">
        <v>0</v>
      </c>
      <c r="H12" s="186">
        <v>-100</v>
      </c>
      <c r="I12" s="636">
        <v>0</v>
      </c>
      <c r="J12" s="452"/>
    </row>
    <row r="13" spans="1:14" x14ac:dyDescent="0.2">
      <c r="A13" s="617"/>
      <c r="B13" s="638" t="s">
        <v>316</v>
      </c>
      <c r="C13" s="201">
        <v>0.314</v>
      </c>
      <c r="D13" s="186" t="s">
        <v>150</v>
      </c>
      <c r="E13" s="188">
        <v>0.60672999999999999</v>
      </c>
      <c r="F13" s="186" t="s">
        <v>150</v>
      </c>
      <c r="G13" s="188">
        <v>0.60672999999999999</v>
      </c>
      <c r="H13" s="186">
        <v>-30.471901356802345</v>
      </c>
      <c r="I13" s="644">
        <v>1.2641076593579836E-3</v>
      </c>
      <c r="J13" s="452"/>
      <c r="M13" s="765"/>
      <c r="N13" s="765"/>
    </row>
    <row r="14" spans="1:14" x14ac:dyDescent="0.2">
      <c r="A14" s="617"/>
      <c r="B14" s="638" t="s">
        <v>253</v>
      </c>
      <c r="C14" s="201">
        <v>1296.6072700000002</v>
      </c>
      <c r="D14" s="186">
        <v>16.061499360081015</v>
      </c>
      <c r="E14" s="188">
        <v>6259.4316800000006</v>
      </c>
      <c r="F14" s="186">
        <v>40.911880525915954</v>
      </c>
      <c r="G14" s="188">
        <v>7661.3311599999997</v>
      </c>
      <c r="H14" s="186">
        <v>70.432309171676238</v>
      </c>
      <c r="I14" s="644">
        <v>15.962202957219827</v>
      </c>
      <c r="J14" s="452"/>
      <c r="K14" s="830"/>
      <c r="L14" s="830"/>
      <c r="M14" s="765"/>
      <c r="N14" s="765"/>
    </row>
    <row r="15" spans="1:14" x14ac:dyDescent="0.2">
      <c r="A15" s="616"/>
      <c r="B15" s="645" t="s">
        <v>371</v>
      </c>
      <c r="C15" s="641">
        <v>1278.5580800000002</v>
      </c>
      <c r="D15" s="642">
        <v>15.821076242624462</v>
      </c>
      <c r="E15" s="643">
        <v>6036.9268300000003</v>
      </c>
      <c r="F15" s="642">
        <v>41.459827627294857</v>
      </c>
      <c r="G15" s="682">
        <v>7355.0282299999999</v>
      </c>
      <c r="H15" s="642">
        <v>71.673242489088139</v>
      </c>
      <c r="I15" s="766">
        <v>15.32402801960871</v>
      </c>
      <c r="J15" s="452"/>
      <c r="K15" s="830"/>
      <c r="L15" s="830"/>
      <c r="M15" s="765"/>
      <c r="N15" s="765"/>
    </row>
    <row r="16" spans="1:14" x14ac:dyDescent="0.2">
      <c r="A16" s="616"/>
      <c r="B16" s="645" t="s">
        <v>368</v>
      </c>
      <c r="C16" s="641">
        <v>18.049189999999996</v>
      </c>
      <c r="D16" s="642">
        <v>36.069957420631042</v>
      </c>
      <c r="E16" s="771">
        <v>222.50485</v>
      </c>
      <c r="F16" s="642">
        <v>27.511104542442538</v>
      </c>
      <c r="G16" s="682">
        <v>306.30293</v>
      </c>
      <c r="H16" s="642">
        <v>45.225300461302808</v>
      </c>
      <c r="I16" s="637">
        <v>0.63817493761111577</v>
      </c>
      <c r="J16" s="452"/>
      <c r="K16" s="830"/>
      <c r="L16" s="830"/>
      <c r="M16" s="765"/>
      <c r="N16" s="765"/>
    </row>
    <row r="17" spans="1:14" x14ac:dyDescent="0.2">
      <c r="A17" s="617"/>
      <c r="B17" s="638" t="s">
        <v>254</v>
      </c>
      <c r="C17" s="201">
        <v>0</v>
      </c>
      <c r="D17" s="186" t="s">
        <v>150</v>
      </c>
      <c r="E17" s="359">
        <v>0</v>
      </c>
      <c r="F17" s="186" t="s">
        <v>150</v>
      </c>
      <c r="G17" s="359">
        <v>0</v>
      </c>
      <c r="H17" s="186">
        <v>-100</v>
      </c>
      <c r="I17" s="636">
        <v>0</v>
      </c>
      <c r="J17" s="452"/>
      <c r="K17" s="825"/>
      <c r="M17" s="765"/>
      <c r="N17" s="765"/>
    </row>
    <row r="18" spans="1:14" x14ac:dyDescent="0.2">
      <c r="A18" s="617"/>
      <c r="B18" s="638" t="s">
        <v>218</v>
      </c>
      <c r="C18" s="201">
        <v>2.1141900000000002</v>
      </c>
      <c r="D18" s="186">
        <v>-68.418717622385145</v>
      </c>
      <c r="E18" s="359">
        <v>51.650690000000004</v>
      </c>
      <c r="F18" s="186">
        <v>-15.213109371986224</v>
      </c>
      <c r="G18" s="188">
        <v>734.37831999999969</v>
      </c>
      <c r="H18" s="186">
        <v>694.95104585045794</v>
      </c>
      <c r="I18" s="644">
        <v>1.5300599264556687</v>
      </c>
      <c r="M18" s="765"/>
      <c r="N18" s="765"/>
    </row>
    <row r="19" spans="1:14" x14ac:dyDescent="0.2">
      <c r="A19" s="616"/>
      <c r="B19" s="638" t="s">
        <v>634</v>
      </c>
      <c r="C19" s="201">
        <v>0</v>
      </c>
      <c r="D19" s="186" t="s">
        <v>150</v>
      </c>
      <c r="E19" s="359">
        <v>0</v>
      </c>
      <c r="F19" s="186">
        <v>-100</v>
      </c>
      <c r="G19" s="188">
        <v>0</v>
      </c>
      <c r="H19" s="186">
        <v>-100</v>
      </c>
      <c r="I19" s="644">
        <v>0</v>
      </c>
      <c r="M19" s="765"/>
      <c r="N19" s="765"/>
    </row>
    <row r="20" spans="1:14" x14ac:dyDescent="0.2">
      <c r="A20" s="616"/>
      <c r="B20" s="638" t="s">
        <v>256</v>
      </c>
      <c r="C20" s="201">
        <v>4006.44191</v>
      </c>
      <c r="D20" s="186">
        <v>18.292923129040897</v>
      </c>
      <c r="E20" s="359">
        <v>23461.63826</v>
      </c>
      <c r="F20" s="186">
        <v>1.5517481850473425</v>
      </c>
      <c r="G20" s="359">
        <v>35781.137609999998</v>
      </c>
      <c r="H20" s="186">
        <v>40.989423251038218</v>
      </c>
      <c r="I20" s="635">
        <v>74.549157142951586</v>
      </c>
    </row>
    <row r="21" spans="1:14" x14ac:dyDescent="0.2">
      <c r="A21" s="616"/>
      <c r="B21" s="645" t="s">
        <v>371</v>
      </c>
      <c r="C21" s="641">
        <v>3955.5454299999997</v>
      </c>
      <c r="D21" s="642">
        <v>18.15889667007708</v>
      </c>
      <c r="E21" s="643">
        <v>23358.005900000004</v>
      </c>
      <c r="F21" s="642">
        <v>1.4030864732687134</v>
      </c>
      <c r="G21" s="682">
        <v>35622.730179999999</v>
      </c>
      <c r="H21" s="642">
        <v>40.945341337532554</v>
      </c>
      <c r="I21" s="766">
        <v>74.219118994908442</v>
      </c>
    </row>
    <row r="22" spans="1:14" x14ac:dyDescent="0.2">
      <c r="A22" s="616"/>
      <c r="B22" s="645" t="s">
        <v>368</v>
      </c>
      <c r="C22" s="641">
        <v>50.896480000000004</v>
      </c>
      <c r="D22" s="642">
        <v>29.729079420588334</v>
      </c>
      <c r="E22" s="771">
        <v>103.63236000000002</v>
      </c>
      <c r="F22" s="642">
        <v>51.668639011686871</v>
      </c>
      <c r="G22" s="682">
        <v>158.40743000000003</v>
      </c>
      <c r="H22" s="642">
        <v>51.655891689072533</v>
      </c>
      <c r="I22" s="766">
        <v>0.33003814804313891</v>
      </c>
    </row>
    <row r="23" spans="1:14" x14ac:dyDescent="0.2">
      <c r="A23" s="616"/>
      <c r="B23" s="638" t="s">
        <v>388</v>
      </c>
      <c r="C23" s="201">
        <v>0.57999999999999996</v>
      </c>
      <c r="D23" s="186">
        <v>99.34696683278915</v>
      </c>
      <c r="E23" s="359">
        <v>7.7000299999999999</v>
      </c>
      <c r="F23" s="186">
        <v>30.497923904753833</v>
      </c>
      <c r="G23" s="622">
        <v>12.154410000000002</v>
      </c>
      <c r="H23" s="186">
        <v>64.320063162534041</v>
      </c>
      <c r="I23" s="820">
        <v>2.5323426855400708E-2</v>
      </c>
    </row>
    <row r="24" spans="1:14" x14ac:dyDescent="0.2">
      <c r="A24" s="616"/>
      <c r="B24" s="638" t="s">
        <v>258</v>
      </c>
      <c r="C24" s="201">
        <v>0</v>
      </c>
      <c r="D24" s="186" t="s">
        <v>150</v>
      </c>
      <c r="E24" s="359">
        <v>0</v>
      </c>
      <c r="F24" s="186" t="s">
        <v>150</v>
      </c>
      <c r="G24" s="188">
        <v>0</v>
      </c>
      <c r="H24" s="186">
        <v>-100</v>
      </c>
      <c r="I24" s="635">
        <v>0</v>
      </c>
    </row>
    <row r="25" spans="1:14" x14ac:dyDescent="0.2">
      <c r="A25" s="801" t="s">
        <v>516</v>
      </c>
      <c r="B25" s="639"/>
      <c r="C25" s="362">
        <v>5306.3718100000006</v>
      </c>
      <c r="D25" s="195">
        <v>17.630782115738874</v>
      </c>
      <c r="E25" s="191">
        <v>29781.341829999998</v>
      </c>
      <c r="F25" s="360">
        <v>7.0700616589457743</v>
      </c>
      <c r="G25" s="251">
        <v>44189.922669999993</v>
      </c>
      <c r="H25" s="360">
        <v>31.255262217643082</v>
      </c>
      <c r="I25" s="361">
        <v>92.068662689473058</v>
      </c>
    </row>
    <row r="26" spans="1:14" x14ac:dyDescent="0.2">
      <c r="A26" s="617"/>
      <c r="B26" s="638" t="s">
        <v>389</v>
      </c>
      <c r="C26" s="201">
        <v>0</v>
      </c>
      <c r="D26" s="186" t="s">
        <v>150</v>
      </c>
      <c r="E26" s="188">
        <v>0</v>
      </c>
      <c r="F26" s="186">
        <v>-100</v>
      </c>
      <c r="G26" s="188">
        <v>0</v>
      </c>
      <c r="H26" s="186">
        <v>-100</v>
      </c>
      <c r="I26" s="635">
        <v>0</v>
      </c>
    </row>
    <row r="27" spans="1:14" x14ac:dyDescent="0.2">
      <c r="A27" s="801" t="s">
        <v>393</v>
      </c>
      <c r="B27" s="639"/>
      <c r="C27" s="362">
        <v>0</v>
      </c>
      <c r="D27" s="195" t="s">
        <v>150</v>
      </c>
      <c r="E27" s="191">
        <v>0</v>
      </c>
      <c r="F27" s="360">
        <v>-100</v>
      </c>
      <c r="G27" s="191">
        <v>0</v>
      </c>
      <c r="H27" s="360">
        <v>-100</v>
      </c>
      <c r="I27" s="361">
        <v>0</v>
      </c>
    </row>
    <row r="28" spans="1:14" x14ac:dyDescent="0.2">
      <c r="A28" s="617"/>
      <c r="B28" s="638" t="s">
        <v>390</v>
      </c>
      <c r="C28" s="201">
        <v>0</v>
      </c>
      <c r="D28" s="186" t="s">
        <v>150</v>
      </c>
      <c r="E28" s="188">
        <v>0</v>
      </c>
      <c r="F28" s="186">
        <v>-100</v>
      </c>
      <c r="G28" s="188">
        <v>0</v>
      </c>
      <c r="H28" s="186">
        <v>-100</v>
      </c>
      <c r="I28" s="635">
        <v>0</v>
      </c>
    </row>
    <row r="29" spans="1:14" x14ac:dyDescent="0.2">
      <c r="A29" s="616"/>
      <c r="B29" s="640" t="s">
        <v>612</v>
      </c>
      <c r="C29" s="201">
        <v>0</v>
      </c>
      <c r="D29" s="197" t="s">
        <v>150</v>
      </c>
      <c r="E29" s="359">
        <v>0</v>
      </c>
      <c r="F29" s="197" t="s">
        <v>150</v>
      </c>
      <c r="G29" s="359">
        <v>0</v>
      </c>
      <c r="H29" s="197">
        <v>-100</v>
      </c>
      <c r="I29" s="635">
        <v>0</v>
      </c>
    </row>
    <row r="30" spans="1:14" x14ac:dyDescent="0.2">
      <c r="A30" s="616"/>
      <c r="B30" s="640" t="s">
        <v>264</v>
      </c>
      <c r="C30" s="201">
        <v>0</v>
      </c>
      <c r="D30" s="197" t="s">
        <v>150</v>
      </c>
      <c r="E30" s="359">
        <v>0</v>
      </c>
      <c r="F30" s="197">
        <v>-100</v>
      </c>
      <c r="G30" s="359">
        <v>0</v>
      </c>
      <c r="H30" s="197">
        <v>-100</v>
      </c>
      <c r="I30" s="635">
        <v>0</v>
      </c>
    </row>
    <row r="31" spans="1:14" x14ac:dyDescent="0.2">
      <c r="A31" s="616"/>
      <c r="B31" s="638" t="s">
        <v>391</v>
      </c>
      <c r="C31" s="201">
        <v>0</v>
      </c>
      <c r="D31" s="186">
        <v>-100</v>
      </c>
      <c r="E31" s="359">
        <v>0</v>
      </c>
      <c r="F31" s="186">
        <v>-100</v>
      </c>
      <c r="G31" s="622">
        <v>1072.2989599999999</v>
      </c>
      <c r="H31" s="186">
        <v>-83.05251881894911</v>
      </c>
      <c r="I31" s="635">
        <v>2.2341096178820892</v>
      </c>
    </row>
    <row r="32" spans="1:14" x14ac:dyDescent="0.2">
      <c r="A32" s="616"/>
      <c r="B32" s="638" t="s">
        <v>392</v>
      </c>
      <c r="C32" s="201">
        <v>0</v>
      </c>
      <c r="D32" s="186" t="s">
        <v>150</v>
      </c>
      <c r="E32" s="359">
        <v>0</v>
      </c>
      <c r="F32" s="186">
        <v>-100</v>
      </c>
      <c r="G32" s="188">
        <v>0</v>
      </c>
      <c r="H32" s="186">
        <v>-100</v>
      </c>
      <c r="I32" s="635">
        <v>0</v>
      </c>
    </row>
    <row r="33" spans="1:14" x14ac:dyDescent="0.2">
      <c r="A33" s="616"/>
      <c r="B33" s="638" t="s">
        <v>645</v>
      </c>
      <c r="C33" s="201">
        <v>0</v>
      </c>
      <c r="D33" s="186">
        <v>-100</v>
      </c>
      <c r="E33" s="359">
        <v>985.44656000000009</v>
      </c>
      <c r="F33" s="186">
        <v>-1.0234777609840564</v>
      </c>
      <c r="G33" s="188">
        <v>985.44656000000009</v>
      </c>
      <c r="H33" s="186">
        <v>-1.0234777609840564</v>
      </c>
      <c r="I33" s="635">
        <v>2.0531546888796939</v>
      </c>
    </row>
    <row r="34" spans="1:14" x14ac:dyDescent="0.2">
      <c r="A34" s="801" t="s">
        <v>533</v>
      </c>
      <c r="B34" s="639"/>
      <c r="C34" s="362">
        <v>0</v>
      </c>
      <c r="D34" s="195">
        <v>-100</v>
      </c>
      <c r="E34" s="191">
        <v>985.44656000000009</v>
      </c>
      <c r="F34" s="360">
        <v>-82.792328894895817</v>
      </c>
      <c r="G34" s="251">
        <v>2057.7455199999999</v>
      </c>
      <c r="H34" s="360">
        <v>-88.697641744345162</v>
      </c>
      <c r="I34" s="361">
        <v>4.2872643067617826</v>
      </c>
    </row>
    <row r="35" spans="1:14" x14ac:dyDescent="0.2">
      <c r="A35" s="617"/>
      <c r="B35" s="638" t="s">
        <v>230</v>
      </c>
      <c r="C35" s="201">
        <v>0</v>
      </c>
      <c r="D35" s="186" t="s">
        <v>150</v>
      </c>
      <c r="E35" s="188">
        <v>0</v>
      </c>
      <c r="F35" s="186">
        <v>-100</v>
      </c>
      <c r="G35" s="188">
        <v>0</v>
      </c>
      <c r="H35" s="186">
        <v>-100</v>
      </c>
      <c r="I35" s="635">
        <v>0</v>
      </c>
    </row>
    <row r="36" spans="1:14" x14ac:dyDescent="0.2">
      <c r="A36" s="802" t="s">
        <v>517</v>
      </c>
      <c r="B36" s="639"/>
      <c r="C36" s="362">
        <v>0</v>
      </c>
      <c r="D36" s="195" t="s">
        <v>150</v>
      </c>
      <c r="E36" s="191">
        <v>0</v>
      </c>
      <c r="F36" s="360" t="s">
        <v>150</v>
      </c>
      <c r="G36" s="191">
        <v>0</v>
      </c>
      <c r="H36" s="360" t="s">
        <v>150</v>
      </c>
      <c r="I36" s="361">
        <v>0</v>
      </c>
    </row>
    <row r="37" spans="1:14" x14ac:dyDescent="0.2">
      <c r="A37" s="835" t="s">
        <v>681</v>
      </c>
      <c r="B37" s="824"/>
      <c r="C37" s="201">
        <v>0</v>
      </c>
      <c r="D37" s="186">
        <v>-100</v>
      </c>
      <c r="E37" s="359">
        <v>19.3017</v>
      </c>
      <c r="F37" s="186">
        <v>-87.935688758683568</v>
      </c>
      <c r="G37" s="188">
        <v>57.955889999999997</v>
      </c>
      <c r="H37" s="186">
        <v>-70.129418985790934</v>
      </c>
      <c r="I37" s="644">
        <v>0.1207497312707609</v>
      </c>
    </row>
    <row r="38" spans="1:14" x14ac:dyDescent="0.2">
      <c r="A38" s="623" t="s">
        <v>119</v>
      </c>
      <c r="B38" s="364"/>
      <c r="C38" s="364">
        <v>5306.3718100000006</v>
      </c>
      <c r="D38" s="354">
        <v>-27.384782109802213</v>
      </c>
      <c r="E38" s="204">
        <v>31136.634740000001</v>
      </c>
      <c r="F38" s="354">
        <v>-22.329448558683239</v>
      </c>
      <c r="G38" s="254">
        <v>47996.703090000003</v>
      </c>
      <c r="H38" s="207">
        <v>-25.604717383693025</v>
      </c>
      <c r="I38" s="365">
        <v>100</v>
      </c>
    </row>
    <row r="39" spans="1:14" x14ac:dyDescent="0.2">
      <c r="A39" s="366"/>
      <c r="B39" s="366" t="s">
        <v>371</v>
      </c>
      <c r="C39" s="646">
        <v>5234.1035099999999</v>
      </c>
      <c r="D39" s="216">
        <v>17.579158288343873</v>
      </c>
      <c r="E39" s="255">
        <v>29394.932729999997</v>
      </c>
      <c r="F39" s="216">
        <v>7.6642867927362062</v>
      </c>
      <c r="G39" s="255">
        <v>42977.758409999995</v>
      </c>
      <c r="H39" s="216">
        <v>45.399162513708369</v>
      </c>
      <c r="I39" s="647">
        <v>89.543147014517146</v>
      </c>
    </row>
    <row r="40" spans="1:14" x14ac:dyDescent="0.2">
      <c r="A40" s="366"/>
      <c r="B40" s="366" t="s">
        <v>368</v>
      </c>
      <c r="C40" s="646">
        <v>72.268299999999996</v>
      </c>
      <c r="D40" s="216">
        <v>-97.469564654145699</v>
      </c>
      <c r="E40" s="255">
        <v>1741.70201</v>
      </c>
      <c r="F40" s="216">
        <v>-86.377717268608521</v>
      </c>
      <c r="G40" s="255">
        <v>5018.9446799999996</v>
      </c>
      <c r="H40" s="216">
        <v>-85.642652286649451</v>
      </c>
      <c r="I40" s="647">
        <v>10.45685298548284</v>
      </c>
    </row>
    <row r="41" spans="1:14" x14ac:dyDescent="0.2">
      <c r="A41" s="841"/>
      <c r="B41" s="775" t="s">
        <v>520</v>
      </c>
      <c r="C41" s="627">
        <v>5306.0573700000004</v>
      </c>
      <c r="D41" s="628">
        <v>10.619381910608491</v>
      </c>
      <c r="E41" s="627">
        <v>29781.027389999999</v>
      </c>
      <c r="F41" s="628">
        <v>-4.3973635651715703</v>
      </c>
      <c r="G41" s="627">
        <v>45261.907189999998</v>
      </c>
      <c r="H41" s="630">
        <v>-2.3523372562901068</v>
      </c>
      <c r="I41" s="630">
        <v>94.302117179023924</v>
      </c>
    </row>
    <row r="42" spans="1:14" x14ac:dyDescent="0.2">
      <c r="A42" s="841"/>
      <c r="B42" s="775" t="s">
        <v>521</v>
      </c>
      <c r="C42" s="845">
        <v>0.31444000000040978</v>
      </c>
      <c r="D42" s="628">
        <v>-99.987476704465848</v>
      </c>
      <c r="E42" s="627">
        <v>1355.6073500000016</v>
      </c>
      <c r="F42" s="628">
        <v>-84.831922839599727</v>
      </c>
      <c r="G42" s="627">
        <v>2734.795900000006</v>
      </c>
      <c r="H42" s="630">
        <v>-84.943469235102484</v>
      </c>
      <c r="I42" s="630">
        <v>5.6978828209760808</v>
      </c>
    </row>
    <row r="43" spans="1:14" x14ac:dyDescent="0.2">
      <c r="A43" s="841"/>
      <c r="B43" s="775" t="s">
        <v>522</v>
      </c>
      <c r="C43" s="627">
        <v>5305.4773700000005</v>
      </c>
      <c r="D43" s="628">
        <v>17.618540396792621</v>
      </c>
      <c r="E43" s="627">
        <v>29773.327359999999</v>
      </c>
      <c r="F43" s="628">
        <v>7.0660066688043868</v>
      </c>
      <c r="G43" s="627">
        <v>44177.453820000002</v>
      </c>
      <c r="H43" s="630">
        <v>43.368514935435648</v>
      </c>
      <c r="I43" s="630">
        <v>92.042684134286446</v>
      </c>
    </row>
    <row r="44" spans="1:14" x14ac:dyDescent="0.2">
      <c r="A44" s="831"/>
      <c r="B44" s="830"/>
      <c r="C44" s="693"/>
      <c r="D44" s="693"/>
      <c r="E44" s="693"/>
      <c r="F44" s="693"/>
      <c r="G44" s="694"/>
      <c r="H44" s="693"/>
      <c r="I44" s="247" t="s">
        <v>238</v>
      </c>
      <c r="J44" s="826"/>
      <c r="K44" s="697"/>
      <c r="L44" s="826"/>
      <c r="M44" s="430"/>
      <c r="N44" s="779"/>
    </row>
    <row r="45" spans="1:14" x14ac:dyDescent="0.2">
      <c r="A45" s="832" t="s">
        <v>671</v>
      </c>
      <c r="B45" s="833"/>
      <c r="C45" s="594"/>
      <c r="D45" s="733"/>
      <c r="E45" s="733"/>
      <c r="F45" s="734"/>
      <c r="G45" s="694"/>
      <c r="H45" s="733"/>
      <c r="I45" s="733"/>
      <c r="J45" s="826"/>
      <c r="K45" s="697"/>
      <c r="L45" s="826"/>
      <c r="M45" s="430"/>
      <c r="N45" s="779"/>
    </row>
    <row r="46" spans="1:14" ht="14.25" customHeight="1" x14ac:dyDescent="0.2">
      <c r="A46" s="900" t="s">
        <v>672</v>
      </c>
      <c r="B46" s="900"/>
      <c r="C46" s="900"/>
      <c r="D46" s="900"/>
      <c r="E46" s="900"/>
      <c r="F46" s="900"/>
      <c r="G46" s="900"/>
      <c r="H46" s="900"/>
      <c r="I46" s="900"/>
    </row>
    <row r="47" spans="1:14" x14ac:dyDescent="0.2">
      <c r="A47" s="900"/>
      <c r="B47" s="900"/>
      <c r="C47" s="900"/>
      <c r="D47" s="900"/>
      <c r="E47" s="900"/>
      <c r="F47" s="900"/>
      <c r="G47" s="900"/>
      <c r="H47" s="900"/>
      <c r="I47" s="900"/>
    </row>
    <row r="48" spans="1:14" ht="6" customHeight="1" x14ac:dyDescent="0.2">
      <c r="A48" s="900"/>
      <c r="B48" s="900"/>
      <c r="C48" s="900"/>
      <c r="D48" s="900"/>
      <c r="E48" s="900"/>
      <c r="F48" s="900"/>
      <c r="G48" s="900"/>
      <c r="H48" s="900"/>
      <c r="I48" s="900"/>
    </row>
    <row r="49" spans="1:9" ht="28.5" customHeight="1" x14ac:dyDescent="0.2">
      <c r="A49" s="900" t="s">
        <v>660</v>
      </c>
      <c r="B49" s="900"/>
      <c r="C49" s="900"/>
      <c r="D49" s="900"/>
      <c r="E49" s="900"/>
      <c r="F49" s="900"/>
      <c r="G49" s="900"/>
      <c r="H49" s="900"/>
      <c r="I49" s="900"/>
    </row>
    <row r="50" spans="1:9" x14ac:dyDescent="0.2">
      <c r="A50" s="900"/>
      <c r="B50" s="900"/>
      <c r="C50" s="900"/>
      <c r="D50" s="900"/>
      <c r="E50" s="900"/>
      <c r="F50" s="900"/>
      <c r="G50" s="900"/>
      <c r="H50" s="900"/>
      <c r="I50" s="1"/>
    </row>
    <row r="51" spans="1:9" x14ac:dyDescent="0.2">
      <c r="A51" s="900"/>
      <c r="B51" s="900"/>
      <c r="C51" s="900"/>
      <c r="D51" s="900"/>
      <c r="E51" s="900"/>
      <c r="F51" s="900"/>
      <c r="G51" s="900"/>
      <c r="H51" s="900"/>
      <c r="I51" s="1"/>
    </row>
    <row r="52" spans="1:9" x14ac:dyDescent="0.2">
      <c r="A52" s="1"/>
      <c r="B52" s="1"/>
      <c r="C52" s="1"/>
      <c r="D52" s="1"/>
      <c r="E52" s="1"/>
      <c r="F52" s="1"/>
      <c r="G52" s="695"/>
      <c r="H52" s="1"/>
      <c r="I52" s="1"/>
    </row>
  </sheetData>
  <mergeCells count="9">
    <mergeCell ref="A50:H51"/>
    <mergeCell ref="A1:G2"/>
    <mergeCell ref="C3:D3"/>
    <mergeCell ref="E3:F3"/>
    <mergeCell ref="A3:A4"/>
    <mergeCell ref="B3:B4"/>
    <mergeCell ref="G3:I3"/>
    <mergeCell ref="A46:I48"/>
    <mergeCell ref="A49:I49"/>
  </mergeCells>
  <conditionalFormatting sqref="C5:C6 C30:C32 C8:C9">
    <cfRule type="cellIs" dxfId="187" priority="370" operator="between">
      <formula>0.00000001</formula>
      <formula>1</formula>
    </cfRule>
  </conditionalFormatting>
  <conditionalFormatting sqref="I30:I32 I5:I6">
    <cfRule type="cellIs" dxfId="186" priority="369" operator="between">
      <formula>0.000001</formula>
      <formula>1</formula>
    </cfRule>
  </conditionalFormatting>
  <conditionalFormatting sqref="C34">
    <cfRule type="cellIs" dxfId="185" priority="363" operator="between">
      <formula>0.00000001</formula>
      <formula>1</formula>
    </cfRule>
  </conditionalFormatting>
  <conditionalFormatting sqref="I34">
    <cfRule type="cellIs" dxfId="184" priority="361" operator="between">
      <formula>0.000001</formula>
      <formula>1</formula>
    </cfRule>
  </conditionalFormatting>
  <conditionalFormatting sqref="C33">
    <cfRule type="cellIs" dxfId="183" priority="356" operator="between">
      <formula>0.00000001</formula>
      <formula>1</formula>
    </cfRule>
  </conditionalFormatting>
  <conditionalFormatting sqref="I33">
    <cfRule type="cellIs" dxfId="182" priority="355" operator="between">
      <formula>0.000001</formula>
      <formula>1</formula>
    </cfRule>
  </conditionalFormatting>
  <conditionalFormatting sqref="C10">
    <cfRule type="cellIs" dxfId="181" priority="352" operator="between">
      <formula>0.00000001</formula>
      <formula>1</formula>
    </cfRule>
  </conditionalFormatting>
  <conditionalFormatting sqref="I10">
    <cfRule type="cellIs" dxfId="180" priority="351" operator="between">
      <formula>0.000001</formula>
      <formula>1</formula>
    </cfRule>
  </conditionalFormatting>
  <conditionalFormatting sqref="C18">
    <cfRule type="cellIs" dxfId="179" priority="330" operator="between">
      <formula>0.00000001</formula>
      <formula>1</formula>
    </cfRule>
  </conditionalFormatting>
  <conditionalFormatting sqref="C19">
    <cfRule type="cellIs" dxfId="178" priority="299" operator="between">
      <formula>0.00000001</formula>
      <formula>1</formula>
    </cfRule>
  </conditionalFormatting>
  <conditionalFormatting sqref="K17">
    <cfRule type="cellIs" dxfId="177" priority="318" operator="between">
      <formula>0.000001</formula>
      <formula>1</formula>
    </cfRule>
  </conditionalFormatting>
  <conditionalFormatting sqref="C13">
    <cfRule type="cellIs" dxfId="176" priority="303" operator="between">
      <formula>0.00000001</formula>
      <formula>1</formula>
    </cfRule>
  </conditionalFormatting>
  <conditionalFormatting sqref="C34">
    <cfRule type="cellIs" dxfId="175" priority="291" operator="between">
      <formula>0.00000001</formula>
      <formula>1</formula>
    </cfRule>
  </conditionalFormatting>
  <conditionalFormatting sqref="I34">
    <cfRule type="cellIs" dxfId="174" priority="290" operator="between">
      <formula>0.000001</formula>
      <formula>1</formula>
    </cfRule>
  </conditionalFormatting>
  <conditionalFormatting sqref="I18">
    <cfRule type="cellIs" dxfId="173" priority="271" operator="between">
      <formula>0.000001</formula>
      <formula>1</formula>
    </cfRule>
  </conditionalFormatting>
  <conditionalFormatting sqref="C20">
    <cfRule type="cellIs" dxfId="172" priority="270" operator="between">
      <formula>0.00000001</formula>
      <formula>1</formula>
    </cfRule>
  </conditionalFormatting>
  <conditionalFormatting sqref="I27">
    <cfRule type="cellIs" dxfId="171" priority="252" operator="between">
      <formula>0.000001</formula>
      <formula>1</formula>
    </cfRule>
  </conditionalFormatting>
  <conditionalFormatting sqref="C27">
    <cfRule type="cellIs" dxfId="170" priority="253" operator="between">
      <formula>0.00000001</formula>
      <formula>1</formula>
    </cfRule>
  </conditionalFormatting>
  <conditionalFormatting sqref="I25">
    <cfRule type="cellIs" dxfId="169" priority="248" operator="between">
      <formula>0.000001</formula>
      <formula>1</formula>
    </cfRule>
  </conditionalFormatting>
  <conditionalFormatting sqref="C24">
    <cfRule type="cellIs" dxfId="168" priority="246" operator="between">
      <formula>0.00000001</formula>
      <formula>1</formula>
    </cfRule>
  </conditionalFormatting>
  <conditionalFormatting sqref="E23">
    <cfRule type="cellIs" dxfId="167" priority="244" operator="between">
      <formula>0.00000001</formula>
      <formula>1</formula>
    </cfRule>
  </conditionalFormatting>
  <conditionalFormatting sqref="C22">
    <cfRule type="cellIs" dxfId="166" priority="243" operator="between">
      <formula>0.00000001</formula>
      <formula>1</formula>
    </cfRule>
  </conditionalFormatting>
  <conditionalFormatting sqref="C12">
    <cfRule type="cellIs" dxfId="165" priority="236" operator="between">
      <formula>0.00000001</formula>
      <formula>1</formula>
    </cfRule>
  </conditionalFormatting>
  <conditionalFormatting sqref="C17">
    <cfRule type="cellIs" dxfId="164" priority="240" operator="between">
      <formula>0.00000001</formula>
      <formula>1</formula>
    </cfRule>
  </conditionalFormatting>
  <conditionalFormatting sqref="C13 C15">
    <cfRule type="cellIs" dxfId="163" priority="237" operator="between">
      <formula>0.00000001</formula>
      <formula>1</formula>
    </cfRule>
  </conditionalFormatting>
  <conditionalFormatting sqref="C11">
    <cfRule type="cellIs" dxfId="162" priority="234" operator="between">
      <formula>0.00000001</formula>
      <formula>1</formula>
    </cfRule>
  </conditionalFormatting>
  <conditionalFormatting sqref="I11">
    <cfRule type="cellIs" dxfId="161" priority="233" operator="between">
      <formula>0.000001</formula>
      <formula>1</formula>
    </cfRule>
  </conditionalFormatting>
  <conditionalFormatting sqref="C8">
    <cfRule type="cellIs" dxfId="160" priority="232" operator="between">
      <formula>0.00000001</formula>
      <formula>1</formula>
    </cfRule>
  </conditionalFormatting>
  <conditionalFormatting sqref="C7">
    <cfRule type="cellIs" dxfId="159" priority="230" operator="between">
      <formula>0.00000001</formula>
      <formula>1</formula>
    </cfRule>
  </conditionalFormatting>
  <conditionalFormatting sqref="I20">
    <cfRule type="cellIs" dxfId="158" priority="228" operator="between">
      <formula>0.000001</formula>
      <formula>1</formula>
    </cfRule>
  </conditionalFormatting>
  <conditionalFormatting sqref="C30">
    <cfRule type="cellIs" dxfId="157" priority="224" operator="between">
      <formula>0.00000001</formula>
      <formula>1</formula>
    </cfRule>
  </conditionalFormatting>
  <conditionalFormatting sqref="C40">
    <cfRule type="cellIs" dxfId="156" priority="206" operator="between">
      <formula>0.00000001</formula>
      <formula>1</formula>
    </cfRule>
  </conditionalFormatting>
  <conditionalFormatting sqref="C40">
    <cfRule type="cellIs" dxfId="155" priority="212" operator="between">
      <formula>0.00000001</formula>
      <formula>1</formula>
    </cfRule>
  </conditionalFormatting>
  <conditionalFormatting sqref="C37">
    <cfRule type="cellIs" dxfId="154" priority="196" operator="between">
      <formula>0.00000001</formula>
      <formula>1</formula>
    </cfRule>
  </conditionalFormatting>
  <conditionalFormatting sqref="C37">
    <cfRule type="cellIs" dxfId="153" priority="194" operator="between">
      <formula>0.00000001</formula>
      <formula>1</formula>
    </cfRule>
  </conditionalFormatting>
  <conditionalFormatting sqref="C41">
    <cfRule type="cellIs" dxfId="152" priority="200" operator="between">
      <formula>0.00000001</formula>
      <formula>1</formula>
    </cfRule>
  </conditionalFormatting>
  <conditionalFormatting sqref="I41">
    <cfRule type="cellIs" dxfId="151" priority="199" operator="between">
      <formula>0.000001</formula>
      <formula>1</formula>
    </cfRule>
  </conditionalFormatting>
  <conditionalFormatting sqref="I39">
    <cfRule type="cellIs" dxfId="150" priority="187" operator="between">
      <formula>0.000001</formula>
      <formula>1</formula>
    </cfRule>
  </conditionalFormatting>
  <conditionalFormatting sqref="C38">
    <cfRule type="cellIs" dxfId="149" priority="192" operator="between">
      <formula>0.00000001</formula>
      <formula>1</formula>
    </cfRule>
  </conditionalFormatting>
  <conditionalFormatting sqref="I38">
    <cfRule type="cellIs" dxfId="148" priority="191" operator="between">
      <formula>0.000001</formula>
      <formula>1</formula>
    </cfRule>
  </conditionalFormatting>
  <conditionalFormatting sqref="C38">
    <cfRule type="cellIs" dxfId="147" priority="190" operator="between">
      <formula>0.00000001</formula>
      <formula>1</formula>
    </cfRule>
  </conditionalFormatting>
  <conditionalFormatting sqref="I38">
    <cfRule type="cellIs" dxfId="146" priority="189" operator="between">
      <formula>0.000001</formula>
      <formula>1</formula>
    </cfRule>
  </conditionalFormatting>
  <conditionalFormatting sqref="C39">
    <cfRule type="cellIs" dxfId="145" priority="188" operator="between">
      <formula>0.00000001</formula>
      <formula>1</formula>
    </cfRule>
  </conditionalFormatting>
  <conditionalFormatting sqref="I39">
    <cfRule type="cellIs" dxfId="144" priority="185" operator="between">
      <formula>0.000001</formula>
      <formula>1</formula>
    </cfRule>
  </conditionalFormatting>
  <conditionalFormatting sqref="C39">
    <cfRule type="cellIs" dxfId="143" priority="186" operator="between">
      <formula>0.00000001</formula>
      <formula>1</formula>
    </cfRule>
  </conditionalFormatting>
  <conditionalFormatting sqref="C7">
    <cfRule type="cellIs" dxfId="142" priority="170" operator="between">
      <formula>0.00000001</formula>
      <formula>1</formula>
    </cfRule>
  </conditionalFormatting>
  <conditionalFormatting sqref="G20">
    <cfRule type="cellIs" dxfId="141" priority="177" operator="between">
      <formula>0.00000001</formula>
      <formula>1</formula>
    </cfRule>
  </conditionalFormatting>
  <conditionalFormatting sqref="E13">
    <cfRule type="cellIs" dxfId="140" priority="176" operator="between">
      <formula>0.00000001</formula>
      <formula>1</formula>
    </cfRule>
  </conditionalFormatting>
  <conditionalFormatting sqref="G13">
    <cfRule type="cellIs" dxfId="139" priority="175" operator="between">
      <formula>0.00000001</formula>
      <formula>1</formula>
    </cfRule>
  </conditionalFormatting>
  <conditionalFormatting sqref="G19">
    <cfRule type="cellIs" dxfId="138" priority="174" operator="between">
      <formula>0.00000001</formula>
      <formula>1</formula>
    </cfRule>
  </conditionalFormatting>
  <conditionalFormatting sqref="I24">
    <cfRule type="cellIs" dxfId="137" priority="173" operator="between">
      <formula>0.00000001</formula>
      <formula>1</formula>
    </cfRule>
  </conditionalFormatting>
  <conditionalFormatting sqref="C8">
    <cfRule type="cellIs" dxfId="136" priority="172" operator="between">
      <formula>0.00000001</formula>
      <formula>1</formula>
    </cfRule>
  </conditionalFormatting>
  <conditionalFormatting sqref="C12">
    <cfRule type="cellIs" dxfId="135" priority="168" operator="between">
      <formula>0.00000001</formula>
      <formula>1</formula>
    </cfRule>
  </conditionalFormatting>
  <conditionalFormatting sqref="I11">
    <cfRule type="cellIs" dxfId="134" priority="166" operator="between">
      <formula>0.000001</formula>
      <formula>1</formula>
    </cfRule>
  </conditionalFormatting>
  <conditionalFormatting sqref="C11">
    <cfRule type="cellIs" dxfId="133" priority="167" operator="between">
      <formula>0.00000001</formula>
      <formula>1</formula>
    </cfRule>
  </conditionalFormatting>
  <conditionalFormatting sqref="E12">
    <cfRule type="cellIs" dxfId="132" priority="165" operator="between">
      <formula>0.00000001</formula>
      <formula>1</formula>
    </cfRule>
  </conditionalFormatting>
  <conditionalFormatting sqref="G12">
    <cfRule type="cellIs" dxfId="131" priority="164" operator="between">
      <formula>0.00000001</formula>
      <formula>1</formula>
    </cfRule>
  </conditionalFormatting>
  <conditionalFormatting sqref="C26">
    <cfRule type="cellIs" dxfId="130" priority="161" operator="between">
      <formula>0.00000001</formula>
      <formula>1</formula>
    </cfRule>
  </conditionalFormatting>
  <conditionalFormatting sqref="C26">
    <cfRule type="cellIs" dxfId="129" priority="158" operator="between">
      <formula>0.00000001</formula>
      <formula>1</formula>
    </cfRule>
  </conditionalFormatting>
  <conditionalFormatting sqref="C29">
    <cfRule type="cellIs" dxfId="128" priority="154" operator="between">
      <formula>0.00000001</formula>
      <formula>1</formula>
    </cfRule>
  </conditionalFormatting>
  <conditionalFormatting sqref="C28">
    <cfRule type="cellIs" dxfId="127" priority="152" operator="between">
      <formula>0.00000001</formula>
      <formula>1</formula>
    </cfRule>
  </conditionalFormatting>
  <conditionalFormatting sqref="I28">
    <cfRule type="cellIs" dxfId="126" priority="151" operator="between">
      <formula>0.000001</formula>
      <formula>1</formula>
    </cfRule>
  </conditionalFormatting>
  <conditionalFormatting sqref="C29">
    <cfRule type="cellIs" dxfId="125" priority="150" operator="between">
      <formula>0.00000001</formula>
      <formula>1</formula>
    </cfRule>
  </conditionalFormatting>
  <conditionalFormatting sqref="I28">
    <cfRule type="cellIs" dxfId="124" priority="148" operator="between">
      <formula>0.000001</formula>
      <formula>1</formula>
    </cfRule>
  </conditionalFormatting>
  <conditionalFormatting sqref="C28">
    <cfRule type="cellIs" dxfId="123" priority="149" operator="between">
      <formula>0.00000001</formula>
      <formula>1</formula>
    </cfRule>
  </conditionalFormatting>
  <conditionalFormatting sqref="E29">
    <cfRule type="cellIs" dxfId="122" priority="147" operator="between">
      <formula>0.00000001</formula>
      <formula>1</formula>
    </cfRule>
  </conditionalFormatting>
  <conditionalFormatting sqref="G29">
    <cfRule type="cellIs" dxfId="121" priority="146" operator="between">
      <formula>0.00000001</formula>
      <formula>1</formula>
    </cfRule>
  </conditionalFormatting>
  <conditionalFormatting sqref="I36">
    <cfRule type="cellIs" dxfId="120" priority="144" operator="between">
      <formula>0.000001</formula>
      <formula>1</formula>
    </cfRule>
  </conditionalFormatting>
  <conditionalFormatting sqref="C36">
    <cfRule type="cellIs" dxfId="119" priority="145" operator="between">
      <formula>0.00000001</formula>
      <formula>1</formula>
    </cfRule>
  </conditionalFormatting>
  <conditionalFormatting sqref="C35">
    <cfRule type="cellIs" dxfId="118" priority="143" operator="between">
      <formula>0.00000001</formula>
      <formula>1</formula>
    </cfRule>
  </conditionalFormatting>
  <conditionalFormatting sqref="C36">
    <cfRule type="cellIs" dxfId="117" priority="141" operator="between">
      <formula>0.00000001</formula>
      <formula>1</formula>
    </cfRule>
  </conditionalFormatting>
  <conditionalFormatting sqref="C35">
    <cfRule type="cellIs" dxfId="116" priority="140" operator="between">
      <formula>0.00000001</formula>
      <formula>1</formula>
    </cfRule>
  </conditionalFormatting>
  <conditionalFormatting sqref="E36">
    <cfRule type="cellIs" dxfId="115" priority="138" operator="between">
      <formula>0.00000001</formula>
      <formula>1</formula>
    </cfRule>
  </conditionalFormatting>
  <conditionalFormatting sqref="C39">
    <cfRule type="cellIs" dxfId="114" priority="136" operator="between">
      <formula>0.00000001</formula>
      <formula>1</formula>
    </cfRule>
  </conditionalFormatting>
  <conditionalFormatting sqref="I39">
    <cfRule type="cellIs" dxfId="113" priority="135" operator="between">
      <formula>0.000001</formula>
      <formula>1</formula>
    </cfRule>
  </conditionalFormatting>
  <conditionalFormatting sqref="I13">
    <cfRule type="cellIs" dxfId="112" priority="134" operator="between">
      <formula>0.000001</formula>
      <formula>1</formula>
    </cfRule>
  </conditionalFormatting>
  <conditionalFormatting sqref="C33">
    <cfRule type="cellIs" dxfId="111" priority="132" operator="between">
      <formula>0.00000001</formula>
      <formula>1</formula>
    </cfRule>
  </conditionalFormatting>
  <conditionalFormatting sqref="I33">
    <cfRule type="cellIs" dxfId="110" priority="131" operator="between">
      <formula>0.000001</formula>
      <formula>1</formula>
    </cfRule>
  </conditionalFormatting>
  <conditionalFormatting sqref="C32">
    <cfRule type="cellIs" dxfId="109" priority="130" operator="between">
      <formula>0.00000001</formula>
      <formula>1</formula>
    </cfRule>
  </conditionalFormatting>
  <conditionalFormatting sqref="I32">
    <cfRule type="cellIs" dxfId="108" priority="129" operator="between">
      <formula>0.000001</formula>
      <formula>1</formula>
    </cfRule>
  </conditionalFormatting>
  <conditionalFormatting sqref="C9">
    <cfRule type="cellIs" dxfId="107" priority="128" operator="between">
      <formula>0.00000001</formula>
      <formula>1</formula>
    </cfRule>
  </conditionalFormatting>
  <conditionalFormatting sqref="C17">
    <cfRule type="cellIs" dxfId="106" priority="126" operator="between">
      <formula>0.00000001</formula>
      <formula>1</formula>
    </cfRule>
  </conditionalFormatting>
  <conditionalFormatting sqref="C18">
    <cfRule type="cellIs" dxfId="105" priority="124" operator="between">
      <formula>0.00000001</formula>
      <formula>1</formula>
    </cfRule>
  </conditionalFormatting>
  <conditionalFormatting sqref="C12">
    <cfRule type="cellIs" dxfId="104" priority="125" operator="between">
      <formula>0.00000001</formula>
      <formula>1</formula>
    </cfRule>
  </conditionalFormatting>
  <conditionalFormatting sqref="C33">
    <cfRule type="cellIs" dxfId="103" priority="123" operator="between">
      <formula>0.00000001</formula>
      <formula>1</formula>
    </cfRule>
  </conditionalFormatting>
  <conditionalFormatting sqref="I33">
    <cfRule type="cellIs" dxfId="102" priority="122" operator="between">
      <formula>0.000001</formula>
      <formula>1</formula>
    </cfRule>
  </conditionalFormatting>
  <conditionalFormatting sqref="I17">
    <cfRule type="cellIs" dxfId="101" priority="121" operator="between">
      <formula>0.000001</formula>
      <formula>1</formula>
    </cfRule>
  </conditionalFormatting>
  <conditionalFormatting sqref="C19">
    <cfRule type="cellIs" dxfId="100" priority="120" operator="between">
      <formula>0.00000001</formula>
      <formula>1</formula>
    </cfRule>
  </conditionalFormatting>
  <conditionalFormatting sqref="I24">
    <cfRule type="cellIs" dxfId="99" priority="117" operator="between">
      <formula>0.000001</formula>
      <formula>1</formula>
    </cfRule>
  </conditionalFormatting>
  <conditionalFormatting sqref="C22">
    <cfRule type="cellIs" dxfId="98" priority="116" operator="between">
      <formula>0.00000001</formula>
      <formula>1</formula>
    </cfRule>
  </conditionalFormatting>
  <conditionalFormatting sqref="E22">
    <cfRule type="cellIs" dxfId="97" priority="114" operator="between">
      <formula>0.00000001</formula>
      <formula>1</formula>
    </cfRule>
  </conditionalFormatting>
  <conditionalFormatting sqref="C20">
    <cfRule type="cellIs" dxfId="96" priority="112" operator="between">
      <formula>0.00000001</formula>
      <formula>1</formula>
    </cfRule>
  </conditionalFormatting>
  <conditionalFormatting sqref="C15">
    <cfRule type="cellIs" dxfId="95" priority="111" operator="between">
      <formula>0.00000001</formula>
      <formula>1</formula>
    </cfRule>
  </conditionalFormatting>
  <conditionalFormatting sqref="C7">
    <cfRule type="cellIs" dxfId="94" priority="105" operator="between">
      <formula>0.00000001</formula>
      <formula>1</formula>
    </cfRule>
  </conditionalFormatting>
  <conditionalFormatting sqref="E15">
    <cfRule type="cellIs" dxfId="93" priority="109" operator="between">
      <formula>0.00000001</formula>
      <formula>1</formula>
    </cfRule>
  </conditionalFormatting>
  <conditionalFormatting sqref="C11">
    <cfRule type="cellIs" dxfId="92" priority="108" operator="between">
      <formula>0.00000001</formula>
      <formula>1</formula>
    </cfRule>
  </conditionalFormatting>
  <conditionalFormatting sqref="C10">
    <cfRule type="cellIs" dxfId="91" priority="107" operator="between">
      <formula>0.00000001</formula>
      <formula>1</formula>
    </cfRule>
  </conditionalFormatting>
  <conditionalFormatting sqref="I10">
    <cfRule type="cellIs" dxfId="90" priority="106" operator="between">
      <formula>0.000001</formula>
      <formula>1</formula>
    </cfRule>
  </conditionalFormatting>
  <conditionalFormatting sqref="C6">
    <cfRule type="cellIs" dxfId="89" priority="103" operator="between">
      <formula>0.00000001</formula>
      <formula>1</formula>
    </cfRule>
  </conditionalFormatting>
  <conditionalFormatting sqref="I6">
    <cfRule type="cellIs" dxfId="88" priority="102" operator="between">
      <formula>0.000001</formula>
      <formula>1</formula>
    </cfRule>
  </conditionalFormatting>
  <conditionalFormatting sqref="I19">
    <cfRule type="cellIs" dxfId="87" priority="101" operator="between">
      <formula>0.000001</formula>
      <formula>1</formula>
    </cfRule>
  </conditionalFormatting>
  <conditionalFormatting sqref="I13">
    <cfRule type="cellIs" dxfId="86" priority="100" operator="between">
      <formula>0.000001</formula>
      <formula>1</formula>
    </cfRule>
  </conditionalFormatting>
  <conditionalFormatting sqref="C29">
    <cfRule type="cellIs" dxfId="85" priority="99" operator="between">
      <formula>0.00000001</formula>
      <formula>1</formula>
    </cfRule>
  </conditionalFormatting>
  <conditionalFormatting sqref="C39">
    <cfRule type="cellIs" dxfId="84" priority="97" operator="between">
      <formula>0.00000001</formula>
      <formula>1</formula>
    </cfRule>
  </conditionalFormatting>
  <conditionalFormatting sqref="C39">
    <cfRule type="cellIs" dxfId="83" priority="98" operator="between">
      <formula>0.00000001</formula>
      <formula>1</formula>
    </cfRule>
  </conditionalFormatting>
  <conditionalFormatting sqref="C36">
    <cfRule type="cellIs" dxfId="82" priority="93" operator="between">
      <formula>0.00000001</formula>
      <formula>1</formula>
    </cfRule>
  </conditionalFormatting>
  <conditionalFormatting sqref="I36">
    <cfRule type="cellIs" dxfId="81" priority="92" operator="between">
      <formula>0.000001</formula>
      <formula>1</formula>
    </cfRule>
  </conditionalFormatting>
  <conditionalFormatting sqref="I36">
    <cfRule type="cellIs" dxfId="80" priority="90" operator="between">
      <formula>0.000001</formula>
      <formula>1</formula>
    </cfRule>
  </conditionalFormatting>
  <conditionalFormatting sqref="C36">
    <cfRule type="cellIs" dxfId="79" priority="91" operator="between">
      <formula>0.00000001</formula>
      <formula>1</formula>
    </cfRule>
  </conditionalFormatting>
  <conditionalFormatting sqref="C40">
    <cfRule type="cellIs" dxfId="78" priority="96" operator="between">
      <formula>0.00000001</formula>
      <formula>1</formula>
    </cfRule>
  </conditionalFormatting>
  <conditionalFormatting sqref="I40">
    <cfRule type="cellIs" dxfId="77" priority="95" operator="between">
      <formula>0.000001</formula>
      <formula>1</formula>
    </cfRule>
  </conditionalFormatting>
  <conditionalFormatting sqref="I20">
    <cfRule type="cellIs" dxfId="76" priority="94" operator="between">
      <formula>0.000001</formula>
      <formula>1</formula>
    </cfRule>
  </conditionalFormatting>
  <conditionalFormatting sqref="C37">
    <cfRule type="cellIs" dxfId="75" priority="89" operator="between">
      <formula>0.00000001</formula>
      <formula>1</formula>
    </cfRule>
  </conditionalFormatting>
  <conditionalFormatting sqref="C37">
    <cfRule type="cellIs" dxfId="74" priority="87" operator="between">
      <formula>0.00000001</formula>
      <formula>1</formula>
    </cfRule>
  </conditionalFormatting>
  <conditionalFormatting sqref="I38">
    <cfRule type="cellIs" dxfId="73" priority="84" operator="between">
      <formula>0.000001</formula>
      <formula>1</formula>
    </cfRule>
  </conditionalFormatting>
  <conditionalFormatting sqref="C38">
    <cfRule type="cellIs" dxfId="72" priority="85" operator="between">
      <formula>0.00000001</formula>
      <formula>1</formula>
    </cfRule>
  </conditionalFormatting>
  <conditionalFormatting sqref="I38">
    <cfRule type="cellIs" dxfId="71" priority="82" operator="between">
      <formula>0.000001</formula>
      <formula>1</formula>
    </cfRule>
  </conditionalFormatting>
  <conditionalFormatting sqref="C38">
    <cfRule type="cellIs" dxfId="70" priority="83" operator="between">
      <formula>0.00000001</formula>
      <formula>1</formula>
    </cfRule>
  </conditionalFormatting>
  <conditionalFormatting sqref="E13">
    <cfRule type="cellIs" dxfId="69" priority="81" operator="between">
      <formula>0.00000001</formula>
      <formula>1</formula>
    </cfRule>
  </conditionalFormatting>
  <conditionalFormatting sqref="G13">
    <cfRule type="cellIs" dxfId="68" priority="80" operator="between">
      <formula>0.00000001</formula>
      <formula>1</formula>
    </cfRule>
  </conditionalFormatting>
  <conditionalFormatting sqref="G19">
    <cfRule type="cellIs" dxfId="67" priority="79" operator="between">
      <formula>0.00000001</formula>
      <formula>1</formula>
    </cfRule>
  </conditionalFormatting>
  <conditionalFormatting sqref="E12">
    <cfRule type="cellIs" dxfId="66" priority="78" operator="between">
      <formula>0.00000001</formula>
      <formula>1</formula>
    </cfRule>
  </conditionalFormatting>
  <conditionalFormatting sqref="G12">
    <cfRule type="cellIs" dxfId="65" priority="77" operator="between">
      <formula>0.00000001</formula>
      <formula>1</formula>
    </cfRule>
  </conditionalFormatting>
  <conditionalFormatting sqref="G18">
    <cfRule type="cellIs" dxfId="64" priority="76" operator="between">
      <formula>0.00000001</formula>
      <formula>1</formula>
    </cfRule>
  </conditionalFormatting>
  <conditionalFormatting sqref="I23">
    <cfRule type="cellIs" dxfId="63" priority="75" operator="between">
      <formula>0.00000001</formula>
      <formula>1</formula>
    </cfRule>
  </conditionalFormatting>
  <conditionalFormatting sqref="C7">
    <cfRule type="cellIs" dxfId="62" priority="74" operator="between">
      <formula>0.00000001</formula>
      <formula>1</formula>
    </cfRule>
  </conditionalFormatting>
  <conditionalFormatting sqref="C6">
    <cfRule type="cellIs" dxfId="61" priority="72" operator="between">
      <formula>0.00000001</formula>
      <formula>1</formula>
    </cfRule>
  </conditionalFormatting>
  <conditionalFormatting sqref="I6">
    <cfRule type="cellIs" dxfId="60" priority="71" operator="between">
      <formula>0.000001</formula>
      <formula>1</formula>
    </cfRule>
  </conditionalFormatting>
  <conditionalFormatting sqref="C11">
    <cfRule type="cellIs" dxfId="59" priority="70" operator="between">
      <formula>0.00000001</formula>
      <formula>1</formula>
    </cfRule>
  </conditionalFormatting>
  <conditionalFormatting sqref="I10">
    <cfRule type="cellIs" dxfId="58" priority="68" operator="between">
      <formula>0.000001</formula>
      <formula>1</formula>
    </cfRule>
  </conditionalFormatting>
  <conditionalFormatting sqref="C10">
    <cfRule type="cellIs" dxfId="57" priority="69" operator="between">
      <formula>0.00000001</formula>
      <formula>1</formula>
    </cfRule>
  </conditionalFormatting>
  <conditionalFormatting sqref="E11">
    <cfRule type="cellIs" dxfId="56" priority="67" operator="between">
      <formula>0.00000001</formula>
      <formula>1</formula>
    </cfRule>
  </conditionalFormatting>
  <conditionalFormatting sqref="G11">
    <cfRule type="cellIs" dxfId="55" priority="66" operator="between">
      <formula>0.00000001</formula>
      <formula>1</formula>
    </cfRule>
  </conditionalFormatting>
  <conditionalFormatting sqref="C26">
    <cfRule type="cellIs" dxfId="54" priority="65" operator="between">
      <formula>0.00000001</formula>
      <formula>1</formula>
    </cfRule>
  </conditionalFormatting>
  <conditionalFormatting sqref="C25">
    <cfRule type="cellIs" dxfId="53" priority="63" operator="between">
      <formula>0.00000001</formula>
      <formula>1</formula>
    </cfRule>
  </conditionalFormatting>
  <conditionalFormatting sqref="I25">
    <cfRule type="cellIs" dxfId="52" priority="62" operator="between">
      <formula>0.000001</formula>
      <formula>1</formula>
    </cfRule>
  </conditionalFormatting>
  <conditionalFormatting sqref="C26">
    <cfRule type="cellIs" dxfId="51" priority="61" operator="between">
      <formula>0.00000001</formula>
      <formula>1</formula>
    </cfRule>
  </conditionalFormatting>
  <conditionalFormatting sqref="I25">
    <cfRule type="cellIs" dxfId="50" priority="59" operator="between">
      <formula>0.000001</formula>
      <formula>1</formula>
    </cfRule>
  </conditionalFormatting>
  <conditionalFormatting sqref="C25">
    <cfRule type="cellIs" dxfId="49" priority="60" operator="between">
      <formula>0.00000001</formula>
      <formula>1</formula>
    </cfRule>
  </conditionalFormatting>
  <conditionalFormatting sqref="E26">
    <cfRule type="cellIs" dxfId="48" priority="58" operator="between">
      <formula>0.00000001</formula>
      <formula>1</formula>
    </cfRule>
  </conditionalFormatting>
  <conditionalFormatting sqref="G26">
    <cfRule type="cellIs" dxfId="47" priority="57" operator="between">
      <formula>0.00000001</formula>
      <formula>1</formula>
    </cfRule>
  </conditionalFormatting>
  <conditionalFormatting sqref="C28">
    <cfRule type="cellIs" dxfId="46" priority="56" operator="between">
      <formula>0.00000001</formula>
      <formula>1</formula>
    </cfRule>
  </conditionalFormatting>
  <conditionalFormatting sqref="C27">
    <cfRule type="cellIs" dxfId="45" priority="55" operator="between">
      <formula>0.00000001</formula>
      <formula>1</formula>
    </cfRule>
  </conditionalFormatting>
  <conditionalFormatting sqref="I27">
    <cfRule type="cellIs" dxfId="44" priority="54" operator="between">
      <formula>0.000001</formula>
      <formula>1</formula>
    </cfRule>
  </conditionalFormatting>
  <conditionalFormatting sqref="C28">
    <cfRule type="cellIs" dxfId="43" priority="53" operator="between">
      <formula>0.00000001</formula>
      <formula>1</formula>
    </cfRule>
  </conditionalFormatting>
  <conditionalFormatting sqref="I27">
    <cfRule type="cellIs" dxfId="42" priority="51" operator="between">
      <formula>0.000001</formula>
      <formula>1</formula>
    </cfRule>
  </conditionalFormatting>
  <conditionalFormatting sqref="C27">
    <cfRule type="cellIs" dxfId="41" priority="52" operator="between">
      <formula>0.00000001</formula>
      <formula>1</formula>
    </cfRule>
  </conditionalFormatting>
  <conditionalFormatting sqref="E28">
    <cfRule type="cellIs" dxfId="40" priority="50" operator="between">
      <formula>0.00000001</formula>
      <formula>1</formula>
    </cfRule>
  </conditionalFormatting>
  <conditionalFormatting sqref="G28">
    <cfRule type="cellIs" dxfId="39" priority="49" operator="between">
      <formula>0.00000001</formula>
      <formula>1</formula>
    </cfRule>
  </conditionalFormatting>
  <conditionalFormatting sqref="C35">
    <cfRule type="cellIs" dxfId="38" priority="48" operator="between">
      <formula>0.00000001</formula>
      <formula>1</formula>
    </cfRule>
  </conditionalFormatting>
  <conditionalFormatting sqref="C34">
    <cfRule type="cellIs" dxfId="37" priority="46" operator="between">
      <formula>0.00000001</formula>
      <formula>1</formula>
    </cfRule>
  </conditionalFormatting>
  <conditionalFormatting sqref="I34">
    <cfRule type="cellIs" dxfId="36" priority="45" operator="between">
      <formula>0.000001</formula>
      <formula>1</formula>
    </cfRule>
  </conditionalFormatting>
  <conditionalFormatting sqref="C35">
    <cfRule type="cellIs" dxfId="35" priority="44" operator="between">
      <formula>0.00000001</formula>
      <formula>1</formula>
    </cfRule>
  </conditionalFormatting>
  <conditionalFormatting sqref="I34">
    <cfRule type="cellIs" dxfId="34" priority="42" operator="between">
      <formula>0.000001</formula>
      <formula>1</formula>
    </cfRule>
  </conditionalFormatting>
  <conditionalFormatting sqref="C34">
    <cfRule type="cellIs" dxfId="33" priority="43" operator="between">
      <formula>0.00000001</formula>
      <formula>1</formula>
    </cfRule>
  </conditionalFormatting>
  <conditionalFormatting sqref="E35">
    <cfRule type="cellIs" dxfId="32" priority="41" operator="between">
      <formula>0.00000001</formula>
      <formula>1</formula>
    </cfRule>
  </conditionalFormatting>
  <conditionalFormatting sqref="G35">
    <cfRule type="cellIs" dxfId="31" priority="40" operator="between">
      <formula>0.00000001</formula>
      <formula>1</formula>
    </cfRule>
  </conditionalFormatting>
  <conditionalFormatting sqref="C38">
    <cfRule type="cellIs" dxfId="30" priority="39" operator="between">
      <formula>0.00000001</formula>
      <formula>1</formula>
    </cfRule>
  </conditionalFormatting>
  <conditionalFormatting sqref="I38">
    <cfRule type="cellIs" dxfId="29" priority="38" operator="between">
      <formula>0.000001</formula>
      <formula>1</formula>
    </cfRule>
  </conditionalFormatting>
  <conditionalFormatting sqref="C21">
    <cfRule type="cellIs" dxfId="28" priority="36" operator="between">
      <formula>0.00000001</formula>
      <formula>1</formula>
    </cfRule>
  </conditionalFormatting>
  <conditionalFormatting sqref="C21">
    <cfRule type="cellIs" dxfId="27" priority="35" operator="between">
      <formula>0.00000001</formula>
      <formula>1</formula>
    </cfRule>
  </conditionalFormatting>
  <conditionalFormatting sqref="K16">
    <cfRule type="cellIs" dxfId="26" priority="30" operator="between">
      <formula>0.000001</formula>
      <formula>1</formula>
    </cfRule>
  </conditionalFormatting>
  <conditionalFormatting sqref="C16">
    <cfRule type="cellIs" dxfId="25" priority="29" operator="between">
      <formula>0.00000001</formula>
      <formula>1</formula>
    </cfRule>
  </conditionalFormatting>
  <conditionalFormatting sqref="C16">
    <cfRule type="cellIs" dxfId="24" priority="28" operator="between">
      <formula>0.00000001</formula>
      <formula>1</formula>
    </cfRule>
  </conditionalFormatting>
  <conditionalFormatting sqref="G36">
    <cfRule type="cellIs" dxfId="23" priority="23" operator="between">
      <formula>0.00000001</formula>
      <formula>1</formula>
    </cfRule>
  </conditionalFormatting>
  <conditionalFormatting sqref="G27">
    <cfRule type="cellIs" dxfId="22" priority="22" operator="between">
      <formula>0.00000001</formula>
      <formula>1</formula>
    </cfRule>
  </conditionalFormatting>
  <conditionalFormatting sqref="I35">
    <cfRule type="cellIs" dxfId="21" priority="21" operator="between">
      <formula>0.000001</formula>
      <formula>1</formula>
    </cfRule>
  </conditionalFormatting>
  <conditionalFormatting sqref="I35">
    <cfRule type="cellIs" dxfId="20" priority="20" operator="between">
      <formula>0.000001</formula>
      <formula>1</formula>
    </cfRule>
  </conditionalFormatting>
  <conditionalFormatting sqref="I26">
    <cfRule type="cellIs" dxfId="19" priority="19" operator="between">
      <formula>0.000001</formula>
      <formula>1</formula>
    </cfRule>
  </conditionalFormatting>
  <conditionalFormatting sqref="I26">
    <cfRule type="cellIs" dxfId="18" priority="18" operator="between">
      <formula>0.000001</formula>
      <formula>1</formula>
    </cfRule>
  </conditionalFormatting>
  <conditionalFormatting sqref="C16">
    <cfRule type="cellIs" dxfId="17" priority="17" operator="between">
      <formula>0.00000001</formula>
      <formula>1</formula>
    </cfRule>
  </conditionalFormatting>
  <conditionalFormatting sqref="C16">
    <cfRule type="cellIs" dxfId="16" priority="16" operator="between">
      <formula>0.00000001</formula>
      <formula>1</formula>
    </cfRule>
  </conditionalFormatting>
  <conditionalFormatting sqref="E16">
    <cfRule type="cellIs" dxfId="15" priority="15" operator="between">
      <formula>0.00000001</formula>
      <formula>1</formula>
    </cfRule>
  </conditionalFormatting>
  <conditionalFormatting sqref="C15">
    <cfRule type="cellIs" dxfId="14" priority="14" operator="between">
      <formula>0.00000001</formula>
      <formula>1</formula>
    </cfRule>
  </conditionalFormatting>
  <conditionalFormatting sqref="C15">
    <cfRule type="cellIs" dxfId="13" priority="13" operator="between">
      <formula>0.00000001</formula>
      <formula>1</formula>
    </cfRule>
  </conditionalFormatting>
  <conditionalFormatting sqref="C14">
    <cfRule type="cellIs" dxfId="12" priority="12" operator="between">
      <formula>0.00000001</formula>
      <formula>1</formula>
    </cfRule>
  </conditionalFormatting>
  <conditionalFormatting sqref="C14">
    <cfRule type="cellIs" dxfId="11" priority="11" operator="between">
      <formula>0.00000001</formula>
      <formula>1</formula>
    </cfRule>
  </conditionalFormatting>
  <conditionalFormatting sqref="E14">
    <cfRule type="cellIs" dxfId="10" priority="10" operator="between">
      <formula>0.00000001</formula>
      <formula>1</formula>
    </cfRule>
  </conditionalFormatting>
  <conditionalFormatting sqref="G14">
    <cfRule type="cellIs" dxfId="9" priority="9" operator="between">
      <formula>0.00000001</formula>
      <formula>1</formula>
    </cfRule>
  </conditionalFormatting>
  <conditionalFormatting sqref="I14">
    <cfRule type="cellIs" dxfId="8" priority="8" operator="between">
      <formula>0.000001</formula>
      <formula>1</formula>
    </cfRule>
  </conditionalFormatting>
  <conditionalFormatting sqref="I14">
    <cfRule type="cellIs" dxfId="7" priority="7" operator="between">
      <formula>0.000001</formula>
      <formula>1</formula>
    </cfRule>
  </conditionalFormatting>
  <conditionalFormatting sqref="E14">
    <cfRule type="cellIs" dxfId="6" priority="6" operator="between">
      <formula>0.00000001</formula>
      <formula>1</formula>
    </cfRule>
  </conditionalFormatting>
  <conditionalFormatting sqref="G14">
    <cfRule type="cellIs" dxfId="5" priority="5" operator="between">
      <formula>0.00000001</formula>
      <formula>1</formula>
    </cfRule>
  </conditionalFormatting>
  <conditionalFormatting sqref="C42">
    <cfRule type="cellIs" dxfId="4" priority="4" operator="between">
      <formula>0.00000001</formula>
      <formula>1</formula>
    </cfRule>
  </conditionalFormatting>
  <conditionalFormatting sqref="I12">
    <cfRule type="cellIs" dxfId="3" priority="3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H13" sqref="H13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92" t="s">
        <v>394</v>
      </c>
      <c r="B1" s="892"/>
      <c r="C1" s="892"/>
      <c r="D1" s="892"/>
      <c r="E1" s="892"/>
      <c r="F1" s="892"/>
      <c r="G1" s="1"/>
      <c r="H1" s="1"/>
      <c r="I1" s="1"/>
    </row>
    <row r="2" spans="1:12" x14ac:dyDescent="0.2">
      <c r="A2" s="893"/>
      <c r="B2" s="893"/>
      <c r="C2" s="893"/>
      <c r="D2" s="893"/>
      <c r="E2" s="893"/>
      <c r="F2" s="893"/>
      <c r="G2" s="11"/>
      <c r="H2" s="62" t="s">
        <v>544</v>
      </c>
      <c r="I2" s="1"/>
    </row>
    <row r="3" spans="1:12" x14ac:dyDescent="0.2">
      <c r="A3" s="12"/>
      <c r="B3" s="861">
        <f>INDICE!A3</f>
        <v>42583</v>
      </c>
      <c r="C3" s="862">
        <v>41671</v>
      </c>
      <c r="D3" s="862" t="s">
        <v>120</v>
      </c>
      <c r="E3" s="862"/>
      <c r="F3" s="862" t="s">
        <v>121</v>
      </c>
      <c r="G3" s="862"/>
      <c r="H3" s="862"/>
      <c r="I3" s="1"/>
    </row>
    <row r="4" spans="1:12" x14ac:dyDescent="0.2">
      <c r="A4" s="603"/>
      <c r="B4" s="97" t="s">
        <v>55</v>
      </c>
      <c r="C4" s="97" t="s">
        <v>488</v>
      </c>
      <c r="D4" s="97" t="s">
        <v>55</v>
      </c>
      <c r="E4" s="97" t="s">
        <v>488</v>
      </c>
      <c r="F4" s="97" t="s">
        <v>55</v>
      </c>
      <c r="G4" s="443" t="s">
        <v>488</v>
      </c>
      <c r="H4" s="443" t="s">
        <v>110</v>
      </c>
      <c r="I4" s="62"/>
    </row>
    <row r="5" spans="1:12" ht="14.1" customHeight="1" x14ac:dyDescent="0.2">
      <c r="A5" s="792" t="s">
        <v>376</v>
      </c>
      <c r="B5" s="357">
        <v>5234.1035099999999</v>
      </c>
      <c r="C5" s="358">
        <v>17.579158288343873</v>
      </c>
      <c r="D5" s="357">
        <v>29394.932729999997</v>
      </c>
      <c r="E5" s="358">
        <v>7.6642867927362062</v>
      </c>
      <c r="F5" s="357">
        <v>42977.758409999995</v>
      </c>
      <c r="G5" s="358">
        <v>45.399162513708347</v>
      </c>
      <c r="H5" s="358">
        <v>89.543147014517132</v>
      </c>
      <c r="I5" s="1"/>
    </row>
    <row r="6" spans="1:12" x14ac:dyDescent="0.2">
      <c r="A6" s="65" t="s">
        <v>619</v>
      </c>
      <c r="B6" s="686">
        <v>3955.5454299999997</v>
      </c>
      <c r="C6" s="698">
        <v>18.15889667007708</v>
      </c>
      <c r="D6" s="686">
        <v>23358.005900000004</v>
      </c>
      <c r="E6" s="698">
        <v>1.4030864732687134</v>
      </c>
      <c r="F6" s="686">
        <v>35622.730179999999</v>
      </c>
      <c r="G6" s="698">
        <v>40.945341337532554</v>
      </c>
      <c r="H6" s="698">
        <v>74.219118994908428</v>
      </c>
      <c r="I6" s="1"/>
    </row>
    <row r="7" spans="1:12" x14ac:dyDescent="0.2">
      <c r="A7" s="65" t="s">
        <v>620</v>
      </c>
      <c r="B7" s="688">
        <v>1278.5580800000002</v>
      </c>
      <c r="C7" s="698">
        <v>15.821076242624462</v>
      </c>
      <c r="D7" s="688">
        <v>6036.9268300000003</v>
      </c>
      <c r="E7" s="698">
        <v>41.459827627294857</v>
      </c>
      <c r="F7" s="688">
        <v>7355.0282300000008</v>
      </c>
      <c r="G7" s="698">
        <v>71.673242489088167</v>
      </c>
      <c r="H7" s="698">
        <v>15.32402801960871</v>
      </c>
      <c r="I7" s="697"/>
      <c r="J7" s="257"/>
    </row>
    <row r="8" spans="1:12" x14ac:dyDescent="0.2">
      <c r="A8" s="792" t="s">
        <v>621</v>
      </c>
      <c r="B8" s="634">
        <v>72.268299999999982</v>
      </c>
      <c r="C8" s="651">
        <v>-97.469564654145699</v>
      </c>
      <c r="D8" s="634">
        <v>1741.7020100000002</v>
      </c>
      <c r="E8" s="651">
        <v>-86.377717268608535</v>
      </c>
      <c r="F8" s="634">
        <v>5018.9446799999996</v>
      </c>
      <c r="G8" s="651">
        <v>-85.642652286649451</v>
      </c>
      <c r="H8" s="651">
        <v>10.456852985482838</v>
      </c>
      <c r="I8" s="697"/>
      <c r="J8" s="257"/>
    </row>
    <row r="9" spans="1:12" x14ac:dyDescent="0.2">
      <c r="A9" s="65" t="s">
        <v>380</v>
      </c>
      <c r="B9" s="686">
        <v>18.41685</v>
      </c>
      <c r="C9" s="698">
        <v>7.2850378765812964</v>
      </c>
      <c r="D9" s="686">
        <v>1554.4328000000003</v>
      </c>
      <c r="E9" s="698">
        <v>-30.567024862206981</v>
      </c>
      <c r="F9" s="686">
        <v>2035.2619099999997</v>
      </c>
      <c r="G9" s="698">
        <v>-55.98106715738038</v>
      </c>
      <c r="H9" s="698">
        <v>4.2404202350807747</v>
      </c>
      <c r="I9" s="697"/>
      <c r="J9" s="257"/>
    </row>
    <row r="10" spans="1:12" x14ac:dyDescent="0.2">
      <c r="A10" s="65" t="s">
        <v>381</v>
      </c>
      <c r="B10" s="688">
        <v>1.43004</v>
      </c>
      <c r="C10" s="699">
        <v>-99.842481458741261</v>
      </c>
      <c r="D10" s="688">
        <v>48.900479999999995</v>
      </c>
      <c r="E10" s="699">
        <v>-98.394866675143476</v>
      </c>
      <c r="F10" s="688">
        <v>63.510419999999996</v>
      </c>
      <c r="G10" s="699">
        <v>-97.915302843292466</v>
      </c>
      <c r="H10" s="803">
        <v>0.13232246365111738</v>
      </c>
      <c r="I10" s="697"/>
      <c r="J10" s="257"/>
    </row>
    <row r="11" spans="1:12" x14ac:dyDescent="0.2">
      <c r="A11" s="65" t="s">
        <v>382</v>
      </c>
      <c r="B11" s="686">
        <v>0</v>
      </c>
      <c r="C11" s="698">
        <v>-100</v>
      </c>
      <c r="D11" s="686">
        <v>0</v>
      </c>
      <c r="E11" s="698">
        <v>-100</v>
      </c>
      <c r="F11" s="686">
        <v>0</v>
      </c>
      <c r="G11" s="698">
        <v>-100</v>
      </c>
      <c r="H11" s="698">
        <v>0</v>
      </c>
      <c r="I11" s="1"/>
      <c r="J11" s="698"/>
      <c r="L11" s="698"/>
    </row>
    <row r="12" spans="1:12" x14ac:dyDescent="0.2">
      <c r="A12" s="65" t="s">
        <v>383</v>
      </c>
      <c r="B12" s="686">
        <v>47.843150000000001</v>
      </c>
      <c r="C12" s="698">
        <v>32.380179476225159</v>
      </c>
      <c r="D12" s="686">
        <v>79.610110000000006</v>
      </c>
      <c r="E12" s="698">
        <v>-93.177229894545093</v>
      </c>
      <c r="F12" s="686">
        <v>1743.26999</v>
      </c>
      <c r="G12" s="698">
        <v>-76.226303796565901</v>
      </c>
      <c r="H12" s="698">
        <v>3.6320619496117139</v>
      </c>
      <c r="I12" s="697"/>
      <c r="J12" s="257"/>
    </row>
    <row r="13" spans="1:12" x14ac:dyDescent="0.2">
      <c r="A13" s="65" t="s">
        <v>384</v>
      </c>
      <c r="B13" s="686">
        <v>3.0533299999999999</v>
      </c>
      <c r="C13" s="698">
        <v>-1.2563951645764448</v>
      </c>
      <c r="D13" s="686">
        <v>43.323949999999996</v>
      </c>
      <c r="E13" s="698">
        <v>-43.357782358656102</v>
      </c>
      <c r="F13" s="686">
        <v>81.096870000000024</v>
      </c>
      <c r="G13" s="698">
        <v>-93.296876743907333</v>
      </c>
      <c r="H13" s="698">
        <v>0.16896341785795774</v>
      </c>
      <c r="I13" s="697"/>
      <c r="J13" s="257"/>
    </row>
    <row r="14" spans="1:12" x14ac:dyDescent="0.2">
      <c r="A14" s="75" t="s">
        <v>385</v>
      </c>
      <c r="B14" s="686">
        <v>1.5249300000000003</v>
      </c>
      <c r="C14" s="698">
        <v>-99.881185262035814</v>
      </c>
      <c r="D14" s="686">
        <v>15.434669999999999</v>
      </c>
      <c r="E14" s="698">
        <v>-99.700952741342789</v>
      </c>
      <c r="F14" s="686">
        <v>1095.80549</v>
      </c>
      <c r="G14" s="698">
        <v>-91.089773168122093</v>
      </c>
      <c r="H14" s="698">
        <v>2.2830849192812748</v>
      </c>
      <c r="I14" s="1"/>
      <c r="J14" s="257"/>
    </row>
    <row r="15" spans="1:12" x14ac:dyDescent="0.2">
      <c r="A15" s="648" t="s">
        <v>119</v>
      </c>
      <c r="B15" s="649">
        <v>5306.3718099999996</v>
      </c>
      <c r="C15" s="650">
        <v>-27.384782109802224</v>
      </c>
      <c r="D15" s="649">
        <v>31136.634739999998</v>
      </c>
      <c r="E15" s="650">
        <v>-22.32944855868325</v>
      </c>
      <c r="F15" s="649">
        <v>47996.70309000001</v>
      </c>
      <c r="G15" s="650">
        <v>-25.604717383693014</v>
      </c>
      <c r="H15" s="650">
        <v>100</v>
      </c>
      <c r="I15" s="697"/>
      <c r="J15" s="257"/>
    </row>
    <row r="16" spans="1:12" x14ac:dyDescent="0.2">
      <c r="A16" s="679"/>
      <c r="B16" s="1"/>
      <c r="C16" s="11"/>
      <c r="D16" s="11"/>
      <c r="E16" s="11"/>
      <c r="F16" s="11"/>
      <c r="G16" s="11"/>
      <c r="H16" s="247" t="s">
        <v>238</v>
      </c>
      <c r="I16" s="11"/>
      <c r="J16" s="257"/>
      <c r="L16" s="257"/>
    </row>
    <row r="17" spans="1:9" x14ac:dyDescent="0.2">
      <c r="A17" s="684" t="s">
        <v>375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84" t="s">
        <v>601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85" t="s">
        <v>643</v>
      </c>
    </row>
    <row r="20" spans="1:9" ht="14.25" customHeight="1" x14ac:dyDescent="0.2">
      <c r="A20" s="900" t="s">
        <v>661</v>
      </c>
      <c r="B20" s="900"/>
      <c r="C20" s="900"/>
      <c r="D20" s="900"/>
      <c r="E20" s="900"/>
      <c r="F20" s="900"/>
      <c r="G20" s="900"/>
      <c r="H20" s="900"/>
    </row>
    <row r="21" spans="1:9" x14ac:dyDescent="0.2">
      <c r="A21" s="900"/>
      <c r="B21" s="900"/>
      <c r="C21" s="900"/>
      <c r="D21" s="900"/>
      <c r="E21" s="900"/>
      <c r="F21" s="900"/>
      <c r="G21" s="900"/>
      <c r="H21" s="900"/>
    </row>
    <row r="22" spans="1:9" x14ac:dyDescent="0.2">
      <c r="A22" s="900"/>
      <c r="B22" s="900"/>
      <c r="C22" s="900"/>
      <c r="D22" s="900"/>
      <c r="E22" s="900"/>
      <c r="F22" s="900"/>
      <c r="G22" s="900"/>
      <c r="H22" s="900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2" priority="3" operator="between">
      <formula>0.0001</formula>
      <formula>0.4999999</formula>
    </cfRule>
  </conditionalFormatting>
  <conditionalFormatting sqref="D7">
    <cfRule type="cellIs" dxfId="1" priority="2" operator="between">
      <formula>0.0001</formula>
      <formula>0.4999999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H17" sqref="H17"/>
    </sheetView>
  </sheetViews>
  <sheetFormatPr baseColWidth="10" defaultRowHeight="14.25" x14ac:dyDescent="0.2"/>
  <sheetData>
    <row r="1" spans="1:9" x14ac:dyDescent="0.2">
      <c r="A1" s="892" t="s">
        <v>624</v>
      </c>
      <c r="B1" s="892"/>
      <c r="C1" s="892"/>
      <c r="D1" s="892"/>
      <c r="E1" s="892"/>
      <c r="F1" s="892"/>
      <c r="G1" s="1"/>
      <c r="H1" s="1"/>
    </row>
    <row r="2" spans="1:9" x14ac:dyDescent="0.2">
      <c r="A2" s="893"/>
      <c r="B2" s="893"/>
      <c r="C2" s="893"/>
      <c r="D2" s="893"/>
      <c r="E2" s="893"/>
      <c r="F2" s="893"/>
      <c r="G2" s="11"/>
      <c r="H2" s="62" t="s">
        <v>544</v>
      </c>
    </row>
    <row r="3" spans="1:9" x14ac:dyDescent="0.2">
      <c r="A3" s="12"/>
      <c r="B3" s="864">
        <f>INDICE!A3</f>
        <v>42583</v>
      </c>
      <c r="C3" s="864">
        <v>41671</v>
      </c>
      <c r="D3" s="882" t="s">
        <v>120</v>
      </c>
      <c r="E3" s="882"/>
      <c r="F3" s="882" t="s">
        <v>121</v>
      </c>
      <c r="G3" s="882"/>
      <c r="H3" s="882"/>
    </row>
    <row r="4" spans="1:9" x14ac:dyDescent="0.2">
      <c r="A4" s="603"/>
      <c r="B4" s="260" t="s">
        <v>55</v>
      </c>
      <c r="C4" s="261" t="s">
        <v>488</v>
      </c>
      <c r="D4" s="260" t="s">
        <v>55</v>
      </c>
      <c r="E4" s="261" t="s">
        <v>488</v>
      </c>
      <c r="F4" s="260" t="s">
        <v>55</v>
      </c>
      <c r="G4" s="262" t="s">
        <v>488</v>
      </c>
      <c r="H4" s="261" t="s">
        <v>548</v>
      </c>
    </row>
    <row r="5" spans="1:9" x14ac:dyDescent="0.2">
      <c r="A5" s="633" t="s">
        <v>119</v>
      </c>
      <c r="B5" s="69">
        <v>21008.227029999998</v>
      </c>
      <c r="C5" s="70">
        <v>-11.221320425219618</v>
      </c>
      <c r="D5" s="69">
        <v>201773.63635999995</v>
      </c>
      <c r="E5" s="70">
        <v>3.0588632220109364</v>
      </c>
      <c r="F5" s="69">
        <v>313212.77056999999</v>
      </c>
      <c r="G5" s="70">
        <v>3.4304710353098131</v>
      </c>
      <c r="H5" s="70">
        <v>100</v>
      </c>
    </row>
    <row r="6" spans="1:9" x14ac:dyDescent="0.2">
      <c r="A6" s="355" t="s">
        <v>373</v>
      </c>
      <c r="B6" s="255">
        <v>13606.290519999999</v>
      </c>
      <c r="C6" s="216">
        <v>-8.6255657114988367</v>
      </c>
      <c r="D6" s="255">
        <v>107485.05926000001</v>
      </c>
      <c r="E6" s="216">
        <v>-0.54654833750211529</v>
      </c>
      <c r="F6" s="255">
        <v>170773.02805000002</v>
      </c>
      <c r="G6" s="216">
        <v>-2.6071311120570062</v>
      </c>
      <c r="H6" s="216">
        <v>54.523009307449009</v>
      </c>
    </row>
    <row r="7" spans="1:9" x14ac:dyDescent="0.2">
      <c r="A7" s="355" t="s">
        <v>374</v>
      </c>
      <c r="B7" s="255">
        <v>7401.9365100000005</v>
      </c>
      <c r="C7" s="216">
        <v>-15.627230598576865</v>
      </c>
      <c r="D7" s="255">
        <v>94288.577100000024</v>
      </c>
      <c r="E7" s="216">
        <v>7.5014756846735908</v>
      </c>
      <c r="F7" s="255">
        <v>142439.74252</v>
      </c>
      <c r="G7" s="216">
        <v>11.734992993594561</v>
      </c>
      <c r="H7" s="216">
        <v>45.476990692550991</v>
      </c>
    </row>
    <row r="8" spans="1:9" x14ac:dyDescent="0.2">
      <c r="A8" s="768" t="s">
        <v>520</v>
      </c>
      <c r="B8" s="627">
        <v>-2362.1414600000007</v>
      </c>
      <c r="C8" s="628">
        <v>24.143069167482313</v>
      </c>
      <c r="D8" s="627">
        <v>-570.53847999999925</v>
      </c>
      <c r="E8" s="630">
        <v>-26.004332650202489</v>
      </c>
      <c r="F8" s="629">
        <v>-1544.3698000000004</v>
      </c>
      <c r="G8" s="630">
        <v>-122.87022113578752</v>
      </c>
      <c r="H8" s="630" t="s">
        <v>150</v>
      </c>
    </row>
    <row r="9" spans="1:9" x14ac:dyDescent="0.2">
      <c r="A9" s="768" t="s">
        <v>521</v>
      </c>
      <c r="B9" s="627">
        <v>23370.368489999997</v>
      </c>
      <c r="C9" s="628">
        <v>-8.5893511069808657</v>
      </c>
      <c r="D9" s="627">
        <v>202344.17483999996</v>
      </c>
      <c r="E9" s="630">
        <v>2.9448550562609621</v>
      </c>
      <c r="F9" s="629">
        <v>314757.14037000004</v>
      </c>
      <c r="G9" s="630">
        <v>6.311116122452562</v>
      </c>
      <c r="H9" s="630" t="s">
        <v>150</v>
      </c>
    </row>
    <row r="10" spans="1:9" x14ac:dyDescent="0.2">
      <c r="A10" s="363"/>
      <c r="B10" s="363"/>
      <c r="C10" s="678"/>
      <c r="D10" s="1"/>
      <c r="E10" s="1"/>
      <c r="F10" s="1"/>
      <c r="G10" s="1"/>
      <c r="H10" s="247" t="s">
        <v>238</v>
      </c>
    </row>
    <row r="11" spans="1:9" x14ac:dyDescent="0.2">
      <c r="A11" s="684" t="s">
        <v>549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85" t="s">
        <v>643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0" t="s">
        <v>640</v>
      </c>
      <c r="B13" s="900"/>
      <c r="C13" s="900"/>
      <c r="D13" s="900"/>
      <c r="E13" s="900"/>
      <c r="F13" s="900"/>
      <c r="G13" s="900"/>
      <c r="H13" s="900"/>
    </row>
    <row r="14" spans="1:9" x14ac:dyDescent="0.2">
      <c r="A14" s="900"/>
      <c r="B14" s="900"/>
      <c r="C14" s="900"/>
      <c r="D14" s="900"/>
      <c r="E14" s="900"/>
      <c r="F14" s="900"/>
      <c r="G14" s="900"/>
      <c r="H14" s="900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H11" sqref="H11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64">
        <f>INDICE!A3</f>
        <v>42583</v>
      </c>
      <c r="C3" s="882">
        <v>41671</v>
      </c>
      <c r="D3" s="882" t="s">
        <v>120</v>
      </c>
      <c r="E3" s="882"/>
      <c r="F3" s="882" t="s">
        <v>121</v>
      </c>
      <c r="G3" s="882"/>
      <c r="H3" s="882"/>
    </row>
    <row r="4" spans="1:8" ht="25.5" x14ac:dyDescent="0.2">
      <c r="A4" s="75"/>
      <c r="B4" s="260" t="s">
        <v>55</v>
      </c>
      <c r="C4" s="261" t="s">
        <v>488</v>
      </c>
      <c r="D4" s="260" t="s">
        <v>55</v>
      </c>
      <c r="E4" s="261" t="s">
        <v>488</v>
      </c>
      <c r="F4" s="260" t="s">
        <v>55</v>
      </c>
      <c r="G4" s="262" t="s">
        <v>488</v>
      </c>
      <c r="H4" s="261" t="s">
        <v>110</v>
      </c>
    </row>
    <row r="5" spans="1:8" x14ac:dyDescent="0.2">
      <c r="A5" s="700" t="s">
        <v>399</v>
      </c>
      <c r="B5" s="66">
        <v>2.5716853472000003</v>
      </c>
      <c r="C5" s="263">
        <v>20.177237219816185</v>
      </c>
      <c r="D5" s="264">
        <v>6.7110024638000016</v>
      </c>
      <c r="E5" s="263">
        <v>-67.248979225182552</v>
      </c>
      <c r="F5" s="264">
        <v>14.761335197600001</v>
      </c>
      <c r="G5" s="263">
        <v>-49.418266721966816</v>
      </c>
      <c r="H5" s="263">
        <v>2.082573958020383</v>
      </c>
    </row>
    <row r="6" spans="1:8" x14ac:dyDescent="0.2">
      <c r="A6" s="700" t="s">
        <v>400</v>
      </c>
      <c r="B6" s="767">
        <v>0</v>
      </c>
      <c r="C6" s="752">
        <v>0</v>
      </c>
      <c r="D6" s="752">
        <v>0</v>
      </c>
      <c r="E6" s="266">
        <v>-100</v>
      </c>
      <c r="F6" s="66">
        <v>0.50952248599999994</v>
      </c>
      <c r="G6" s="67">
        <v>-87.651649704625015</v>
      </c>
      <c r="H6" s="67">
        <v>7.1884978300738617E-2</v>
      </c>
    </row>
    <row r="7" spans="1:8" x14ac:dyDescent="0.2">
      <c r="A7" s="700" t="s">
        <v>401</v>
      </c>
      <c r="B7" s="66">
        <v>5.7193800000000001</v>
      </c>
      <c r="C7" s="266">
        <v>-9.9661722612542238</v>
      </c>
      <c r="D7" s="66">
        <v>48.322589799999996</v>
      </c>
      <c r="E7" s="67">
        <v>-7.3401164326391859</v>
      </c>
      <c r="F7" s="66">
        <v>74.093190399999997</v>
      </c>
      <c r="G7" s="67">
        <v>-5.3018683230163486</v>
      </c>
      <c r="H7" s="67">
        <v>10.453292112679193</v>
      </c>
    </row>
    <row r="8" spans="1:8" x14ac:dyDescent="0.2">
      <c r="A8" s="700" t="s">
        <v>627</v>
      </c>
      <c r="B8" s="66">
        <v>45.123399999999997</v>
      </c>
      <c r="C8" s="266">
        <v>-24.155214608433731</v>
      </c>
      <c r="D8" s="66">
        <v>404.81700000000006</v>
      </c>
      <c r="E8" s="266">
        <v>7.7450764856778331</v>
      </c>
      <c r="F8" s="66">
        <v>619.43840000000012</v>
      </c>
      <c r="G8" s="266">
        <v>64.868169533803922</v>
      </c>
      <c r="H8" s="67">
        <v>87.392248950999701</v>
      </c>
    </row>
    <row r="9" spans="1:8" x14ac:dyDescent="0.2">
      <c r="A9" s="243" t="s">
        <v>196</v>
      </c>
      <c r="B9" s="268">
        <v>53.414465347199993</v>
      </c>
      <c r="C9" s="769">
        <v>-21.434052525704416</v>
      </c>
      <c r="D9" s="268">
        <v>459.85059226379997</v>
      </c>
      <c r="E9" s="769">
        <v>2.1342127385095111</v>
      </c>
      <c r="F9" s="268">
        <v>708.80244808359998</v>
      </c>
      <c r="G9" s="769">
        <v>45.46453370953045</v>
      </c>
      <c r="H9" s="269">
        <v>100</v>
      </c>
    </row>
    <row r="10" spans="1:8" x14ac:dyDescent="0.2">
      <c r="A10" s="701" t="s">
        <v>275</v>
      </c>
      <c r="B10" s="271">
        <v>0.24976656352417764</v>
      </c>
      <c r="C10" s="272"/>
      <c r="D10" s="271">
        <v>0.22542039133802097</v>
      </c>
      <c r="E10" s="271"/>
      <c r="F10" s="271">
        <v>0.22825497452146462</v>
      </c>
      <c r="G10" s="273"/>
      <c r="H10" s="273" t="s">
        <v>150</v>
      </c>
    </row>
    <row r="11" spans="1:8" x14ac:dyDescent="0.2">
      <c r="A11" s="274"/>
      <c r="B11" s="67"/>
      <c r="C11" s="67"/>
      <c r="D11" s="67"/>
      <c r="E11" s="67"/>
      <c r="F11" s="67"/>
      <c r="G11" s="267"/>
      <c r="H11" s="247" t="s">
        <v>238</v>
      </c>
    </row>
    <row r="12" spans="1:8" x14ac:dyDescent="0.2">
      <c r="A12" s="274" t="s">
        <v>557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685" t="s">
        <v>643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4" t="s">
        <v>402</v>
      </c>
      <c r="B1" s="224"/>
      <c r="C1" s="224"/>
      <c r="D1" s="224"/>
      <c r="E1" s="225"/>
    </row>
    <row r="2" spans="1:5" x14ac:dyDescent="0.2">
      <c r="A2" s="227"/>
      <c r="B2" s="227"/>
      <c r="C2" s="227"/>
      <c r="D2" s="227"/>
      <c r="E2" s="62" t="s">
        <v>544</v>
      </c>
    </row>
    <row r="3" spans="1:5" x14ac:dyDescent="0.2">
      <c r="A3" s="367" t="s">
        <v>403</v>
      </c>
      <c r="B3" s="368"/>
      <c r="C3" s="369"/>
      <c r="D3" s="367" t="s">
        <v>404</v>
      </c>
      <c r="E3" s="368"/>
    </row>
    <row r="4" spans="1:5" x14ac:dyDescent="0.2">
      <c r="A4" s="190" t="s">
        <v>405</v>
      </c>
      <c r="B4" s="241">
        <v>26368.013305347202</v>
      </c>
      <c r="C4" s="370"/>
      <c r="D4" s="190" t="s">
        <v>406</v>
      </c>
      <c r="E4" s="241">
        <v>5306.3718100000006</v>
      </c>
    </row>
    <row r="5" spans="1:5" x14ac:dyDescent="0.2">
      <c r="A5" s="700" t="s">
        <v>407</v>
      </c>
      <c r="B5" s="371">
        <v>53.414465347199993</v>
      </c>
      <c r="C5" s="370"/>
      <c r="D5" s="700" t="s">
        <v>408</v>
      </c>
      <c r="E5" s="372">
        <v>5306.3718100000006</v>
      </c>
    </row>
    <row r="6" spans="1:5" x14ac:dyDescent="0.2">
      <c r="A6" s="700" t="s">
        <v>409</v>
      </c>
      <c r="B6" s="371">
        <v>7474.2048100000002</v>
      </c>
      <c r="C6" s="370"/>
      <c r="D6" s="190" t="s">
        <v>411</v>
      </c>
      <c r="E6" s="241">
        <v>21385.754999999997</v>
      </c>
    </row>
    <row r="7" spans="1:5" x14ac:dyDescent="0.2">
      <c r="A7" s="700" t="s">
        <v>410</v>
      </c>
      <c r="B7" s="371">
        <v>18840.394029999999</v>
      </c>
      <c r="C7" s="370"/>
      <c r="D7" s="700" t="s">
        <v>412</v>
      </c>
      <c r="E7" s="372">
        <v>15792.215</v>
      </c>
    </row>
    <row r="8" spans="1:5" x14ac:dyDescent="0.2">
      <c r="A8" s="702"/>
      <c r="B8" s="703"/>
      <c r="C8" s="370"/>
      <c r="D8" s="700" t="s">
        <v>413</v>
      </c>
      <c r="E8" s="372">
        <v>4722.4359999999997</v>
      </c>
    </row>
    <row r="9" spans="1:5" x14ac:dyDescent="0.2">
      <c r="A9" s="190" t="s">
        <v>284</v>
      </c>
      <c r="B9" s="241">
        <v>431</v>
      </c>
      <c r="C9" s="370"/>
      <c r="D9" s="700" t="s">
        <v>414</v>
      </c>
      <c r="E9" s="372">
        <v>871.10400000000004</v>
      </c>
    </row>
    <row r="10" spans="1:5" x14ac:dyDescent="0.2">
      <c r="A10" s="700"/>
      <c r="B10" s="371"/>
      <c r="C10" s="370"/>
      <c r="D10" s="190" t="s">
        <v>415</v>
      </c>
      <c r="E10" s="241">
        <v>106.88649534720389</v>
      </c>
    </row>
    <row r="11" spans="1:5" x14ac:dyDescent="0.2">
      <c r="A11" s="243" t="s">
        <v>119</v>
      </c>
      <c r="B11" s="244">
        <v>26799.013305347202</v>
      </c>
      <c r="C11" s="370"/>
      <c r="D11" s="243" t="s">
        <v>119</v>
      </c>
      <c r="E11" s="244">
        <v>26799.013305347202</v>
      </c>
    </row>
    <row r="12" spans="1:5" x14ac:dyDescent="0.2">
      <c r="A12" s="1"/>
      <c r="B12" s="1"/>
      <c r="C12" s="370"/>
      <c r="D12" s="1"/>
      <c r="E12" s="247" t="s">
        <v>238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3"/>
  <sheetViews>
    <sheetView workbookViewId="0">
      <selection activeCell="F24" sqref="F24"/>
    </sheetView>
  </sheetViews>
  <sheetFormatPr baseColWidth="10" defaultRowHeight="14.25" x14ac:dyDescent="0.2"/>
  <sheetData>
    <row r="1" spans="1:6" x14ac:dyDescent="0.2">
      <c r="A1" s="850" t="s">
        <v>577</v>
      </c>
      <c r="B1" s="850"/>
      <c r="C1" s="850"/>
      <c r="D1" s="850"/>
      <c r="E1" s="850"/>
      <c r="F1" s="277"/>
    </row>
    <row r="2" spans="1:6" x14ac:dyDescent="0.2">
      <c r="A2" s="851"/>
      <c r="B2" s="851"/>
      <c r="C2" s="851"/>
      <c r="D2" s="851"/>
      <c r="E2" s="851"/>
      <c r="F2" s="62" t="s">
        <v>416</v>
      </c>
    </row>
    <row r="3" spans="1:6" x14ac:dyDescent="0.2">
      <c r="A3" s="278"/>
      <c r="B3" s="278"/>
      <c r="C3" s="279" t="s">
        <v>575</v>
      </c>
      <c r="D3" s="279" t="s">
        <v>543</v>
      </c>
      <c r="E3" s="279" t="s">
        <v>576</v>
      </c>
      <c r="F3" s="279" t="s">
        <v>543</v>
      </c>
    </row>
    <row r="4" spans="1:6" x14ac:dyDescent="0.2">
      <c r="A4" s="902">
        <v>2011</v>
      </c>
      <c r="B4" s="281" t="s">
        <v>287</v>
      </c>
      <c r="C4" s="373">
        <v>7.6839000000000004</v>
      </c>
      <c r="D4" s="704">
        <v>4.1066009104704175</v>
      </c>
      <c r="E4" s="373">
        <v>6.02</v>
      </c>
      <c r="F4" s="704">
        <v>3.8038417767355108</v>
      </c>
    </row>
    <row r="5" spans="1:6" x14ac:dyDescent="0.2">
      <c r="A5" s="902"/>
      <c r="B5" s="281" t="s">
        <v>288</v>
      </c>
      <c r="C5" s="373">
        <v>7.9547999999999996</v>
      </c>
      <c r="D5" s="704">
        <v>3.5255534298988693</v>
      </c>
      <c r="E5" s="373">
        <v>6.2908999999999997</v>
      </c>
      <c r="F5" s="704">
        <v>4.5000000000000027</v>
      </c>
    </row>
    <row r="6" spans="1:6" x14ac:dyDescent="0.2">
      <c r="A6" s="902"/>
      <c r="B6" s="281" t="s">
        <v>289</v>
      </c>
      <c r="C6" s="373">
        <v>8.3352000000000004</v>
      </c>
      <c r="D6" s="704">
        <v>4.7820184039825104</v>
      </c>
      <c r="E6" s="373">
        <v>6.6712999999999996</v>
      </c>
      <c r="F6" s="704">
        <v>6.0468295474415399</v>
      </c>
    </row>
    <row r="7" spans="1:6" x14ac:dyDescent="0.2">
      <c r="A7" s="903"/>
      <c r="B7" s="286" t="s">
        <v>290</v>
      </c>
      <c r="C7" s="374">
        <v>8.4214000000000002</v>
      </c>
      <c r="D7" s="705">
        <v>1.034168346290429</v>
      </c>
      <c r="E7" s="374">
        <v>6.7573999999999996</v>
      </c>
      <c r="F7" s="705">
        <v>1.2906030308935299</v>
      </c>
    </row>
    <row r="8" spans="1:6" x14ac:dyDescent="0.2">
      <c r="A8" s="902">
        <v>2012</v>
      </c>
      <c r="B8" s="281" t="s">
        <v>287</v>
      </c>
      <c r="C8" s="373">
        <v>8.4930747799999988</v>
      </c>
      <c r="D8" s="704">
        <v>0.85110290450517256</v>
      </c>
      <c r="E8" s="373">
        <v>6.77558478</v>
      </c>
      <c r="F8" s="704">
        <v>0.2691091248113231</v>
      </c>
    </row>
    <row r="9" spans="1:6" x14ac:dyDescent="0.2">
      <c r="A9" s="902"/>
      <c r="B9" s="281" t="s">
        <v>291</v>
      </c>
      <c r="C9" s="373">
        <v>8.8919548999999982</v>
      </c>
      <c r="D9" s="704">
        <v>4.6965337093146315</v>
      </c>
      <c r="E9" s="373">
        <v>7.1146388999999992</v>
      </c>
      <c r="F9" s="704">
        <v>5.0040569339610448</v>
      </c>
    </row>
    <row r="10" spans="1:6" x14ac:dyDescent="0.2">
      <c r="A10" s="902"/>
      <c r="B10" s="281" t="s">
        <v>289</v>
      </c>
      <c r="C10" s="373">
        <v>9.0495981799999985</v>
      </c>
      <c r="D10" s="704">
        <v>1.772875388740448</v>
      </c>
      <c r="E10" s="373">
        <v>7.2722821799999995</v>
      </c>
      <c r="F10" s="704">
        <v>2.2157593971494505</v>
      </c>
    </row>
    <row r="11" spans="1:6" x14ac:dyDescent="0.2">
      <c r="A11" s="903"/>
      <c r="B11" s="286" t="s">
        <v>292</v>
      </c>
      <c r="C11" s="374">
        <v>9.2796727099999998</v>
      </c>
      <c r="D11" s="705">
        <v>2.5423728813559472</v>
      </c>
      <c r="E11" s="374">
        <v>7.4571707099999998</v>
      </c>
      <c r="F11" s="705">
        <v>2.5423728813559361</v>
      </c>
    </row>
    <row r="12" spans="1:6" x14ac:dyDescent="0.2">
      <c r="A12" s="707">
        <v>2013</v>
      </c>
      <c r="B12" s="708" t="s">
        <v>287</v>
      </c>
      <c r="C12" s="709">
        <v>9.3228939099999995</v>
      </c>
      <c r="D12" s="706">
        <v>0.46576211630204822</v>
      </c>
      <c r="E12" s="709">
        <v>7.4668749099999996</v>
      </c>
      <c r="F12" s="706">
        <v>0.13013246413933616</v>
      </c>
    </row>
    <row r="13" spans="1:6" x14ac:dyDescent="0.2">
      <c r="A13" s="707">
        <v>2014</v>
      </c>
      <c r="B13" s="708" t="s">
        <v>287</v>
      </c>
      <c r="C13" s="709">
        <v>9.3313711699999988</v>
      </c>
      <c r="D13" s="706">
        <v>9.0929491227036571E-2</v>
      </c>
      <c r="E13" s="709">
        <v>7.4541771700000004</v>
      </c>
      <c r="F13" s="706">
        <v>-0.17005427508895066</v>
      </c>
    </row>
    <row r="14" spans="1:6" x14ac:dyDescent="0.2">
      <c r="A14" s="901">
        <v>2015</v>
      </c>
      <c r="B14" s="281" t="s">
        <v>287</v>
      </c>
      <c r="C14" s="373">
        <v>9.0886999999999993</v>
      </c>
      <c r="D14" s="704">
        <v>-2.6</v>
      </c>
      <c r="E14" s="373">
        <v>7.2163000000000004</v>
      </c>
      <c r="F14" s="704">
        <v>-3.2</v>
      </c>
    </row>
    <row r="15" spans="1:6" x14ac:dyDescent="0.2">
      <c r="A15" s="902"/>
      <c r="B15" s="281" t="s">
        <v>288</v>
      </c>
      <c r="C15" s="373">
        <v>8.8966738299999992</v>
      </c>
      <c r="D15" s="704">
        <v>-2.1126277723363662</v>
      </c>
      <c r="E15" s="373">
        <v>7.0243198300000005</v>
      </c>
      <c r="F15" s="704">
        <v>-2.6607716516130533</v>
      </c>
    </row>
    <row r="16" spans="1:6" x14ac:dyDescent="0.2">
      <c r="A16" s="902"/>
      <c r="B16" s="281" t="s">
        <v>289</v>
      </c>
      <c r="C16" s="373">
        <v>8.6769076126901634</v>
      </c>
      <c r="D16" s="704">
        <v>-2.4702065233500399</v>
      </c>
      <c r="E16" s="373">
        <v>6.8045536126901629</v>
      </c>
      <c r="F16" s="704">
        <v>-3.1286476502855591</v>
      </c>
    </row>
    <row r="17" spans="1:6" x14ac:dyDescent="0.2">
      <c r="A17" s="903"/>
      <c r="B17" s="286" t="s">
        <v>290</v>
      </c>
      <c r="C17" s="374">
        <v>8.5953257826901623</v>
      </c>
      <c r="D17" s="705">
        <f>100*(C17-C16)/C16</f>
        <v>-0.94021780156660772</v>
      </c>
      <c r="E17" s="374">
        <v>6.7229717826901636</v>
      </c>
      <c r="F17" s="705">
        <f>100*(E17-E16)/E16</f>
        <v>-1.1989299319775091</v>
      </c>
    </row>
    <row r="18" spans="1:6" x14ac:dyDescent="0.2">
      <c r="A18" s="901">
        <v>2016</v>
      </c>
      <c r="B18" s="281" t="s">
        <v>287</v>
      </c>
      <c r="C18" s="373">
        <v>8.3602396900000002</v>
      </c>
      <c r="D18" s="704">
        <f>100*(C18-C17)/C17</f>
        <v>-2.7350457520015601</v>
      </c>
      <c r="E18" s="373">
        <v>6.476995689999999</v>
      </c>
      <c r="F18" s="704">
        <f>100*(E18-E17)/E17</f>
        <v>-3.6587405189396542</v>
      </c>
    </row>
    <row r="19" spans="1:6" x14ac:dyDescent="0.2">
      <c r="A19" s="903"/>
      <c r="B19" s="286" t="s">
        <v>288</v>
      </c>
      <c r="C19" s="374">
        <v>8.1462632900000003</v>
      </c>
      <c r="D19" s="705">
        <v>-2.5594529335797063</v>
      </c>
      <c r="E19" s="374">
        <v>6.2630192899999999</v>
      </c>
      <c r="F19" s="705">
        <v>-3.3036365969852777</v>
      </c>
    </row>
    <row r="20" spans="1:6" x14ac:dyDescent="0.2">
      <c r="A20" s="710"/>
      <c r="B20" s="58"/>
      <c r="C20" s="94"/>
      <c r="D20" s="94"/>
      <c r="E20" s="94"/>
      <c r="F20" s="94" t="s">
        <v>296</v>
      </c>
    </row>
    <row r="21" spans="1:6" x14ac:dyDescent="0.2">
      <c r="A21" s="710" t="s">
        <v>644</v>
      </c>
      <c r="B21" s="58"/>
      <c r="C21" s="94"/>
      <c r="D21" s="94"/>
      <c r="E21" s="94"/>
      <c r="F21" s="94"/>
    </row>
    <row r="22" spans="1:6" x14ac:dyDescent="0.2">
      <c r="A22" s="94" t="s">
        <v>604</v>
      </c>
      <c r="B22" s="8"/>
      <c r="C22" s="8"/>
      <c r="D22" s="8"/>
      <c r="E22" s="8"/>
      <c r="F22" s="8"/>
    </row>
    <row r="23" spans="1:6" x14ac:dyDescent="0.2">
      <c r="A23" s="376"/>
      <c r="B23" s="8"/>
      <c r="C23" s="8"/>
      <c r="D23" s="8"/>
      <c r="E23" s="8"/>
      <c r="F23" s="8"/>
    </row>
  </sheetData>
  <mergeCells count="5">
    <mergeCell ref="A14:A17"/>
    <mergeCell ref="A1:E2"/>
    <mergeCell ref="A8:A11"/>
    <mergeCell ref="A4:A7"/>
    <mergeCell ref="A18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77" t="s">
        <v>5</v>
      </c>
      <c r="B1" s="476"/>
      <c r="C1" s="476"/>
      <c r="D1" s="476"/>
      <c r="E1" s="476"/>
      <c r="F1" s="476"/>
      <c r="G1" s="476"/>
      <c r="H1" s="476"/>
      <c r="I1" s="391"/>
    </row>
    <row r="2" spans="1:9" ht="15.75" x14ac:dyDescent="0.25">
      <c r="A2" s="478"/>
      <c r="B2" s="479"/>
      <c r="C2" s="476"/>
      <c r="D2" s="476"/>
      <c r="E2" s="476"/>
      <c r="F2" s="476"/>
      <c r="G2" s="476"/>
      <c r="H2" s="62" t="s">
        <v>159</v>
      </c>
      <c r="I2" s="391"/>
    </row>
    <row r="3" spans="1:9" s="80" customFormat="1" ht="14.25" x14ac:dyDescent="0.2">
      <c r="A3" s="449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862"/>
      <c r="I3" s="391"/>
    </row>
    <row r="4" spans="1:9" s="80" customFormat="1" ht="14.25" x14ac:dyDescent="0.2">
      <c r="A4" s="81"/>
      <c r="B4" s="72" t="s">
        <v>48</v>
      </c>
      <c r="C4" s="72" t="s">
        <v>488</v>
      </c>
      <c r="D4" s="72" t="s">
        <v>48</v>
      </c>
      <c r="E4" s="72" t="s">
        <v>488</v>
      </c>
      <c r="F4" s="72" t="s">
        <v>48</v>
      </c>
      <c r="G4" s="73" t="s">
        <v>488</v>
      </c>
      <c r="H4" s="73" t="s">
        <v>128</v>
      </c>
      <c r="I4" s="391"/>
    </row>
    <row r="5" spans="1:9" s="80" customFormat="1" ht="14.25" x14ac:dyDescent="0.2">
      <c r="A5" s="82" t="s">
        <v>607</v>
      </c>
      <c r="B5" s="470">
        <v>153.18572999999998</v>
      </c>
      <c r="C5" s="84">
        <v>36.480879760013586</v>
      </c>
      <c r="D5" s="83">
        <v>1291.1542099999999</v>
      </c>
      <c r="E5" s="84">
        <v>4.113515075541855</v>
      </c>
      <c r="F5" s="83">
        <v>1927.2077200000001</v>
      </c>
      <c r="G5" s="84">
        <v>7.427249587524118</v>
      </c>
      <c r="H5" s="473">
        <v>3.4253459267194786</v>
      </c>
      <c r="I5" s="391"/>
    </row>
    <row r="6" spans="1:9" s="80" customFormat="1" ht="14.25" x14ac:dyDescent="0.2">
      <c r="A6" s="82" t="s">
        <v>49</v>
      </c>
      <c r="B6" s="471">
        <v>457.69344000000001</v>
      </c>
      <c r="C6" s="86">
        <v>5.9746428705226382</v>
      </c>
      <c r="D6" s="85">
        <v>3189.2970699999996</v>
      </c>
      <c r="E6" s="86">
        <v>2.4974093774459125</v>
      </c>
      <c r="F6" s="85">
        <v>4728.6277400000008</v>
      </c>
      <c r="G6" s="86">
        <v>1.8138169560743809</v>
      </c>
      <c r="H6" s="474">
        <v>8.4044836475549882</v>
      </c>
      <c r="I6" s="391"/>
    </row>
    <row r="7" spans="1:9" s="80" customFormat="1" ht="14.25" x14ac:dyDescent="0.2">
      <c r="A7" s="82" t="s">
        <v>50</v>
      </c>
      <c r="B7" s="471">
        <v>616.9741299999996</v>
      </c>
      <c r="C7" s="86">
        <v>10.245981785384958</v>
      </c>
      <c r="D7" s="85">
        <v>3918.6783599999994</v>
      </c>
      <c r="E7" s="86">
        <v>7.3263563175115687</v>
      </c>
      <c r="F7" s="85">
        <v>5802.0326299999997</v>
      </c>
      <c r="G7" s="86">
        <v>7.3287909523721311</v>
      </c>
      <c r="H7" s="474">
        <v>10.312312798261312</v>
      </c>
      <c r="I7" s="391"/>
    </row>
    <row r="8" spans="1:9" s="80" customFormat="1" ht="14.25" x14ac:dyDescent="0.2">
      <c r="A8" s="82" t="s">
        <v>129</v>
      </c>
      <c r="B8" s="471">
        <v>2479.0414699999992</v>
      </c>
      <c r="C8" s="86">
        <v>4.2303064765841993</v>
      </c>
      <c r="D8" s="85">
        <v>20066.83711</v>
      </c>
      <c r="E8" s="86">
        <v>1.6358361095989857</v>
      </c>
      <c r="F8" s="85">
        <v>30112.198259999994</v>
      </c>
      <c r="G8" s="86">
        <v>1.9697228800171642</v>
      </c>
      <c r="H8" s="474">
        <v>53.520279409455839</v>
      </c>
      <c r="I8" s="391"/>
    </row>
    <row r="9" spans="1:9" s="80" customFormat="1" ht="14.25" x14ac:dyDescent="0.2">
      <c r="A9" s="82" t="s">
        <v>130</v>
      </c>
      <c r="B9" s="471">
        <v>750.34039000000007</v>
      </c>
      <c r="C9" s="86">
        <v>8.3750340991784746</v>
      </c>
      <c r="D9" s="85">
        <v>5801.4848799999991</v>
      </c>
      <c r="E9" s="86">
        <v>6.081723576086417</v>
      </c>
      <c r="F9" s="85">
        <v>8571.8466900000021</v>
      </c>
      <c r="G9" s="87">
        <v>1.5784185646729918</v>
      </c>
      <c r="H9" s="474">
        <v>15.235275284210333</v>
      </c>
      <c r="I9" s="391"/>
    </row>
    <row r="10" spans="1:9" s="80" customFormat="1" ht="14.25" x14ac:dyDescent="0.2">
      <c r="A10" s="81" t="s">
        <v>489</v>
      </c>
      <c r="B10" s="472">
        <v>417</v>
      </c>
      <c r="C10" s="89">
        <v>-4.9408925826012675</v>
      </c>
      <c r="D10" s="88">
        <v>3534.0528958028676</v>
      </c>
      <c r="E10" s="89">
        <v>-2.2884187791991755</v>
      </c>
      <c r="F10" s="88">
        <v>5121.2428931505374</v>
      </c>
      <c r="G10" s="89">
        <v>-2.4209417335435339</v>
      </c>
      <c r="H10" s="475">
        <v>9.1023029337980592</v>
      </c>
      <c r="I10" s="391"/>
    </row>
    <row r="11" spans="1:9" s="80" customFormat="1" ht="14.25" x14ac:dyDescent="0.2">
      <c r="A11" s="90" t="s">
        <v>490</v>
      </c>
      <c r="B11" s="91">
        <v>4874.2351599999993</v>
      </c>
      <c r="C11" s="92">
        <v>5.6579831482282943</v>
      </c>
      <c r="D11" s="91">
        <v>37801.504525802862</v>
      </c>
      <c r="E11" s="92">
        <v>2.6309187677044954</v>
      </c>
      <c r="F11" s="91">
        <v>56263.155933150527</v>
      </c>
      <c r="G11" s="92">
        <v>2.1820525850699553</v>
      </c>
      <c r="H11" s="92">
        <v>100</v>
      </c>
      <c r="I11" s="391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238</v>
      </c>
      <c r="I12" s="391"/>
    </row>
    <row r="13" spans="1:9" s="80" customFormat="1" ht="14.25" x14ac:dyDescent="0.2">
      <c r="A13" s="94" t="s">
        <v>557</v>
      </c>
      <c r="B13" s="82"/>
      <c r="C13" s="82"/>
      <c r="D13" s="82"/>
      <c r="E13" s="82"/>
      <c r="F13" s="82"/>
      <c r="G13" s="82"/>
      <c r="H13" s="82"/>
      <c r="I13" s="391"/>
    </row>
    <row r="14" spans="1:9" ht="14.25" x14ac:dyDescent="0.2">
      <c r="A14" s="94" t="s">
        <v>491</v>
      </c>
      <c r="B14" s="85"/>
      <c r="C14" s="476"/>
      <c r="D14" s="476"/>
      <c r="E14" s="476"/>
      <c r="F14" s="476"/>
      <c r="G14" s="476"/>
      <c r="H14" s="476"/>
      <c r="I14" s="391"/>
    </row>
    <row r="15" spans="1:9" ht="14.25" x14ac:dyDescent="0.2">
      <c r="A15" s="94" t="s">
        <v>492</v>
      </c>
      <c r="B15" s="476"/>
      <c r="C15" s="476"/>
      <c r="D15" s="476"/>
      <c r="E15" s="476"/>
      <c r="F15" s="476"/>
      <c r="G15" s="476"/>
      <c r="H15" s="476"/>
      <c r="I15" s="391"/>
    </row>
    <row r="16" spans="1:9" ht="14.25" x14ac:dyDescent="0.2">
      <c r="A16" s="166" t="s">
        <v>643</v>
      </c>
      <c r="B16" s="476"/>
      <c r="C16" s="476"/>
      <c r="D16" s="476"/>
      <c r="E16" s="476"/>
      <c r="F16" s="476"/>
      <c r="G16" s="476"/>
      <c r="H16" s="476"/>
      <c r="I16" s="391"/>
    </row>
    <row r="17" spans="2:9" ht="14.25" x14ac:dyDescent="0.2">
      <c r="B17" s="476"/>
      <c r="C17" s="476"/>
      <c r="D17" s="476"/>
      <c r="E17" s="476"/>
      <c r="F17" s="476"/>
      <c r="G17" s="476"/>
      <c r="H17" s="476"/>
      <c r="I17" s="391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C16" sqref="C16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4" t="s">
        <v>417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/>
    </row>
    <row r="3" spans="1:13" x14ac:dyDescent="0.2">
      <c r="A3" s="846"/>
      <c r="B3" s="730">
        <v>2015</v>
      </c>
      <c r="C3" s="730" t="s">
        <v>602</v>
      </c>
      <c r="D3" s="730" t="s">
        <v>602</v>
      </c>
      <c r="E3" s="730" t="s">
        <v>602</v>
      </c>
      <c r="F3" s="730">
        <v>2016</v>
      </c>
      <c r="G3" s="730" t="s">
        <v>602</v>
      </c>
      <c r="H3" s="730" t="s">
        <v>602</v>
      </c>
      <c r="I3" s="730" t="s">
        <v>602</v>
      </c>
      <c r="J3" s="730" t="s">
        <v>602</v>
      </c>
      <c r="K3" s="730" t="s">
        <v>602</v>
      </c>
      <c r="L3" s="730" t="s">
        <v>602</v>
      </c>
      <c r="M3" s="730" t="s">
        <v>602</v>
      </c>
    </row>
    <row r="4" spans="1:13" x14ac:dyDescent="0.2">
      <c r="A4" s="226"/>
      <c r="B4" s="668">
        <v>42248</v>
      </c>
      <c r="C4" s="668">
        <v>42278</v>
      </c>
      <c r="D4" s="668">
        <v>42309</v>
      </c>
      <c r="E4" s="668">
        <v>42339</v>
      </c>
      <c r="F4" s="668">
        <v>42370</v>
      </c>
      <c r="G4" s="668">
        <v>42401</v>
      </c>
      <c r="H4" s="668">
        <v>42430</v>
      </c>
      <c r="I4" s="668">
        <v>42461</v>
      </c>
      <c r="J4" s="668">
        <v>42491</v>
      </c>
      <c r="K4" s="668">
        <v>42522</v>
      </c>
      <c r="L4" s="668">
        <v>42552</v>
      </c>
      <c r="M4" s="668">
        <v>42583</v>
      </c>
    </row>
    <row r="5" spans="1:13" x14ac:dyDescent="0.2">
      <c r="A5" s="844" t="s">
        <v>418</v>
      </c>
      <c r="B5" s="313">
        <v>2.6461904761904771</v>
      </c>
      <c r="C5" s="313">
        <v>2.3154545454545454</v>
      </c>
      <c r="D5" s="313">
        <v>2.0778947368421057</v>
      </c>
      <c r="E5" s="313">
        <v>1.9227272727272726</v>
      </c>
      <c r="F5" s="313">
        <v>2.2747368421052632</v>
      </c>
      <c r="G5" s="313">
        <v>1.9575</v>
      </c>
      <c r="H5" s="313">
        <v>1.7018181818181821</v>
      </c>
      <c r="I5" s="313">
        <v>1.9047619047619047</v>
      </c>
      <c r="J5" s="313">
        <v>1.9223809523809525</v>
      </c>
      <c r="K5" s="313">
        <v>2.566363636363636</v>
      </c>
      <c r="L5" s="313">
        <v>2.7889999999999997</v>
      </c>
      <c r="M5" s="313">
        <v>2.7917391304347832</v>
      </c>
    </row>
    <row r="6" spans="1:13" x14ac:dyDescent="0.2">
      <c r="A6" s="311" t="s">
        <v>419</v>
      </c>
      <c r="B6" s="378">
        <v>41.101818181818182</v>
      </c>
      <c r="C6" s="378">
        <v>39.61</v>
      </c>
      <c r="D6" s="378">
        <v>36.01380952380952</v>
      </c>
      <c r="E6" s="378">
        <v>34.269090909090906</v>
      </c>
      <c r="F6" s="378">
        <v>32.117619047619051</v>
      </c>
      <c r="G6" s="378">
        <v>29.694285714285712</v>
      </c>
      <c r="H6" s="378">
        <v>29.60173913043479</v>
      </c>
      <c r="I6" s="378">
        <v>29.470476190476184</v>
      </c>
      <c r="J6" s="378">
        <v>30.446818181818177</v>
      </c>
      <c r="K6" s="378">
        <v>34.262272727272737</v>
      </c>
      <c r="L6" s="378">
        <v>34.391904761904755</v>
      </c>
      <c r="M6" s="378">
        <v>30.494545454545456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7" t="s">
        <v>334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87"/>
      <c r="H2" s="389"/>
      <c r="I2" s="388" t="s">
        <v>159</v>
      </c>
    </row>
    <row r="3" spans="1:71" s="80" customFormat="1" ht="12.75" x14ac:dyDescent="0.2">
      <c r="A3" s="79"/>
      <c r="B3" s="904">
        <f>INDICE!A3</f>
        <v>42583</v>
      </c>
      <c r="C3" s="905">
        <v>41671</v>
      </c>
      <c r="D3" s="904">
        <f>DATE(YEAR(B3),MONTH(B3)-1,1)</f>
        <v>42552</v>
      </c>
      <c r="E3" s="905"/>
      <c r="F3" s="904">
        <f>DATE(YEAR(B3)-1,MONTH(B3),1)</f>
        <v>42217</v>
      </c>
      <c r="G3" s="905"/>
      <c r="H3" s="853" t="s">
        <v>488</v>
      </c>
      <c r="I3" s="85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48</v>
      </c>
      <c r="C4" s="260" t="s">
        <v>110</v>
      </c>
      <c r="D4" s="260" t="s">
        <v>48</v>
      </c>
      <c r="E4" s="260" t="s">
        <v>110</v>
      </c>
      <c r="F4" s="260" t="s">
        <v>48</v>
      </c>
      <c r="G4" s="260" t="s">
        <v>110</v>
      </c>
      <c r="H4" s="442">
        <f>D3</f>
        <v>42552</v>
      </c>
      <c r="I4" s="442">
        <f>F3</f>
        <v>42217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2" customFormat="1" ht="15" x14ac:dyDescent="0.2">
      <c r="A5" s="386" t="s">
        <v>421</v>
      </c>
      <c r="B5" s="372">
        <v>7011</v>
      </c>
      <c r="C5" s="712">
        <v>36.066670096198365</v>
      </c>
      <c r="D5" s="372">
        <v>6838</v>
      </c>
      <c r="E5" s="712">
        <v>36.1397389144337</v>
      </c>
      <c r="F5" s="372">
        <v>6798</v>
      </c>
      <c r="G5" s="712">
        <v>37.516556291390728</v>
      </c>
      <c r="H5" s="384">
        <v>2.5299795261772449</v>
      </c>
      <c r="I5" s="384">
        <v>3.1332744924977938</v>
      </c>
      <c r="K5" s="383"/>
    </row>
    <row r="6" spans="1:71" s="382" customFormat="1" ht="15" x14ac:dyDescent="0.2">
      <c r="A6" s="385" t="s">
        <v>124</v>
      </c>
      <c r="B6" s="372">
        <v>12428</v>
      </c>
      <c r="C6" s="712">
        <v>63.933329903801642</v>
      </c>
      <c r="D6" s="372">
        <v>12083</v>
      </c>
      <c r="E6" s="712">
        <v>63.860261085566307</v>
      </c>
      <c r="F6" s="372">
        <v>11322</v>
      </c>
      <c r="G6" s="712">
        <v>62.483443708609279</v>
      </c>
      <c r="H6" s="384">
        <v>2.8552511793428783</v>
      </c>
      <c r="I6" s="384">
        <v>9.7685921215332989</v>
      </c>
      <c r="K6" s="383"/>
    </row>
    <row r="7" spans="1:71" s="80" customFormat="1" ht="12.75" x14ac:dyDescent="0.2">
      <c r="A7" s="90" t="s">
        <v>119</v>
      </c>
      <c r="B7" s="91">
        <v>19439</v>
      </c>
      <c r="C7" s="92">
        <v>100</v>
      </c>
      <c r="D7" s="91">
        <v>18921</v>
      </c>
      <c r="E7" s="92">
        <v>100</v>
      </c>
      <c r="F7" s="91">
        <v>18120</v>
      </c>
      <c r="G7" s="92">
        <v>100</v>
      </c>
      <c r="H7" s="92">
        <v>2.7376988531261559</v>
      </c>
      <c r="I7" s="92">
        <v>7.2792494481236201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9"/>
      <c r="I8" s="247" t="s">
        <v>238</v>
      </c>
      <c r="J8" s="382"/>
      <c r="K8" s="383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</row>
    <row r="9" spans="1:71" s="379" customFormat="1" ht="12.75" x14ac:dyDescent="0.2">
      <c r="A9" s="710" t="s">
        <v>542</v>
      </c>
      <c r="B9" s="380"/>
      <c r="C9" s="381"/>
      <c r="D9" s="380"/>
      <c r="E9" s="380"/>
      <c r="F9" s="380"/>
      <c r="G9" s="380"/>
      <c r="H9" s="380"/>
      <c r="I9" s="380"/>
      <c r="J9" s="380"/>
      <c r="K9" s="380"/>
      <c r="L9" s="380"/>
    </row>
    <row r="10" spans="1:71" x14ac:dyDescent="0.2">
      <c r="A10" s="711" t="s">
        <v>538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87"/>
      <c r="H2" s="389"/>
      <c r="I2" s="388" t="s">
        <v>159</v>
      </c>
    </row>
    <row r="3" spans="1:71" s="80" customFormat="1" ht="12.75" x14ac:dyDescent="0.2">
      <c r="A3" s="79"/>
      <c r="B3" s="904">
        <f>INDICE!A3</f>
        <v>42583</v>
      </c>
      <c r="C3" s="905">
        <v>41671</v>
      </c>
      <c r="D3" s="904">
        <f>DATE(YEAR(B3),MONTH(B3)-1,1)</f>
        <v>42552</v>
      </c>
      <c r="E3" s="905"/>
      <c r="F3" s="904">
        <f>DATE(YEAR(B3)-1,MONTH(B3),1)</f>
        <v>42217</v>
      </c>
      <c r="G3" s="905"/>
      <c r="H3" s="853" t="s">
        <v>488</v>
      </c>
      <c r="I3" s="85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48</v>
      </c>
      <c r="C4" s="260" t="s">
        <v>110</v>
      </c>
      <c r="D4" s="260" t="s">
        <v>48</v>
      </c>
      <c r="E4" s="260" t="s">
        <v>110</v>
      </c>
      <c r="F4" s="260" t="s">
        <v>48</v>
      </c>
      <c r="G4" s="260" t="s">
        <v>110</v>
      </c>
      <c r="H4" s="442">
        <f>D3</f>
        <v>42552</v>
      </c>
      <c r="I4" s="442">
        <f>F3</f>
        <v>42217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2" customFormat="1" ht="15" x14ac:dyDescent="0.2">
      <c r="A5" s="386" t="s">
        <v>541</v>
      </c>
      <c r="B5" s="372">
        <v>6812</v>
      </c>
      <c r="C5" s="712">
        <v>37.655234089478455</v>
      </c>
      <c r="D5" s="372">
        <v>6864</v>
      </c>
      <c r="E5" s="712">
        <v>38.970235773877953</v>
      </c>
      <c r="F5" s="372">
        <v>6872</v>
      </c>
      <c r="G5" s="712">
        <v>40.339536919550447</v>
      </c>
      <c r="H5" s="761">
        <v>-0.75757575757575757</v>
      </c>
      <c r="I5" s="237">
        <v>-0.87310826542491271</v>
      </c>
      <c r="K5" s="383"/>
    </row>
    <row r="6" spans="1:71" s="382" customFormat="1" ht="15" x14ac:dyDescent="0.2">
      <c r="A6" s="385" t="s">
        <v>611</v>
      </c>
      <c r="B6" s="372">
        <v>11278.446559999993</v>
      </c>
      <c r="C6" s="712">
        <v>62.344765910521552</v>
      </c>
      <c r="D6" s="372">
        <v>10749.442320000002</v>
      </c>
      <c r="E6" s="712">
        <v>61.02976422612204</v>
      </c>
      <c r="F6" s="372">
        <v>10163.396350000005</v>
      </c>
      <c r="G6" s="712">
        <v>59.660463080449567</v>
      </c>
      <c r="H6" s="237">
        <v>4.9212249738365124</v>
      </c>
      <c r="I6" s="237">
        <v>10.971236106520514</v>
      </c>
      <c r="K6" s="383"/>
    </row>
    <row r="7" spans="1:71" s="80" customFormat="1" ht="12.75" x14ac:dyDescent="0.2">
      <c r="A7" s="90" t="s">
        <v>119</v>
      </c>
      <c r="B7" s="91">
        <v>18090.446559999993</v>
      </c>
      <c r="C7" s="92">
        <v>100</v>
      </c>
      <c r="D7" s="91">
        <v>17613.442320000002</v>
      </c>
      <c r="E7" s="92">
        <v>100</v>
      </c>
      <c r="F7" s="91">
        <v>17035.396350000003</v>
      </c>
      <c r="G7" s="92">
        <v>100</v>
      </c>
      <c r="H7" s="92">
        <v>2.7081829396764454</v>
      </c>
      <c r="I7" s="92">
        <v>6.1932824357209055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9"/>
      <c r="I8" s="247" t="s">
        <v>132</v>
      </c>
      <c r="J8" s="382"/>
      <c r="K8" s="383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</row>
    <row r="9" spans="1:71" x14ac:dyDescent="0.2">
      <c r="A9" s="710" t="s">
        <v>542</v>
      </c>
    </row>
    <row r="10" spans="1:71" x14ac:dyDescent="0.2">
      <c r="A10" s="710" t="s">
        <v>538</v>
      </c>
    </row>
    <row r="11" spans="1:71" x14ac:dyDescent="0.2">
      <c r="A11" s="685" t="s">
        <v>643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A3" sqref="A3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2" t="s">
        <v>587</v>
      </c>
      <c r="B1" s="892"/>
      <c r="C1" s="892"/>
      <c r="D1" s="892"/>
      <c r="E1" s="892"/>
      <c r="F1" s="892"/>
      <c r="G1" s="13"/>
      <c r="H1" s="13"/>
      <c r="I1" s="13"/>
    </row>
    <row r="2" spans="1:9" x14ac:dyDescent="0.2">
      <c r="A2" s="893"/>
      <c r="B2" s="893"/>
      <c r="C2" s="893"/>
      <c r="D2" s="893"/>
      <c r="E2" s="893"/>
      <c r="F2" s="893"/>
      <c r="G2" s="13"/>
      <c r="H2" s="13"/>
      <c r="I2" s="229" t="s">
        <v>539</v>
      </c>
    </row>
    <row r="3" spans="1:9" x14ac:dyDescent="0.2">
      <c r="A3" s="395"/>
      <c r="B3" s="397"/>
      <c r="C3" s="397"/>
      <c r="D3" s="861">
        <f>INDICE!A3</f>
        <v>42583</v>
      </c>
      <c r="E3" s="861">
        <v>41671</v>
      </c>
      <c r="F3" s="861">
        <f>DATE(YEAR(D3),MONTH(D3)-1,1)</f>
        <v>42552</v>
      </c>
      <c r="G3" s="861"/>
      <c r="H3" s="864">
        <f>DATE(YEAR(D3)-1,MONTH(D3),1)</f>
        <v>42217</v>
      </c>
      <c r="I3" s="864"/>
    </row>
    <row r="4" spans="1:9" x14ac:dyDescent="0.2">
      <c r="A4" s="335"/>
      <c r="B4" s="336"/>
      <c r="C4" s="336"/>
      <c r="D4" s="97" t="s">
        <v>424</v>
      </c>
      <c r="E4" s="260" t="s">
        <v>110</v>
      </c>
      <c r="F4" s="97" t="s">
        <v>424</v>
      </c>
      <c r="G4" s="260" t="s">
        <v>110</v>
      </c>
      <c r="H4" s="97" t="s">
        <v>424</v>
      </c>
      <c r="I4" s="260" t="s">
        <v>110</v>
      </c>
    </row>
    <row r="5" spans="1:9" x14ac:dyDescent="0.2">
      <c r="A5" s="344" t="s">
        <v>423</v>
      </c>
      <c r="B5" s="236"/>
      <c r="C5" s="236"/>
      <c r="D5" s="608">
        <v>135.46</v>
      </c>
      <c r="E5" s="715">
        <v>100</v>
      </c>
      <c r="F5" s="608">
        <v>131.74493202957308</v>
      </c>
      <c r="G5" s="715">
        <v>100</v>
      </c>
      <c r="H5" s="608">
        <v>126.25039303761932</v>
      </c>
      <c r="I5" s="715">
        <v>100</v>
      </c>
    </row>
    <row r="6" spans="1:9" x14ac:dyDescent="0.2">
      <c r="A6" s="394" t="s">
        <v>536</v>
      </c>
      <c r="B6" s="236"/>
      <c r="C6" s="236"/>
      <c r="D6" s="608">
        <v>85.345349391843541</v>
      </c>
      <c r="E6" s="715">
        <v>63.004096701493829</v>
      </c>
      <c r="F6" s="608">
        <v>81.270128786072021</v>
      </c>
      <c r="G6" s="715">
        <v>61.687480143698536</v>
      </c>
      <c r="H6" s="608">
        <v>75.263664073153123</v>
      </c>
      <c r="I6" s="715">
        <v>59.614597833946156</v>
      </c>
    </row>
    <row r="7" spans="1:9" x14ac:dyDescent="0.2">
      <c r="A7" s="394" t="s">
        <v>537</v>
      </c>
      <c r="B7" s="236"/>
      <c r="C7" s="236"/>
      <c r="D7" s="608">
        <v>50.117636537085616</v>
      </c>
      <c r="E7" s="715">
        <v>36.998107586804672</v>
      </c>
      <c r="F7" s="608">
        <v>50.474803243501064</v>
      </c>
      <c r="G7" s="715">
        <v>38.312519856301478</v>
      </c>
      <c r="H7" s="608">
        <v>50.986728964466195</v>
      </c>
      <c r="I7" s="715">
        <v>40.385402166053836</v>
      </c>
    </row>
    <row r="8" spans="1:9" x14ac:dyDescent="0.2">
      <c r="A8" s="335" t="s">
        <v>591</v>
      </c>
      <c r="B8" s="393"/>
      <c r="C8" s="393"/>
      <c r="D8" s="703">
        <v>90</v>
      </c>
      <c r="E8" s="716"/>
      <c r="F8" s="703">
        <v>90</v>
      </c>
      <c r="G8" s="716"/>
      <c r="H8" s="703">
        <v>90</v>
      </c>
      <c r="I8" s="716"/>
    </row>
    <row r="9" spans="1:9" x14ac:dyDescent="0.2">
      <c r="A9" s="618" t="s">
        <v>538</v>
      </c>
      <c r="B9" s="323"/>
      <c r="C9" s="323"/>
      <c r="D9" s="323"/>
      <c r="E9" s="348"/>
      <c r="F9" s="13"/>
      <c r="G9" s="13"/>
      <c r="H9" s="13"/>
      <c r="I9" s="247" t="s">
        <v>238</v>
      </c>
    </row>
    <row r="10" spans="1:9" x14ac:dyDescent="0.2">
      <c r="A10" s="618" t="s">
        <v>592</v>
      </c>
      <c r="B10" s="390"/>
      <c r="C10" s="390"/>
      <c r="D10" s="390"/>
      <c r="E10" s="390"/>
      <c r="F10" s="390"/>
      <c r="G10" s="390"/>
      <c r="H10" s="390"/>
      <c r="I10" s="390"/>
    </row>
    <row r="11" spans="1:9" x14ac:dyDescent="0.2">
      <c r="A11" s="323"/>
      <c r="B11" s="390"/>
      <c r="C11" s="390"/>
      <c r="D11" s="390"/>
      <c r="E11" s="390"/>
      <c r="F11" s="390"/>
      <c r="G11" s="390"/>
      <c r="H11" s="390"/>
      <c r="I11" s="390"/>
    </row>
    <row r="12" spans="1:9" x14ac:dyDescent="0.2">
      <c r="A12" s="390"/>
      <c r="B12" s="390"/>
      <c r="C12" s="390"/>
      <c r="D12" s="390"/>
      <c r="E12" s="390"/>
      <c r="F12" s="390"/>
      <c r="G12" s="390"/>
      <c r="H12" s="390"/>
      <c r="I12" s="390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H26" sqref="H26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2" t="s">
        <v>541</v>
      </c>
      <c r="B1" s="892"/>
      <c r="C1" s="892"/>
      <c r="D1" s="892"/>
      <c r="E1" s="396"/>
      <c r="F1" s="13"/>
      <c r="G1" s="13"/>
      <c r="H1" s="13"/>
      <c r="I1" s="13"/>
    </row>
    <row r="2" spans="1:40" ht="15" x14ac:dyDescent="0.2">
      <c r="A2" s="892"/>
      <c r="B2" s="892"/>
      <c r="C2" s="892"/>
      <c r="D2" s="892"/>
      <c r="E2" s="396"/>
      <c r="F2" s="13"/>
      <c r="G2" s="311"/>
      <c r="H2" s="389"/>
      <c r="I2" s="388" t="s">
        <v>159</v>
      </c>
    </row>
    <row r="3" spans="1:40" x14ac:dyDescent="0.2">
      <c r="A3" s="395"/>
      <c r="B3" s="904">
        <f>INDICE!A3</f>
        <v>42583</v>
      </c>
      <c r="C3" s="905">
        <v>41671</v>
      </c>
      <c r="D3" s="904">
        <f>DATE(YEAR(B3),MONTH(B3)-1,1)</f>
        <v>42552</v>
      </c>
      <c r="E3" s="905"/>
      <c r="F3" s="904">
        <f>DATE(YEAR(B3)-1,MONTH(B3),1)</f>
        <v>42217</v>
      </c>
      <c r="G3" s="905"/>
      <c r="H3" s="853" t="s">
        <v>488</v>
      </c>
      <c r="I3" s="853"/>
    </row>
    <row r="4" spans="1:40" x14ac:dyDescent="0.2">
      <c r="A4" s="335"/>
      <c r="B4" s="260" t="s">
        <v>48</v>
      </c>
      <c r="C4" s="260" t="s">
        <v>110</v>
      </c>
      <c r="D4" s="260" t="s">
        <v>48</v>
      </c>
      <c r="E4" s="260" t="s">
        <v>110</v>
      </c>
      <c r="F4" s="260" t="s">
        <v>48</v>
      </c>
      <c r="G4" s="260" t="s">
        <v>110</v>
      </c>
      <c r="H4" s="442">
        <f>D3</f>
        <v>42552</v>
      </c>
      <c r="I4" s="442">
        <f>F3</f>
        <v>42217</v>
      </c>
    </row>
    <row r="5" spans="1:40" x14ac:dyDescent="0.2">
      <c r="A5" s="344" t="s">
        <v>49</v>
      </c>
      <c r="B5" s="371">
        <v>506</v>
      </c>
      <c r="C5" s="384">
        <v>7.4280681150910164</v>
      </c>
      <c r="D5" s="371">
        <v>506</v>
      </c>
      <c r="E5" s="384">
        <v>7.3717948717948723</v>
      </c>
      <c r="F5" s="371">
        <v>506</v>
      </c>
      <c r="G5" s="384">
        <v>7.3632130384167631</v>
      </c>
      <c r="H5" s="608">
        <v>0</v>
      </c>
      <c r="I5" s="608">
        <v>0</v>
      </c>
      <c r="J5" s="391"/>
    </row>
    <row r="6" spans="1:40" x14ac:dyDescent="0.2">
      <c r="A6" s="394" t="s">
        <v>50</v>
      </c>
      <c r="B6" s="371">
        <v>339</v>
      </c>
      <c r="C6" s="384">
        <v>4.9765120375807399</v>
      </c>
      <c r="D6" s="371">
        <v>339</v>
      </c>
      <c r="E6" s="384">
        <v>4.9388111888111892</v>
      </c>
      <c r="F6" s="371">
        <v>340</v>
      </c>
      <c r="G6" s="384">
        <v>4.9476135040745053</v>
      </c>
      <c r="H6" s="608">
        <v>0</v>
      </c>
      <c r="I6" s="608">
        <v>-0.29411764705882354</v>
      </c>
      <c r="J6" s="391"/>
    </row>
    <row r="7" spans="1:40" x14ac:dyDescent="0.2">
      <c r="A7" s="394" t="s">
        <v>129</v>
      </c>
      <c r="B7" s="371">
        <v>3382</v>
      </c>
      <c r="C7" s="384">
        <v>49.647680563711099</v>
      </c>
      <c r="D7" s="371">
        <v>3382</v>
      </c>
      <c r="E7" s="384">
        <v>49.271561771561771</v>
      </c>
      <c r="F7" s="371">
        <v>3385</v>
      </c>
      <c r="G7" s="384">
        <v>49.257857974388827</v>
      </c>
      <c r="H7" s="608">
        <v>0</v>
      </c>
      <c r="I7" s="608">
        <v>-8.8626292466765136E-2</v>
      </c>
      <c r="J7" s="391"/>
    </row>
    <row r="8" spans="1:40" x14ac:dyDescent="0.2">
      <c r="A8" s="394" t="s">
        <v>130</v>
      </c>
      <c r="B8" s="371">
        <v>204</v>
      </c>
      <c r="C8" s="384">
        <v>2.9947152084556663</v>
      </c>
      <c r="D8" s="371">
        <v>204</v>
      </c>
      <c r="E8" s="384">
        <v>2.9720279720279721</v>
      </c>
      <c r="F8" s="371">
        <v>204</v>
      </c>
      <c r="G8" s="384">
        <v>2.9685681024447033</v>
      </c>
      <c r="H8" s="608">
        <v>0</v>
      </c>
      <c r="I8" s="608">
        <v>0</v>
      </c>
      <c r="J8" s="391"/>
    </row>
    <row r="9" spans="1:40" x14ac:dyDescent="0.2">
      <c r="A9" s="335" t="s">
        <v>422</v>
      </c>
      <c r="B9" s="703">
        <v>2381</v>
      </c>
      <c r="C9" s="713">
        <v>34.95302407516148</v>
      </c>
      <c r="D9" s="703">
        <v>2433</v>
      </c>
      <c r="E9" s="713">
        <v>35.4458041958042</v>
      </c>
      <c r="F9" s="703">
        <v>2437</v>
      </c>
      <c r="G9" s="713">
        <v>35.462747380675204</v>
      </c>
      <c r="H9" s="714">
        <v>-2.1372790793259351</v>
      </c>
      <c r="I9" s="714">
        <v>-2.2979072630283137</v>
      </c>
      <c r="J9" s="391"/>
    </row>
    <row r="10" spans="1:40" s="80" customFormat="1" x14ac:dyDescent="0.2">
      <c r="A10" s="90" t="s">
        <v>119</v>
      </c>
      <c r="B10" s="91">
        <v>6812</v>
      </c>
      <c r="C10" s="392">
        <v>100</v>
      </c>
      <c r="D10" s="91">
        <v>6864</v>
      </c>
      <c r="E10" s="392">
        <v>100</v>
      </c>
      <c r="F10" s="91">
        <v>6872</v>
      </c>
      <c r="G10" s="392">
        <v>100</v>
      </c>
      <c r="H10" s="392">
        <v>-0.75757575757575757</v>
      </c>
      <c r="I10" s="92">
        <v>-0.87310826542491271</v>
      </c>
      <c r="J10" s="391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5"/>
      <c r="B11" s="323"/>
      <c r="C11" s="323"/>
      <c r="D11" s="323"/>
      <c r="E11" s="323"/>
      <c r="F11" s="13"/>
      <c r="G11" s="13"/>
      <c r="H11" s="13"/>
      <c r="I11" s="247" t="s">
        <v>238</v>
      </c>
    </row>
    <row r="12" spans="1:40" s="379" customFormat="1" ht="12.75" x14ac:dyDescent="0.2">
      <c r="A12" s="711" t="s">
        <v>540</v>
      </c>
      <c r="B12" s="380"/>
      <c r="C12" s="380"/>
      <c r="D12" s="381"/>
      <c r="E12" s="381"/>
      <c r="F12" s="380"/>
      <c r="G12" s="380"/>
      <c r="H12" s="380"/>
      <c r="I12" s="380"/>
      <c r="J12" s="380"/>
      <c r="K12" s="380"/>
      <c r="L12" s="380"/>
      <c r="M12" s="380"/>
      <c r="N12" s="380"/>
      <c r="O12" s="380"/>
    </row>
    <row r="13" spans="1:40" x14ac:dyDescent="0.2">
      <c r="A13" s="323" t="s">
        <v>538</v>
      </c>
      <c r="B13" s="390"/>
      <c r="C13" s="390"/>
      <c r="D13" s="390"/>
      <c r="E13" s="390"/>
      <c r="F13" s="390"/>
      <c r="G13" s="390"/>
      <c r="H13" s="390"/>
      <c r="I13" s="390"/>
    </row>
    <row r="14" spans="1:40" x14ac:dyDescent="0.2">
      <c r="A14" s="685" t="s">
        <v>642</v>
      </c>
      <c r="B14" s="390"/>
      <c r="C14" s="390"/>
      <c r="D14" s="390"/>
      <c r="E14" s="390"/>
      <c r="F14" s="390"/>
      <c r="G14" s="390"/>
      <c r="H14" s="390"/>
      <c r="I14" s="390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C28" sqref="C28"/>
    </sheetView>
  </sheetViews>
  <sheetFormatPr baseColWidth="10" defaultColWidth="11" defaultRowHeight="12.75" x14ac:dyDescent="0.2"/>
  <cols>
    <col min="1" max="1" width="30.25" style="349" customWidth="1"/>
    <col min="2" max="2" width="11" style="349"/>
    <col min="3" max="3" width="11.625" style="349" customWidth="1"/>
    <col min="4" max="4" width="11" style="349"/>
    <col min="5" max="5" width="11.625" style="349" customWidth="1"/>
    <col min="6" max="6" width="11" style="349"/>
    <col min="7" max="7" width="11.625" style="349" customWidth="1"/>
    <col min="8" max="9" width="10.5" style="349" customWidth="1"/>
    <col min="10" max="16384" width="11" style="349"/>
  </cols>
  <sheetData>
    <row r="1" spans="1:12" x14ac:dyDescent="0.2">
      <c r="A1" s="892" t="s">
        <v>40</v>
      </c>
      <c r="B1" s="892"/>
      <c r="C1" s="892"/>
      <c r="D1" s="184"/>
      <c r="E1" s="184"/>
      <c r="F1" s="184"/>
      <c r="G1" s="12"/>
      <c r="H1" s="12"/>
      <c r="I1" s="12"/>
      <c r="J1" s="12"/>
      <c r="K1" s="12"/>
      <c r="L1" s="12"/>
    </row>
    <row r="2" spans="1:12" x14ac:dyDescent="0.2">
      <c r="A2" s="892"/>
      <c r="B2" s="892"/>
      <c r="C2" s="892"/>
      <c r="D2" s="402"/>
      <c r="E2" s="184"/>
      <c r="F2" s="184"/>
      <c r="H2" s="12"/>
      <c r="I2" s="12"/>
      <c r="J2" s="12"/>
      <c r="K2" s="12"/>
    </row>
    <row r="3" spans="1:12" x14ac:dyDescent="0.2">
      <c r="A3" s="401"/>
      <c r="B3" s="12"/>
      <c r="C3" s="12"/>
      <c r="D3" s="12"/>
      <c r="E3" s="12"/>
      <c r="F3" s="12"/>
      <c r="G3" s="12"/>
      <c r="H3" s="350"/>
      <c r="I3" s="388" t="s">
        <v>580</v>
      </c>
      <c r="J3" s="12"/>
      <c r="K3" s="12"/>
      <c r="L3" s="12"/>
    </row>
    <row r="4" spans="1:12" x14ac:dyDescent="0.2">
      <c r="A4" s="199"/>
      <c r="B4" s="904">
        <f>INDICE!A3</f>
        <v>42583</v>
      </c>
      <c r="C4" s="905">
        <v>41671</v>
      </c>
      <c r="D4" s="904">
        <f>DATE(YEAR(B4),MONTH(B4)-1,1)</f>
        <v>42552</v>
      </c>
      <c r="E4" s="905"/>
      <c r="F4" s="904">
        <f>DATE(YEAR(B4)-1,MONTH(B4),1)</f>
        <v>42217</v>
      </c>
      <c r="G4" s="905"/>
      <c r="H4" s="853" t="s">
        <v>488</v>
      </c>
      <c r="I4" s="853"/>
      <c r="J4" s="12"/>
      <c r="K4" s="12"/>
      <c r="L4" s="12"/>
    </row>
    <row r="5" spans="1:12" x14ac:dyDescent="0.2">
      <c r="A5" s="401"/>
      <c r="B5" s="260" t="s">
        <v>55</v>
      </c>
      <c r="C5" s="260" t="s">
        <v>110</v>
      </c>
      <c r="D5" s="260" t="s">
        <v>55</v>
      </c>
      <c r="E5" s="260" t="s">
        <v>110</v>
      </c>
      <c r="F5" s="260" t="s">
        <v>55</v>
      </c>
      <c r="G5" s="260" t="s">
        <v>110</v>
      </c>
      <c r="H5" s="442">
        <f>D4</f>
        <v>42552</v>
      </c>
      <c r="I5" s="442">
        <f>F4</f>
        <v>42217</v>
      </c>
      <c r="J5" s="12"/>
      <c r="K5" s="12"/>
      <c r="L5" s="12"/>
    </row>
    <row r="6" spans="1:12" ht="15" customHeight="1" x14ac:dyDescent="0.2">
      <c r="A6" s="199" t="s">
        <v>427</v>
      </c>
      <c r="B6" s="352">
        <v>7607.2079999999996</v>
      </c>
      <c r="C6" s="351">
        <v>26.273047519034918</v>
      </c>
      <c r="D6" s="352">
        <v>8662.0490000000009</v>
      </c>
      <c r="E6" s="351">
        <v>29.477401166954092</v>
      </c>
      <c r="F6" s="352">
        <v>5507.8010000000004</v>
      </c>
      <c r="G6" s="351">
        <v>19.906675952929202</v>
      </c>
      <c r="H6" s="237">
        <v>-12.177730696282152</v>
      </c>
      <c r="I6" s="237">
        <v>38.116972635721574</v>
      </c>
      <c r="J6" s="12"/>
      <c r="K6" s="12"/>
      <c r="L6" s="12"/>
    </row>
    <row r="7" spans="1:12" ht="14.25" x14ac:dyDescent="0.2">
      <c r="A7" s="400" t="s">
        <v>426</v>
      </c>
      <c r="B7" s="352">
        <v>21347.21</v>
      </c>
      <c r="C7" s="351">
        <v>73.726952480965082</v>
      </c>
      <c r="D7" s="352">
        <v>20723.34</v>
      </c>
      <c r="E7" s="351">
        <v>70.522598833045905</v>
      </c>
      <c r="F7" s="352">
        <v>22160.309000000001</v>
      </c>
      <c r="G7" s="351">
        <v>80.093324047070809</v>
      </c>
      <c r="H7" s="237">
        <v>3.0104703199387695</v>
      </c>
      <c r="I7" s="237">
        <v>-3.6691681510397798</v>
      </c>
      <c r="J7" s="12"/>
      <c r="K7" s="12"/>
      <c r="L7" s="12"/>
    </row>
    <row r="8" spans="1:12" x14ac:dyDescent="0.2">
      <c r="A8" s="243" t="s">
        <v>119</v>
      </c>
      <c r="B8" s="244">
        <v>28954.417999999998</v>
      </c>
      <c r="C8" s="245">
        <v>100</v>
      </c>
      <c r="D8" s="244">
        <v>29385.389000000003</v>
      </c>
      <c r="E8" s="245">
        <v>100</v>
      </c>
      <c r="F8" s="244">
        <v>27668.11</v>
      </c>
      <c r="G8" s="245">
        <v>100</v>
      </c>
      <c r="H8" s="92">
        <v>-1.4666166236560796</v>
      </c>
      <c r="I8" s="92">
        <v>4.6490634886155835</v>
      </c>
      <c r="J8" s="398"/>
      <c r="K8" s="398"/>
    </row>
    <row r="9" spans="1:12" s="379" customFormat="1" x14ac:dyDescent="0.2">
      <c r="A9" s="398"/>
      <c r="B9" s="398"/>
      <c r="C9" s="398"/>
      <c r="D9" s="398"/>
      <c r="E9" s="398"/>
      <c r="F9" s="398"/>
      <c r="H9" s="398"/>
      <c r="I9" s="247" t="s">
        <v>238</v>
      </c>
      <c r="J9" s="380"/>
      <c r="K9" s="380"/>
      <c r="L9" s="380"/>
    </row>
    <row r="10" spans="1:12" x14ac:dyDescent="0.2">
      <c r="A10" s="711" t="s">
        <v>578</v>
      </c>
      <c r="B10" s="380"/>
      <c r="C10" s="381"/>
      <c r="D10" s="380"/>
      <c r="E10" s="380"/>
      <c r="F10" s="380"/>
      <c r="G10" s="380"/>
      <c r="H10" s="398"/>
      <c r="I10" s="398"/>
      <c r="J10" s="398"/>
      <c r="K10" s="398"/>
      <c r="L10" s="398"/>
    </row>
    <row r="11" spans="1:12" x14ac:dyDescent="0.2">
      <c r="A11" s="323" t="s">
        <v>579</v>
      </c>
      <c r="B11" s="398"/>
      <c r="C11" s="399"/>
      <c r="D11" s="398"/>
      <c r="E11" s="398"/>
      <c r="F11" s="398"/>
      <c r="G11" s="398"/>
      <c r="H11" s="398"/>
      <c r="I11" s="398"/>
      <c r="J11" s="398"/>
      <c r="K11" s="398"/>
      <c r="L11" s="398"/>
    </row>
    <row r="12" spans="1:12" x14ac:dyDescent="0.2">
      <c r="A12" s="323" t="s">
        <v>538</v>
      </c>
      <c r="B12" s="398"/>
      <c r="C12" s="398"/>
      <c r="D12" s="398"/>
      <c r="E12" s="398"/>
      <c r="F12" s="398"/>
      <c r="G12" s="398"/>
      <c r="H12" s="12"/>
      <c r="I12" s="184"/>
      <c r="J12" s="398"/>
      <c r="K12" s="398"/>
      <c r="L12" s="398"/>
    </row>
    <row r="13" spans="1:12" x14ac:dyDescent="0.2">
      <c r="A13" s="398"/>
      <c r="B13" s="398"/>
      <c r="C13" s="398"/>
      <c r="D13" s="398"/>
      <c r="E13" s="398"/>
      <c r="F13" s="398"/>
      <c r="G13" s="398"/>
      <c r="H13" s="12"/>
      <c r="I13" s="12"/>
      <c r="J13" s="398"/>
      <c r="K13" s="398"/>
      <c r="L13" s="398"/>
    </row>
    <row r="14" spans="1:12" x14ac:dyDescent="0.2">
      <c r="A14" s="398"/>
      <c r="B14" s="398"/>
      <c r="C14" s="398"/>
      <c r="D14" s="398"/>
      <c r="E14" s="398"/>
      <c r="F14" s="398"/>
      <c r="G14" s="398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81"/>
    </row>
    <row r="18" spans="2:13" x14ac:dyDescent="0.2">
      <c r="B18" s="781"/>
    </row>
    <row r="19" spans="2:13" x14ac:dyDescent="0.2">
      <c r="M19" s="349" t="s">
        <v>425</v>
      </c>
    </row>
    <row r="21" spans="2:13" x14ac:dyDescent="0.2">
      <c r="C21" s="781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topLeftCell="A32"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6" t="s">
        <v>1</v>
      </c>
      <c r="B1" s="906"/>
      <c r="C1" s="906"/>
      <c r="D1" s="906"/>
      <c r="E1" s="403"/>
      <c r="F1" s="403"/>
      <c r="G1" s="404"/>
    </row>
    <row r="2" spans="1:7" x14ac:dyDescent="0.2">
      <c r="A2" s="906"/>
      <c r="B2" s="906"/>
      <c r="C2" s="906"/>
      <c r="D2" s="906"/>
      <c r="E2" s="404"/>
      <c r="F2" s="404"/>
      <c r="G2" s="404"/>
    </row>
    <row r="3" spans="1:7" x14ac:dyDescent="0.2">
      <c r="A3" s="614"/>
      <c r="B3" s="614"/>
      <c r="C3" s="614"/>
      <c r="D3" s="404"/>
      <c r="E3" s="404"/>
      <c r="F3" s="404"/>
      <c r="G3" s="404"/>
    </row>
    <row r="4" spans="1:7" x14ac:dyDescent="0.2">
      <c r="A4" s="405" t="s">
        <v>428</v>
      </c>
      <c r="B4" s="404"/>
      <c r="C4" s="404"/>
      <c r="D4" s="404"/>
      <c r="E4" s="404"/>
      <c r="F4" s="404"/>
      <c r="G4" s="404"/>
    </row>
    <row r="5" spans="1:7" x14ac:dyDescent="0.2">
      <c r="A5" s="406"/>
      <c r="B5" s="406" t="s">
        <v>429</v>
      </c>
      <c r="C5" s="406" t="s">
        <v>430</v>
      </c>
      <c r="D5" s="406" t="s">
        <v>431</v>
      </c>
      <c r="E5" s="406" t="s">
        <v>432</v>
      </c>
      <c r="F5" s="406" t="s">
        <v>55</v>
      </c>
      <c r="G5" s="404"/>
    </row>
    <row r="6" spans="1:7" x14ac:dyDescent="0.2">
      <c r="A6" s="407" t="s">
        <v>429</v>
      </c>
      <c r="B6" s="408">
        <v>1</v>
      </c>
      <c r="C6" s="408">
        <v>238.8</v>
      </c>
      <c r="D6" s="408">
        <v>0.23880000000000001</v>
      </c>
      <c r="E6" s="409" t="s">
        <v>433</v>
      </c>
      <c r="F6" s="409">
        <v>0.27779999999999999</v>
      </c>
      <c r="G6" s="404"/>
    </row>
    <row r="7" spans="1:7" x14ac:dyDescent="0.2">
      <c r="A7" s="410" t="s">
        <v>430</v>
      </c>
      <c r="B7" s="411" t="s">
        <v>434</v>
      </c>
      <c r="C7" s="412">
        <v>1</v>
      </c>
      <c r="D7" s="413" t="s">
        <v>435</v>
      </c>
      <c r="E7" s="413" t="s">
        <v>436</v>
      </c>
      <c r="F7" s="411" t="s">
        <v>437</v>
      </c>
      <c r="G7" s="404"/>
    </row>
    <row r="8" spans="1:7" x14ac:dyDescent="0.2">
      <c r="A8" s="410" t="s">
        <v>431</v>
      </c>
      <c r="B8" s="411">
        <v>4.1867999999999999</v>
      </c>
      <c r="C8" s="413" t="s">
        <v>438</v>
      </c>
      <c r="D8" s="412">
        <v>1</v>
      </c>
      <c r="E8" s="413" t="s">
        <v>439</v>
      </c>
      <c r="F8" s="411">
        <v>1.163</v>
      </c>
      <c r="G8" s="404"/>
    </row>
    <row r="9" spans="1:7" x14ac:dyDescent="0.2">
      <c r="A9" s="410" t="s">
        <v>432</v>
      </c>
      <c r="B9" s="411" t="s">
        <v>440</v>
      </c>
      <c r="C9" s="413" t="s">
        <v>441</v>
      </c>
      <c r="D9" s="413" t="s">
        <v>442</v>
      </c>
      <c r="E9" s="411">
        <v>1</v>
      </c>
      <c r="F9" s="414">
        <v>11630</v>
      </c>
      <c r="G9" s="404"/>
    </row>
    <row r="10" spans="1:7" x14ac:dyDescent="0.2">
      <c r="A10" s="415" t="s">
        <v>55</v>
      </c>
      <c r="B10" s="416">
        <v>3.6</v>
      </c>
      <c r="C10" s="416">
        <v>860</v>
      </c>
      <c r="D10" s="416">
        <v>0.86</v>
      </c>
      <c r="E10" s="417" t="s">
        <v>443</v>
      </c>
      <c r="F10" s="416">
        <v>1</v>
      </c>
      <c r="G10" s="404"/>
    </row>
    <row r="11" spans="1:7" x14ac:dyDescent="0.2">
      <c r="A11" s="410"/>
      <c r="B11" s="412"/>
      <c r="C11" s="412"/>
      <c r="D11" s="412"/>
      <c r="E11" s="411"/>
      <c r="F11" s="412"/>
      <c r="G11" s="404"/>
    </row>
    <row r="12" spans="1:7" x14ac:dyDescent="0.2">
      <c r="A12" s="405"/>
      <c r="B12" s="404"/>
      <c r="C12" s="404"/>
      <c r="D12" s="404"/>
      <c r="E12" s="418"/>
      <c r="F12" s="404"/>
      <c r="G12" s="404"/>
    </row>
    <row r="13" spans="1:7" x14ac:dyDescent="0.2">
      <c r="A13" s="405" t="s">
        <v>444</v>
      </c>
      <c r="B13" s="404"/>
      <c r="C13" s="404"/>
      <c r="D13" s="404"/>
      <c r="E13" s="404"/>
      <c r="F13" s="404"/>
      <c r="G13" s="404"/>
    </row>
    <row r="14" spans="1:7" x14ac:dyDescent="0.2">
      <c r="A14" s="406"/>
      <c r="B14" s="419" t="s">
        <v>445</v>
      </c>
      <c r="C14" s="406" t="s">
        <v>446</v>
      </c>
      <c r="D14" s="406" t="s">
        <v>447</v>
      </c>
      <c r="E14" s="406" t="s">
        <v>448</v>
      </c>
      <c r="F14" s="406" t="s">
        <v>449</v>
      </c>
      <c r="G14" s="412"/>
    </row>
    <row r="15" spans="1:7" x14ac:dyDescent="0.2">
      <c r="A15" s="407" t="s">
        <v>445</v>
      </c>
      <c r="B15" s="408">
        <v>1</v>
      </c>
      <c r="C15" s="408">
        <v>2.3810000000000001E-2</v>
      </c>
      <c r="D15" s="408">
        <v>0.13370000000000001</v>
      </c>
      <c r="E15" s="408">
        <v>3.7850000000000001</v>
      </c>
      <c r="F15" s="408">
        <v>3.8E-3</v>
      </c>
      <c r="G15" s="412"/>
    </row>
    <row r="16" spans="1:7" x14ac:dyDescent="0.2">
      <c r="A16" s="410" t="s">
        <v>446</v>
      </c>
      <c r="B16" s="412">
        <v>42</v>
      </c>
      <c r="C16" s="412">
        <v>1</v>
      </c>
      <c r="D16" s="412">
        <v>5.6150000000000002</v>
      </c>
      <c r="E16" s="412">
        <v>159</v>
      </c>
      <c r="F16" s="412">
        <v>0.159</v>
      </c>
      <c r="G16" s="412"/>
    </row>
    <row r="17" spans="1:7" x14ac:dyDescent="0.2">
      <c r="A17" s="410" t="s">
        <v>447</v>
      </c>
      <c r="B17" s="412">
        <v>7.48</v>
      </c>
      <c r="C17" s="412">
        <v>0.17810000000000001</v>
      </c>
      <c r="D17" s="412">
        <v>1</v>
      </c>
      <c r="E17" s="412">
        <v>28.3</v>
      </c>
      <c r="F17" s="412">
        <v>2.8299999999999999E-2</v>
      </c>
      <c r="G17" s="412"/>
    </row>
    <row r="18" spans="1:7" x14ac:dyDescent="0.2">
      <c r="A18" s="410" t="s">
        <v>448</v>
      </c>
      <c r="B18" s="412">
        <v>0.26419999999999999</v>
      </c>
      <c r="C18" s="412">
        <v>6.3E-3</v>
      </c>
      <c r="D18" s="412">
        <v>3.5299999999999998E-2</v>
      </c>
      <c r="E18" s="412">
        <v>1</v>
      </c>
      <c r="F18" s="412">
        <v>1E-3</v>
      </c>
      <c r="G18" s="412"/>
    </row>
    <row r="19" spans="1:7" x14ac:dyDescent="0.2">
      <c r="A19" s="415" t="s">
        <v>449</v>
      </c>
      <c r="B19" s="416">
        <v>264.2</v>
      </c>
      <c r="C19" s="416">
        <v>6.2889999999999997</v>
      </c>
      <c r="D19" s="416">
        <v>35.314700000000002</v>
      </c>
      <c r="E19" s="420">
        <v>1000</v>
      </c>
      <c r="F19" s="416">
        <v>1</v>
      </c>
      <c r="G19" s="412"/>
    </row>
    <row r="20" spans="1:7" x14ac:dyDescent="0.2">
      <c r="A20" s="404"/>
      <c r="B20" s="404"/>
      <c r="C20" s="404"/>
      <c r="D20" s="404"/>
      <c r="E20" s="404"/>
      <c r="F20" s="404"/>
      <c r="G20" s="404"/>
    </row>
    <row r="21" spans="1:7" x14ac:dyDescent="0.2">
      <c r="A21" s="404"/>
      <c r="B21" s="404"/>
      <c r="C21" s="404"/>
      <c r="D21" s="404"/>
      <c r="E21" s="404"/>
      <c r="F21" s="404"/>
      <c r="G21" s="404"/>
    </row>
    <row r="22" spans="1:7" x14ac:dyDescent="0.2">
      <c r="A22" s="405" t="s">
        <v>450</v>
      </c>
      <c r="B22" s="404"/>
      <c r="C22" s="404"/>
      <c r="D22" s="404"/>
      <c r="E22" s="404"/>
      <c r="F22" s="404"/>
      <c r="G22" s="404"/>
    </row>
    <row r="23" spans="1:7" x14ac:dyDescent="0.2">
      <c r="A23" s="421" t="s">
        <v>307</v>
      </c>
      <c r="B23" s="421"/>
      <c r="C23" s="421"/>
      <c r="D23" s="421"/>
      <c r="E23" s="421"/>
      <c r="F23" s="421"/>
      <c r="G23" s="404"/>
    </row>
    <row r="24" spans="1:7" x14ac:dyDescent="0.2">
      <c r="A24" s="907" t="s">
        <v>451</v>
      </c>
      <c r="B24" s="907"/>
      <c r="C24" s="907"/>
      <c r="D24" s="908" t="s">
        <v>452</v>
      </c>
      <c r="E24" s="908"/>
      <c r="F24" s="908"/>
      <c r="G24" s="404"/>
    </row>
    <row r="25" spans="1:7" x14ac:dyDescent="0.2">
      <c r="A25" s="404"/>
      <c r="B25" s="404"/>
      <c r="C25" s="404"/>
      <c r="D25" s="404"/>
      <c r="E25" s="404"/>
      <c r="F25" s="404"/>
      <c r="G25" s="404"/>
    </row>
    <row r="26" spans="1:7" x14ac:dyDescent="0.2">
      <c r="A26" s="404"/>
      <c r="B26" s="404"/>
      <c r="C26" s="404"/>
      <c r="D26" s="404"/>
      <c r="E26" s="404"/>
      <c r="F26" s="404"/>
      <c r="G26" s="404"/>
    </row>
    <row r="27" spans="1:7" x14ac:dyDescent="0.2">
      <c r="A27" s="60" t="s">
        <v>453</v>
      </c>
      <c r="B27" s="404"/>
      <c r="C27" s="60"/>
      <c r="D27" s="405" t="s">
        <v>454</v>
      </c>
      <c r="E27" s="404"/>
      <c r="F27" s="404"/>
      <c r="G27" s="404"/>
    </row>
    <row r="28" spans="1:7" x14ac:dyDescent="0.2">
      <c r="A28" s="421" t="s">
        <v>307</v>
      </c>
      <c r="B28" s="422" t="s">
        <v>456</v>
      </c>
      <c r="C28" s="58"/>
      <c r="D28" s="407" t="s">
        <v>114</v>
      </c>
      <c r="E28" s="408"/>
      <c r="F28" s="409" t="s">
        <v>457</v>
      </c>
      <c r="G28" s="404"/>
    </row>
    <row r="29" spans="1:7" x14ac:dyDescent="0.2">
      <c r="A29" s="423" t="s">
        <v>461</v>
      </c>
      <c r="B29" s="424" t="s">
        <v>462</v>
      </c>
      <c r="C29" s="58"/>
      <c r="D29" s="415" t="s">
        <v>422</v>
      </c>
      <c r="E29" s="416"/>
      <c r="F29" s="417" t="s">
        <v>463</v>
      </c>
      <c r="G29" s="404"/>
    </row>
    <row r="30" spans="1:7" x14ac:dyDescent="0.2">
      <c r="A30" s="425" t="s">
        <v>464</v>
      </c>
      <c r="B30" s="426" t="s">
        <v>465</v>
      </c>
      <c r="C30" s="404"/>
      <c r="D30" s="404"/>
      <c r="E30" s="404"/>
      <c r="F30" s="404"/>
      <c r="G30" s="404"/>
    </row>
    <row r="31" spans="1:7" x14ac:dyDescent="0.2">
      <c r="A31" s="404"/>
      <c r="B31" s="404"/>
      <c r="C31" s="404"/>
      <c r="D31" s="404"/>
      <c r="E31" s="404"/>
      <c r="F31" s="404"/>
      <c r="G31" s="404"/>
    </row>
    <row r="32" spans="1:7" x14ac:dyDescent="0.2">
      <c r="A32" s="404"/>
      <c r="B32" s="404"/>
      <c r="C32" s="404"/>
      <c r="D32" s="404"/>
      <c r="E32" s="404"/>
      <c r="F32" s="404"/>
      <c r="G32" s="404"/>
    </row>
    <row r="33" spans="1:7" x14ac:dyDescent="0.2">
      <c r="A33" s="405" t="s">
        <v>455</v>
      </c>
      <c r="B33" s="404"/>
      <c r="C33" s="404"/>
      <c r="D33" s="404"/>
      <c r="E33" s="405" t="s">
        <v>466</v>
      </c>
      <c r="F33" s="404"/>
      <c r="G33" s="404"/>
    </row>
    <row r="34" spans="1:7" x14ac:dyDescent="0.2">
      <c r="A34" s="421" t="s">
        <v>458</v>
      </c>
      <c r="B34" s="421" t="s">
        <v>459</v>
      </c>
      <c r="C34" s="421" t="s">
        <v>460</v>
      </c>
      <c r="D34" s="412"/>
      <c r="E34" s="406"/>
      <c r="F34" s="406" t="s">
        <v>467</v>
      </c>
      <c r="G34" s="404"/>
    </row>
    <row r="35" spans="1:7" x14ac:dyDescent="0.2">
      <c r="A35" s="1"/>
      <c r="B35" s="1"/>
      <c r="C35" s="1"/>
      <c r="D35" s="1"/>
      <c r="E35" s="407" t="s">
        <v>468</v>
      </c>
      <c r="F35" s="427">
        <v>11.6</v>
      </c>
      <c r="G35" s="404"/>
    </row>
    <row r="36" spans="1:7" x14ac:dyDescent="0.2">
      <c r="A36" s="1"/>
      <c r="B36" s="1"/>
      <c r="C36" s="1"/>
      <c r="D36" s="1"/>
      <c r="E36" s="410" t="s">
        <v>49</v>
      </c>
      <c r="F36" s="427">
        <v>8.5299999999999994</v>
      </c>
      <c r="G36" s="404"/>
    </row>
    <row r="37" spans="1:7" x14ac:dyDescent="0.2">
      <c r="A37" s="1"/>
      <c r="B37" s="1"/>
      <c r="C37" s="1"/>
      <c r="D37" s="1"/>
      <c r="E37" s="410" t="s">
        <v>50</v>
      </c>
      <c r="F37" s="427">
        <v>7.88</v>
      </c>
      <c r="G37" s="404"/>
    </row>
    <row r="38" spans="1:7" x14ac:dyDescent="0.2">
      <c r="A38" s="1"/>
      <c r="B38" s="1"/>
      <c r="C38" s="1"/>
      <c r="D38" s="1"/>
      <c r="E38" s="410" t="s">
        <v>469</v>
      </c>
      <c r="F38" s="427">
        <v>7.93</v>
      </c>
      <c r="G38" s="404"/>
    </row>
    <row r="39" spans="1:7" x14ac:dyDescent="0.2">
      <c r="A39" s="1"/>
      <c r="B39" s="1"/>
      <c r="C39" s="1"/>
      <c r="D39" s="1"/>
      <c r="E39" s="410" t="s">
        <v>129</v>
      </c>
      <c r="F39" s="427">
        <v>7.46</v>
      </c>
      <c r="G39" s="404"/>
    </row>
    <row r="40" spans="1:7" x14ac:dyDescent="0.2">
      <c r="A40" s="1"/>
      <c r="B40" s="1"/>
      <c r="C40" s="1"/>
      <c r="D40" s="1"/>
      <c r="E40" s="410" t="s">
        <v>130</v>
      </c>
      <c r="F40" s="427">
        <v>6.66</v>
      </c>
      <c r="G40" s="404"/>
    </row>
    <row r="41" spans="1:7" x14ac:dyDescent="0.2">
      <c r="A41" s="1"/>
      <c r="B41" s="1"/>
      <c r="C41" s="1"/>
      <c r="D41" s="1"/>
      <c r="E41" s="415" t="s">
        <v>470</v>
      </c>
      <c r="F41" s="428">
        <v>8</v>
      </c>
      <c r="G41" s="404"/>
    </row>
    <row r="42" spans="1:7" x14ac:dyDescent="0.2">
      <c r="A42" s="404"/>
      <c r="B42" s="404"/>
      <c r="C42" s="404"/>
      <c r="D42" s="404"/>
      <c r="E42" s="404"/>
      <c r="F42" s="404"/>
      <c r="G42" s="404"/>
    </row>
    <row r="43" spans="1:7" x14ac:dyDescent="0.2">
      <c r="A43" s="404"/>
      <c r="B43" s="404"/>
      <c r="C43" s="404"/>
      <c r="D43" s="404"/>
      <c r="E43" s="404"/>
      <c r="F43" s="404"/>
      <c r="G43" s="404"/>
    </row>
    <row r="44" spans="1:7" x14ac:dyDescent="0.2">
      <c r="A44" s="404"/>
      <c r="B44" s="404"/>
      <c r="C44" s="404"/>
      <c r="D44" s="404"/>
      <c r="E44" s="404"/>
      <c r="F44" s="404"/>
      <c r="G44" s="404"/>
    </row>
    <row r="45" spans="1:7" ht="15" x14ac:dyDescent="0.25">
      <c r="A45" s="429" t="s">
        <v>471</v>
      </c>
      <c r="B45" s="1"/>
      <c r="C45" s="1"/>
      <c r="D45" s="1"/>
      <c r="E45" s="1"/>
      <c r="F45" s="1"/>
      <c r="G45" s="1"/>
    </row>
    <row r="46" spans="1:7" x14ac:dyDescent="0.2">
      <c r="A46" s="1" t="s">
        <v>472</v>
      </c>
      <c r="B46" s="1"/>
      <c r="C46" s="1"/>
      <c r="D46" s="1"/>
      <c r="E46" s="1"/>
      <c r="F46" s="1"/>
      <c r="G46" s="1"/>
    </row>
    <row r="47" spans="1:7" x14ac:dyDescent="0.2">
      <c r="A47" s="1" t="s">
        <v>473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29" t="s">
        <v>474</v>
      </c>
      <c r="B49" s="1"/>
      <c r="C49" s="1"/>
      <c r="D49" s="1"/>
      <c r="E49" s="1"/>
      <c r="F49" s="1"/>
      <c r="G49" s="1"/>
    </row>
    <row r="50" spans="1:7" x14ac:dyDescent="0.2">
      <c r="A50" s="1" t="s">
        <v>647</v>
      </c>
      <c r="B50" s="1"/>
      <c r="C50" s="1"/>
      <c r="D50" s="1"/>
      <c r="E50" s="1"/>
      <c r="F50" s="1"/>
      <c r="G50" s="1"/>
    </row>
    <row r="51" spans="1:7" x14ac:dyDescent="0.2">
      <c r="A51" s="1" t="s">
        <v>648</v>
      </c>
      <c r="B51" s="1"/>
      <c r="C51" s="1"/>
      <c r="D51" s="1"/>
      <c r="E51" s="1"/>
      <c r="F51" s="1"/>
      <c r="G51" s="1"/>
    </row>
    <row r="52" spans="1:7" x14ac:dyDescent="0.2">
      <c r="A52" s="1" t="s">
        <v>649</v>
      </c>
      <c r="B52" s="1"/>
      <c r="C52" s="1"/>
      <c r="D52" s="1"/>
      <c r="E52" s="1"/>
      <c r="F52" s="1"/>
      <c r="G52" s="1"/>
    </row>
    <row r="53" spans="1:7" x14ac:dyDescent="0.2">
      <c r="A53" s="1" t="s">
        <v>650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29" t="s">
        <v>475</v>
      </c>
      <c r="B55" s="1"/>
      <c r="C55" s="1"/>
      <c r="D55" s="1"/>
      <c r="E55" s="1"/>
      <c r="F55" s="1"/>
      <c r="G55" s="1"/>
    </row>
    <row r="56" spans="1:7" x14ac:dyDescent="0.2">
      <c r="A56" s="1" t="s">
        <v>651</v>
      </c>
      <c r="B56" s="1"/>
      <c r="C56" s="1"/>
      <c r="D56" s="1"/>
      <c r="E56" s="1"/>
      <c r="F56" s="1"/>
      <c r="G56" s="1"/>
    </row>
    <row r="57" spans="1:7" x14ac:dyDescent="0.2">
      <c r="A57" s="1" t="s">
        <v>652</v>
      </c>
      <c r="B57" s="1"/>
      <c r="C57" s="1"/>
      <c r="D57" s="1"/>
      <c r="E57" s="1"/>
      <c r="F57" s="1"/>
      <c r="G57" s="1"/>
    </row>
    <row r="58" spans="1:7" x14ac:dyDescent="0.2">
      <c r="A58" s="1" t="s">
        <v>653</v>
      </c>
      <c r="B58" s="1"/>
      <c r="C58" s="1"/>
      <c r="D58" s="1"/>
      <c r="E58" s="1"/>
      <c r="F58" s="1"/>
      <c r="G58" s="1"/>
    </row>
    <row r="59" spans="1:7" x14ac:dyDescent="0.2">
      <c r="A59" s="1" t="s">
        <v>654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29" t="s">
        <v>635</v>
      </c>
      <c r="B61" s="1"/>
      <c r="C61" s="1"/>
      <c r="D61" s="1"/>
      <c r="E61" s="1"/>
      <c r="F61" s="1"/>
      <c r="G61" s="1"/>
    </row>
    <row r="62" spans="1:7" x14ac:dyDescent="0.2">
      <c r="A62" s="1" t="s">
        <v>655</v>
      </c>
      <c r="B62" s="1"/>
      <c r="C62" s="1"/>
      <c r="D62" s="1"/>
      <c r="E62" s="1"/>
      <c r="F62" s="1"/>
      <c r="G62" s="1"/>
    </row>
    <row r="63" spans="1:7" x14ac:dyDescent="0.2">
      <c r="A63" s="1" t="s">
        <v>638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29" t="s">
        <v>476</v>
      </c>
      <c r="B65" s="1"/>
      <c r="C65" s="1"/>
      <c r="D65" s="1"/>
      <c r="E65" s="1"/>
      <c r="F65" s="1"/>
      <c r="G65" s="1"/>
    </row>
    <row r="66" spans="1:7" x14ac:dyDescent="0.2">
      <c r="A66" s="1" t="s">
        <v>477</v>
      </c>
      <c r="B66" s="1"/>
      <c r="C66" s="1"/>
      <c r="D66" s="1"/>
      <c r="E66" s="1"/>
      <c r="F66" s="1"/>
      <c r="G66" s="1"/>
    </row>
    <row r="67" spans="1:7" x14ac:dyDescent="0.2">
      <c r="A67" s="1" t="s">
        <v>478</v>
      </c>
      <c r="B67" s="1"/>
      <c r="C67" s="1"/>
      <c r="D67" s="1"/>
      <c r="E67" s="1"/>
      <c r="F67" s="1"/>
      <c r="G67" s="1"/>
    </row>
    <row r="68" spans="1:7" x14ac:dyDescent="0.2">
      <c r="A68" s="1" t="s">
        <v>479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A3" sqref="A3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0" t="s">
        <v>493</v>
      </c>
      <c r="B1" s="453"/>
      <c r="C1" s="453"/>
      <c r="D1" s="453"/>
    </row>
    <row r="2" spans="1:18" x14ac:dyDescent="0.2">
      <c r="A2" s="483"/>
      <c r="B2" s="481"/>
      <c r="C2" s="481"/>
      <c r="D2" s="484"/>
    </row>
    <row r="3" spans="1:18" x14ac:dyDescent="0.2">
      <c r="A3" s="485"/>
      <c r="B3" s="485">
        <v>2014</v>
      </c>
      <c r="C3" s="485">
        <v>2015</v>
      </c>
      <c r="D3" s="485">
        <v>2016</v>
      </c>
    </row>
    <row r="4" spans="1:18" x14ac:dyDescent="0.2">
      <c r="A4" s="452" t="s">
        <v>134</v>
      </c>
      <c r="B4" s="480">
        <v>-7.7535020092421245</v>
      </c>
      <c r="C4" s="480">
        <v>-1.0465647887441765</v>
      </c>
      <c r="D4" s="480">
        <v>1.8732993739930293</v>
      </c>
      <c r="Q4" s="780"/>
      <c r="R4" s="780"/>
    </row>
    <row r="5" spans="1:18" x14ac:dyDescent="0.2">
      <c r="A5" s="452" t="s">
        <v>135</v>
      </c>
      <c r="B5" s="480">
        <v>-6.2083557342270943</v>
      </c>
      <c r="C5" s="480">
        <v>-0.45555905080573933</v>
      </c>
      <c r="D5" s="480">
        <v>1.4910532064197639</v>
      </c>
    </row>
    <row r="6" spans="1:18" x14ac:dyDescent="0.2">
      <c r="A6" s="452" t="s">
        <v>136</v>
      </c>
      <c r="B6" s="480">
        <v>-5.1314628475704174</v>
      </c>
      <c r="C6" s="480">
        <v>-0.39646117163062383</v>
      </c>
      <c r="D6" s="480">
        <v>1.8609215504743093</v>
      </c>
    </row>
    <row r="7" spans="1:18" x14ac:dyDescent="0.2">
      <c r="A7" s="452" t="s">
        <v>137</v>
      </c>
      <c r="B7" s="480">
        <v>-4.9921336206856806</v>
      </c>
      <c r="C7" s="480">
        <v>0.21445482425297638</v>
      </c>
      <c r="D7" s="480">
        <v>1.9514279649900175</v>
      </c>
    </row>
    <row r="8" spans="1:18" x14ac:dyDescent="0.2">
      <c r="A8" s="452" t="s">
        <v>138</v>
      </c>
      <c r="B8" s="480">
        <v>-4.2330189198514301</v>
      </c>
      <c r="C8" s="480">
        <v>0.49794843946808809</v>
      </c>
      <c r="D8" s="731">
        <v>2.0684344498558778</v>
      </c>
    </row>
    <row r="9" spans="1:18" x14ac:dyDescent="0.2">
      <c r="A9" s="452" t="s">
        <v>139</v>
      </c>
      <c r="B9" s="480">
        <v>-2.8953925133100227</v>
      </c>
      <c r="C9" s="480">
        <v>0.81088410210857997</v>
      </c>
      <c r="D9" s="731">
        <v>2.0677124211820903</v>
      </c>
    </row>
    <row r="10" spans="1:18" x14ac:dyDescent="0.2">
      <c r="A10" s="452" t="s">
        <v>140</v>
      </c>
      <c r="B10" s="480">
        <v>-2.6582284128819178</v>
      </c>
      <c r="C10" s="480">
        <v>1.20654179422955</v>
      </c>
      <c r="D10" s="731">
        <v>2.0509211381771029</v>
      </c>
    </row>
    <row r="11" spans="1:18" x14ac:dyDescent="0.2">
      <c r="A11" s="452" t="s">
        <v>141</v>
      </c>
      <c r="B11" s="480">
        <v>-2.2841931248927532</v>
      </c>
      <c r="C11" s="480">
        <v>2.0096408893019255</v>
      </c>
      <c r="D11" s="731">
        <v>2.1820525850699828</v>
      </c>
    </row>
    <row r="12" spans="1:18" x14ac:dyDescent="0.2">
      <c r="A12" s="452" t="s">
        <v>142</v>
      </c>
      <c r="B12" s="480">
        <v>-1.6555798884600568</v>
      </c>
      <c r="C12" s="480">
        <v>1.9104872561680004</v>
      </c>
      <c r="D12" s="731" t="s">
        <v>602</v>
      </c>
    </row>
    <row r="13" spans="1:18" x14ac:dyDescent="0.2">
      <c r="A13" s="452" t="s">
        <v>143</v>
      </c>
      <c r="B13" s="480">
        <v>-1.1913288805458004</v>
      </c>
      <c r="C13" s="480">
        <v>1.5780367841651555</v>
      </c>
      <c r="D13" s="731" t="s">
        <v>602</v>
      </c>
    </row>
    <row r="14" spans="1:18" x14ac:dyDescent="0.2">
      <c r="A14" s="452" t="s">
        <v>144</v>
      </c>
      <c r="B14" s="480">
        <v>-1.4577106406000133</v>
      </c>
      <c r="C14" s="480">
        <v>2.2303755411632871</v>
      </c>
      <c r="D14" s="731" t="s">
        <v>602</v>
      </c>
    </row>
    <row r="15" spans="1:18" x14ac:dyDescent="0.2">
      <c r="A15" s="481" t="s">
        <v>145</v>
      </c>
      <c r="B15" s="482">
        <v>-1.4138810684587531</v>
      </c>
      <c r="C15" s="482">
        <v>2.644184542078956</v>
      </c>
      <c r="D15" s="732" t="s">
        <v>602</v>
      </c>
    </row>
    <row r="16" spans="1:18" x14ac:dyDescent="0.2">
      <c r="A16" s="451"/>
      <c r="B16" s="452"/>
      <c r="C16" s="452"/>
      <c r="D16" s="93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88" t="s">
        <v>24</v>
      </c>
      <c r="B1" s="489"/>
      <c r="C1" s="489"/>
      <c r="D1" s="489"/>
      <c r="E1" s="489"/>
      <c r="F1" s="489"/>
      <c r="G1" s="489"/>
      <c r="H1" s="489"/>
    </row>
    <row r="2" spans="1:8" ht="15.75" x14ac:dyDescent="0.25">
      <c r="A2" s="490"/>
      <c r="B2" s="491"/>
      <c r="C2" s="492"/>
      <c r="D2" s="492"/>
      <c r="E2" s="492"/>
      <c r="F2" s="492"/>
      <c r="G2" s="492"/>
      <c r="H2" s="521" t="s">
        <v>159</v>
      </c>
    </row>
    <row r="3" spans="1:8" s="80" customFormat="1" x14ac:dyDescent="0.2">
      <c r="A3" s="444"/>
      <c r="B3" s="861">
        <f>INDICE!A3</f>
        <v>42583</v>
      </c>
      <c r="C3" s="862"/>
      <c r="D3" s="862" t="s">
        <v>120</v>
      </c>
      <c r="E3" s="862"/>
      <c r="F3" s="862" t="s">
        <v>121</v>
      </c>
      <c r="G3" s="862"/>
      <c r="H3" s="862"/>
    </row>
    <row r="4" spans="1:8" s="80" customFormat="1" x14ac:dyDescent="0.2">
      <c r="A4" s="445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440" t="s">
        <v>488</v>
      </c>
      <c r="H4" s="440" t="s">
        <v>128</v>
      </c>
    </row>
    <row r="5" spans="1:8" s="102" customFormat="1" x14ac:dyDescent="0.2">
      <c r="A5" s="494" t="s">
        <v>146</v>
      </c>
      <c r="B5" s="503">
        <v>54.633319999999962</v>
      </c>
      <c r="C5" s="496">
        <v>4.8351331208229693</v>
      </c>
      <c r="D5" s="495">
        <v>567.87830000000008</v>
      </c>
      <c r="E5" s="496">
        <v>-1.0502025708171141</v>
      </c>
      <c r="F5" s="495">
        <v>858.15556000000004</v>
      </c>
      <c r="G5" s="496">
        <v>-0.45992055659312786</v>
      </c>
      <c r="H5" s="501">
        <v>44.528441386691831</v>
      </c>
    </row>
    <row r="6" spans="1:8" s="102" customFormat="1" x14ac:dyDescent="0.2">
      <c r="A6" s="494" t="s">
        <v>147</v>
      </c>
      <c r="B6" s="503">
        <v>24.184590000000004</v>
      </c>
      <c r="C6" s="496">
        <v>11.663221523548968</v>
      </c>
      <c r="D6" s="495">
        <v>360.29485000000005</v>
      </c>
      <c r="E6" s="496">
        <v>-1.8873249002064192</v>
      </c>
      <c r="F6" s="495">
        <v>509.49593000000004</v>
      </c>
      <c r="G6" s="496">
        <v>7.7650663196036085E-2</v>
      </c>
      <c r="H6" s="501">
        <v>26.437001300513678</v>
      </c>
    </row>
    <row r="7" spans="1:8" s="102" customFormat="1" x14ac:dyDescent="0.2">
      <c r="A7" s="494" t="s">
        <v>148</v>
      </c>
      <c r="B7" s="503">
        <v>4.0625100000000005</v>
      </c>
      <c r="C7" s="496">
        <v>14.843219955674151</v>
      </c>
      <c r="D7" s="495">
        <v>31.37172</v>
      </c>
      <c r="E7" s="496">
        <v>13.253017267520931</v>
      </c>
      <c r="F7" s="495">
        <v>46.698060000000005</v>
      </c>
      <c r="G7" s="496">
        <v>16.373279186359998</v>
      </c>
      <c r="H7" s="501">
        <v>2.4230942785970164</v>
      </c>
    </row>
    <row r="8" spans="1:8" s="102" customFormat="1" x14ac:dyDescent="0.2">
      <c r="A8" s="497" t="s">
        <v>618</v>
      </c>
      <c r="B8" s="502">
        <v>70.305309999999992</v>
      </c>
      <c r="C8" s="499">
        <v>101.27376919507168</v>
      </c>
      <c r="D8" s="498">
        <v>331.60933999999997</v>
      </c>
      <c r="E8" s="500">
        <v>22.225611139408034</v>
      </c>
      <c r="F8" s="498">
        <v>512.85817000000009</v>
      </c>
      <c r="G8" s="500">
        <v>34.039787686031325</v>
      </c>
      <c r="H8" s="795">
        <v>26.611463034197481</v>
      </c>
    </row>
    <row r="9" spans="1:8" s="80" customFormat="1" x14ac:dyDescent="0.2">
      <c r="A9" s="446" t="s">
        <v>119</v>
      </c>
      <c r="B9" s="69">
        <v>153.18572999999998</v>
      </c>
      <c r="C9" s="70">
        <v>36.480879760013586</v>
      </c>
      <c r="D9" s="69">
        <v>1291.1542099999999</v>
      </c>
      <c r="E9" s="70">
        <v>4.113515075541855</v>
      </c>
      <c r="F9" s="69">
        <v>1927.2077200000001</v>
      </c>
      <c r="G9" s="70">
        <v>7.427249587524118</v>
      </c>
      <c r="H9" s="70">
        <v>100</v>
      </c>
    </row>
    <row r="10" spans="1:8" s="102" customFormat="1" x14ac:dyDescent="0.2">
      <c r="A10" s="487"/>
      <c r="B10" s="486"/>
      <c r="C10" s="493"/>
      <c r="D10" s="486"/>
      <c r="E10" s="493"/>
      <c r="F10" s="486"/>
      <c r="G10" s="493"/>
      <c r="H10" s="93" t="s">
        <v>238</v>
      </c>
    </row>
    <row r="11" spans="1:8" s="102" customFormat="1" x14ac:dyDescent="0.2">
      <c r="A11" s="447" t="s">
        <v>557</v>
      </c>
      <c r="B11" s="486"/>
      <c r="C11" s="486"/>
      <c r="D11" s="486"/>
      <c r="E11" s="486"/>
      <c r="F11" s="486"/>
      <c r="G11" s="493"/>
      <c r="H11" s="493"/>
    </row>
    <row r="12" spans="1:8" s="102" customFormat="1" x14ac:dyDescent="0.2">
      <c r="A12" s="447" t="s">
        <v>617</v>
      </c>
      <c r="B12" s="486"/>
      <c r="C12" s="486"/>
      <c r="D12" s="486"/>
      <c r="E12" s="486"/>
      <c r="F12" s="486"/>
      <c r="G12" s="493"/>
      <c r="H12" s="493"/>
    </row>
    <row r="13" spans="1:8" s="102" customFormat="1" ht="14.25" x14ac:dyDescent="0.2">
      <c r="A13" s="166" t="s">
        <v>643</v>
      </c>
      <c r="B13" s="452"/>
      <c r="C13" s="452"/>
      <c r="D13" s="452"/>
      <c r="E13" s="452"/>
      <c r="F13" s="452"/>
      <c r="G13" s="452"/>
      <c r="H13" s="452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281" priority="4" operator="between">
      <formula>0</formula>
      <formula>0.5</formula>
    </cfRule>
  </conditionalFormatting>
  <conditionalFormatting sqref="D8">
    <cfRule type="cellIs" dxfId="280" priority="3" operator="between">
      <formula>0</formula>
      <formula>0.5</formula>
    </cfRule>
  </conditionalFormatting>
  <conditionalFormatting sqref="F8">
    <cfRule type="cellIs" dxfId="279" priority="2" operator="between">
      <formula>0</formula>
      <formula>0.5</formula>
    </cfRule>
  </conditionalFormatting>
  <conditionalFormatting sqref="H8">
    <cfRule type="cellIs" dxfId="278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1" t="s">
        <v>159</v>
      </c>
    </row>
    <row r="3" spans="1:14" s="102" customFormat="1" x14ac:dyDescent="0.2">
      <c r="A3" s="79"/>
      <c r="B3" s="861">
        <f>INDICE!A3</f>
        <v>42583</v>
      </c>
      <c r="C3" s="862"/>
      <c r="D3" s="863" t="s">
        <v>120</v>
      </c>
      <c r="E3" s="863"/>
      <c r="F3" s="863" t="s">
        <v>121</v>
      </c>
      <c r="G3" s="863"/>
      <c r="H3" s="863"/>
      <c r="I3" s="522"/>
    </row>
    <row r="4" spans="1:14" s="102" customFormat="1" x14ac:dyDescent="0.2">
      <c r="A4" s="81"/>
      <c r="B4" s="97" t="s">
        <v>48</v>
      </c>
      <c r="C4" s="97" t="s">
        <v>494</v>
      </c>
      <c r="D4" s="97" t="s">
        <v>48</v>
      </c>
      <c r="E4" s="97" t="s">
        <v>488</v>
      </c>
      <c r="F4" s="97" t="s">
        <v>48</v>
      </c>
      <c r="G4" s="440" t="s">
        <v>488</v>
      </c>
      <c r="H4" s="440" t="s">
        <v>110</v>
      </c>
      <c r="I4" s="522"/>
    </row>
    <row r="5" spans="1:14" s="102" customFormat="1" x14ac:dyDescent="0.2">
      <c r="A5" s="99" t="s">
        <v>192</v>
      </c>
      <c r="B5" s="524">
        <v>420.50647999999995</v>
      </c>
      <c r="C5" s="517">
        <v>5.3226359577810687</v>
      </c>
      <c r="D5" s="516">
        <v>2936.0825299999997</v>
      </c>
      <c r="E5" s="518">
        <v>1.7318212311828698</v>
      </c>
      <c r="F5" s="516">
        <v>4357.064370000001</v>
      </c>
      <c r="G5" s="518">
        <v>1.0397499902127951</v>
      </c>
      <c r="H5" s="527">
        <v>92.142257956639241</v>
      </c>
    </row>
    <row r="6" spans="1:14" s="102" customFormat="1" x14ac:dyDescent="0.2">
      <c r="A6" s="99" t="s">
        <v>193</v>
      </c>
      <c r="B6" s="503">
        <v>36.777960000000014</v>
      </c>
      <c r="C6" s="510">
        <v>14.613073720425785</v>
      </c>
      <c r="D6" s="495">
        <v>250.77452000000002</v>
      </c>
      <c r="E6" s="496">
        <v>12.621879651654028</v>
      </c>
      <c r="F6" s="495">
        <v>368.00292999999999</v>
      </c>
      <c r="G6" s="496">
        <v>12.07324720207405</v>
      </c>
      <c r="H6" s="501">
        <v>7.7824466258365259</v>
      </c>
    </row>
    <row r="7" spans="1:14" s="102" customFormat="1" x14ac:dyDescent="0.2">
      <c r="A7" s="99" t="s">
        <v>153</v>
      </c>
      <c r="B7" s="525">
        <v>0</v>
      </c>
      <c r="C7" s="512">
        <v>0</v>
      </c>
      <c r="D7" s="511">
        <v>5.6539999999999993E-2</v>
      </c>
      <c r="E7" s="512">
        <v>-1.3435700575815916</v>
      </c>
      <c r="F7" s="511">
        <v>8.3990000000000009E-2</v>
      </c>
      <c r="G7" s="512">
        <v>-16.535824306866726</v>
      </c>
      <c r="H7" s="525">
        <v>1.7762024125840788E-3</v>
      </c>
    </row>
    <row r="8" spans="1:14" s="102" customFormat="1" x14ac:dyDescent="0.2">
      <c r="A8" s="523" t="s">
        <v>154</v>
      </c>
      <c r="B8" s="504">
        <v>457.28444000000002</v>
      </c>
      <c r="C8" s="505">
        <v>6.0137751656240823</v>
      </c>
      <c r="D8" s="504">
        <v>3186.9135899999997</v>
      </c>
      <c r="E8" s="505">
        <v>2.5109570522255056</v>
      </c>
      <c r="F8" s="504">
        <v>4725.1512900000007</v>
      </c>
      <c r="G8" s="505">
        <v>1.8184351895794204</v>
      </c>
      <c r="H8" s="505">
        <v>99.926480784888341</v>
      </c>
    </row>
    <row r="9" spans="1:14" s="102" customFormat="1" x14ac:dyDescent="0.2">
      <c r="A9" s="99" t="s">
        <v>155</v>
      </c>
      <c r="B9" s="525">
        <v>0.40899999999999997</v>
      </c>
      <c r="C9" s="512">
        <v>-24.984409962950707</v>
      </c>
      <c r="D9" s="511">
        <v>2.3834800000000005</v>
      </c>
      <c r="E9" s="512">
        <v>-12.894690679452683</v>
      </c>
      <c r="F9" s="511">
        <v>3.4764500000000007</v>
      </c>
      <c r="G9" s="512">
        <v>-4.098460146426758</v>
      </c>
      <c r="H9" s="501">
        <v>7.3519215111655212E-2</v>
      </c>
    </row>
    <row r="10" spans="1:14" s="102" customFormat="1" x14ac:dyDescent="0.2">
      <c r="A10" s="68" t="s">
        <v>156</v>
      </c>
      <c r="B10" s="506">
        <v>457.69344000000001</v>
      </c>
      <c r="C10" s="507">
        <v>5.9746428705226382</v>
      </c>
      <c r="D10" s="506">
        <v>3189.2970699999996</v>
      </c>
      <c r="E10" s="507">
        <v>2.4974093774459125</v>
      </c>
      <c r="F10" s="506">
        <v>4728.6277400000008</v>
      </c>
      <c r="G10" s="507">
        <v>1.8138169560743809</v>
      </c>
      <c r="H10" s="507">
        <v>100</v>
      </c>
    </row>
    <row r="11" spans="1:14" s="102" customFormat="1" x14ac:dyDescent="0.2">
      <c r="A11" s="104" t="s">
        <v>157</v>
      </c>
      <c r="B11" s="513"/>
      <c r="C11" s="513"/>
      <c r="D11" s="513"/>
      <c r="E11" s="513"/>
      <c r="F11" s="513"/>
      <c r="G11" s="513"/>
      <c r="H11" s="513"/>
    </row>
    <row r="12" spans="1:14" s="102" customFormat="1" x14ac:dyDescent="0.2">
      <c r="A12" s="105" t="s">
        <v>198</v>
      </c>
      <c r="B12" s="526">
        <v>21.055850000000017</v>
      </c>
      <c r="C12" s="515">
        <v>-22.810224931932346</v>
      </c>
      <c r="D12" s="514">
        <v>161.98649000000006</v>
      </c>
      <c r="E12" s="515">
        <v>-22.017356821674543</v>
      </c>
      <c r="F12" s="514">
        <v>251.92171000000002</v>
      </c>
      <c r="G12" s="515">
        <v>-16.732471762213439</v>
      </c>
      <c r="H12" s="528">
        <v>5.327586011243084</v>
      </c>
    </row>
    <row r="13" spans="1:14" s="102" customFormat="1" x14ac:dyDescent="0.2">
      <c r="A13" s="106" t="s">
        <v>158</v>
      </c>
      <c r="B13" s="566">
        <v>4.600426433903011</v>
      </c>
      <c r="C13" s="519"/>
      <c r="D13" s="548">
        <v>5.0790655885812503</v>
      </c>
      <c r="E13" s="519"/>
      <c r="F13" s="548">
        <v>5.327586011243084</v>
      </c>
      <c r="G13" s="519"/>
      <c r="H13" s="529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238</v>
      </c>
    </row>
    <row r="15" spans="1:14" s="102" customFormat="1" x14ac:dyDescent="0.2">
      <c r="A15" s="94" t="s">
        <v>557</v>
      </c>
      <c r="B15" s="136"/>
      <c r="C15" s="136"/>
      <c r="D15" s="136"/>
      <c r="E15" s="136"/>
      <c r="F15" s="520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495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643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277" priority="3" operator="between">
      <formula>0</formula>
      <formula>0.5</formula>
    </cfRule>
  </conditionalFormatting>
  <conditionalFormatting sqref="B9:G9">
    <cfRule type="cellIs" dxfId="276" priority="5" operator="between">
      <formula>0</formula>
      <formula>0.5</formula>
    </cfRule>
  </conditionalFormatting>
  <conditionalFormatting sqref="B7:G7">
    <cfRule type="cellIs" dxfId="275" priority="4" operator="between">
      <formula>0</formula>
      <formula>0.5</formula>
    </cfRule>
  </conditionalFormatting>
  <conditionalFormatting sqref="C7">
    <cfRule type="cellIs" dxfId="274" priority="2" operator="equal">
      <formula>0</formula>
    </cfRule>
  </conditionalFormatting>
  <conditionalFormatting sqref="B7">
    <cfRule type="cellIs" dxfId="273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596</v>
      </c>
    </row>
    <row r="2" spans="1:10" ht="15.75" x14ac:dyDescent="0.25">
      <c r="A2" s="2"/>
      <c r="B2" s="109"/>
      <c r="H2" s="110" t="s">
        <v>159</v>
      </c>
    </row>
    <row r="3" spans="1:10" s="114" customFormat="1" ht="13.7" customHeight="1" x14ac:dyDescent="0.2">
      <c r="A3" s="111"/>
      <c r="B3" s="864">
        <f>INDICE!A3</f>
        <v>42583</v>
      </c>
      <c r="C3" s="864"/>
      <c r="D3" s="864"/>
      <c r="E3" s="112"/>
      <c r="F3" s="865" t="s">
        <v>121</v>
      </c>
      <c r="G3" s="865"/>
      <c r="H3" s="865"/>
    </row>
    <row r="4" spans="1:10" s="114" customFormat="1" x14ac:dyDescent="0.2">
      <c r="A4" s="115"/>
      <c r="B4" s="116" t="s">
        <v>151</v>
      </c>
      <c r="C4" s="811" t="s">
        <v>152</v>
      </c>
      <c r="D4" s="116" t="s">
        <v>160</v>
      </c>
      <c r="E4" s="116"/>
      <c r="F4" s="116" t="s">
        <v>151</v>
      </c>
      <c r="G4" s="811" t="s">
        <v>152</v>
      </c>
      <c r="H4" s="116" t="s">
        <v>160</v>
      </c>
    </row>
    <row r="5" spans="1:10" s="114" customFormat="1" x14ac:dyDescent="0.2">
      <c r="A5" s="111" t="s">
        <v>161</v>
      </c>
      <c r="B5" s="117">
        <v>63.632400000000018</v>
      </c>
      <c r="C5" s="119">
        <v>3.1605399999999984</v>
      </c>
      <c r="D5" s="530">
        <v>66.792940000000016</v>
      </c>
      <c r="E5" s="531"/>
      <c r="F5" s="531">
        <v>669.5752000000025</v>
      </c>
      <c r="G5" s="119">
        <v>30.173569999999973</v>
      </c>
      <c r="H5" s="530">
        <v>699.74877000000242</v>
      </c>
      <c r="I5" s="82"/>
    </row>
    <row r="6" spans="1:10" s="114" customFormat="1" x14ac:dyDescent="0.2">
      <c r="A6" s="115" t="s">
        <v>162</v>
      </c>
      <c r="B6" s="118">
        <v>12.867059999999999</v>
      </c>
      <c r="C6" s="119">
        <v>0.8115699999999999</v>
      </c>
      <c r="D6" s="532">
        <v>13.678629999999998</v>
      </c>
      <c r="E6" s="265"/>
      <c r="F6" s="265">
        <v>129.12313000000012</v>
      </c>
      <c r="G6" s="119">
        <v>7.5008100000000058</v>
      </c>
      <c r="H6" s="532">
        <v>136.62394000000012</v>
      </c>
      <c r="I6" s="82"/>
    </row>
    <row r="7" spans="1:10" s="114" customFormat="1" x14ac:dyDescent="0.2">
      <c r="A7" s="115" t="s">
        <v>163</v>
      </c>
      <c r="B7" s="118">
        <v>8.7473900000000011</v>
      </c>
      <c r="C7" s="119">
        <v>0.76819999999999999</v>
      </c>
      <c r="D7" s="532">
        <v>9.5155900000000013</v>
      </c>
      <c r="E7" s="265"/>
      <c r="F7" s="265">
        <v>82.223880000000023</v>
      </c>
      <c r="G7" s="119">
        <v>7.1091700000000024</v>
      </c>
      <c r="H7" s="532">
        <v>89.333050000000028</v>
      </c>
      <c r="I7" s="82"/>
    </row>
    <row r="8" spans="1:10" s="114" customFormat="1" x14ac:dyDescent="0.2">
      <c r="A8" s="115" t="s">
        <v>164</v>
      </c>
      <c r="B8" s="118">
        <v>25.226610000000004</v>
      </c>
      <c r="C8" s="119">
        <v>1.4368799999999999</v>
      </c>
      <c r="D8" s="532">
        <v>26.663490000000003</v>
      </c>
      <c r="E8" s="265"/>
      <c r="F8" s="265">
        <v>205.63087999999999</v>
      </c>
      <c r="G8" s="119">
        <v>12.715310000000002</v>
      </c>
      <c r="H8" s="532">
        <v>218.34618999999998</v>
      </c>
      <c r="I8" s="82"/>
    </row>
    <row r="9" spans="1:10" s="114" customFormat="1" x14ac:dyDescent="0.2">
      <c r="A9" s="115" t="s">
        <v>165</v>
      </c>
      <c r="B9" s="118">
        <v>32.923949999999998</v>
      </c>
      <c r="C9" s="119">
        <v>11.52603</v>
      </c>
      <c r="D9" s="532">
        <v>44.449979999999996</v>
      </c>
      <c r="E9" s="265"/>
      <c r="F9" s="265">
        <v>370.14886000000013</v>
      </c>
      <c r="G9" s="119">
        <v>128.75839999999999</v>
      </c>
      <c r="H9" s="532">
        <v>498.90726000000012</v>
      </c>
      <c r="I9" s="82"/>
    </row>
    <row r="10" spans="1:10" s="114" customFormat="1" x14ac:dyDescent="0.2">
      <c r="A10" s="115" t="s">
        <v>166</v>
      </c>
      <c r="B10" s="118">
        <v>6.8341700000000012</v>
      </c>
      <c r="C10" s="119">
        <v>0.49202999999999997</v>
      </c>
      <c r="D10" s="532">
        <v>7.3262000000000009</v>
      </c>
      <c r="E10" s="265"/>
      <c r="F10" s="265">
        <v>58.097760000000051</v>
      </c>
      <c r="G10" s="119">
        <v>3.9194400000000007</v>
      </c>
      <c r="H10" s="532">
        <v>62.017200000000052</v>
      </c>
      <c r="I10" s="82"/>
    </row>
    <row r="11" spans="1:10" s="114" customFormat="1" x14ac:dyDescent="0.2">
      <c r="A11" s="115" t="s">
        <v>167</v>
      </c>
      <c r="B11" s="118">
        <v>28.887410000000013</v>
      </c>
      <c r="C11" s="119">
        <v>2.4677199999999995</v>
      </c>
      <c r="D11" s="532">
        <v>31.355130000000013</v>
      </c>
      <c r="E11" s="265"/>
      <c r="F11" s="265">
        <v>248.44775999999973</v>
      </c>
      <c r="G11" s="119">
        <v>17.339940000000027</v>
      </c>
      <c r="H11" s="532">
        <v>265.78769999999975</v>
      </c>
      <c r="I11" s="82"/>
    </row>
    <row r="12" spans="1:10" s="114" customFormat="1" x14ac:dyDescent="0.2">
      <c r="A12" s="115" t="s">
        <v>608</v>
      </c>
      <c r="B12" s="118">
        <v>17.211600000000001</v>
      </c>
      <c r="C12" s="119">
        <v>0.98457000000000017</v>
      </c>
      <c r="D12" s="532">
        <v>18.196170000000002</v>
      </c>
      <c r="E12" s="265"/>
      <c r="F12" s="265">
        <v>166.09809999999976</v>
      </c>
      <c r="G12" s="119">
        <v>9.0056500000000117</v>
      </c>
      <c r="H12" s="532">
        <v>175.10374999999976</v>
      </c>
      <c r="I12" s="82"/>
      <c r="J12" s="119"/>
    </row>
    <row r="13" spans="1:10" s="114" customFormat="1" x14ac:dyDescent="0.2">
      <c r="A13" s="115" t="s">
        <v>168</v>
      </c>
      <c r="B13" s="118">
        <v>68.705749999999981</v>
      </c>
      <c r="C13" s="119">
        <v>5.4471300000000005</v>
      </c>
      <c r="D13" s="532">
        <v>74.152879999999982</v>
      </c>
      <c r="E13" s="265"/>
      <c r="F13" s="265">
        <v>729.27260000000183</v>
      </c>
      <c r="G13" s="119">
        <v>54.552949999999953</v>
      </c>
      <c r="H13" s="532">
        <v>783.82555000000184</v>
      </c>
      <c r="I13" s="82"/>
      <c r="J13" s="119"/>
    </row>
    <row r="14" spans="1:10" s="114" customFormat="1" x14ac:dyDescent="0.2">
      <c r="A14" s="115" t="s">
        <v>169</v>
      </c>
      <c r="B14" s="118">
        <v>0.51740000000000008</v>
      </c>
      <c r="C14" s="119">
        <v>7.0739999999999997E-2</v>
      </c>
      <c r="D14" s="533">
        <v>0.58814000000000011</v>
      </c>
      <c r="E14" s="119"/>
      <c r="F14" s="265">
        <v>5.5885200000000008</v>
      </c>
      <c r="G14" s="119">
        <v>0.61855999999999978</v>
      </c>
      <c r="H14" s="533">
        <v>6.2070800000000004</v>
      </c>
      <c r="I14" s="82"/>
      <c r="J14" s="119"/>
    </row>
    <row r="15" spans="1:10" s="114" customFormat="1" x14ac:dyDescent="0.2">
      <c r="A15" s="115" t="s">
        <v>170</v>
      </c>
      <c r="B15" s="118">
        <v>49.030540000000009</v>
      </c>
      <c r="C15" s="119">
        <v>2.442369999999999</v>
      </c>
      <c r="D15" s="532">
        <v>51.472910000000006</v>
      </c>
      <c r="E15" s="265"/>
      <c r="F15" s="265">
        <v>483.15625000000017</v>
      </c>
      <c r="G15" s="119">
        <v>23.308440000000001</v>
      </c>
      <c r="H15" s="532">
        <v>506.46469000000019</v>
      </c>
      <c r="I15" s="82"/>
      <c r="J15" s="119"/>
    </row>
    <row r="16" spans="1:10" s="114" customFormat="1" x14ac:dyDescent="0.2">
      <c r="A16" s="115" t="s">
        <v>171</v>
      </c>
      <c r="B16" s="118">
        <v>9.5249800000000011</v>
      </c>
      <c r="C16" s="119">
        <v>0.4163</v>
      </c>
      <c r="D16" s="532">
        <v>9.9412800000000008</v>
      </c>
      <c r="E16" s="265"/>
      <c r="F16" s="265">
        <v>91.536750000000026</v>
      </c>
      <c r="G16" s="119">
        <v>3.2975000000000003</v>
      </c>
      <c r="H16" s="532">
        <v>94.834250000000026</v>
      </c>
      <c r="I16" s="82"/>
      <c r="J16" s="119"/>
    </row>
    <row r="17" spans="1:14" s="114" customFormat="1" x14ac:dyDescent="0.2">
      <c r="A17" s="115" t="s">
        <v>172</v>
      </c>
      <c r="B17" s="118">
        <v>24.022300000000001</v>
      </c>
      <c r="C17" s="119">
        <v>1.7645299999999999</v>
      </c>
      <c r="D17" s="532">
        <v>25.786830000000002</v>
      </c>
      <c r="E17" s="265"/>
      <c r="F17" s="265">
        <v>227.58158</v>
      </c>
      <c r="G17" s="119">
        <v>14.516740000000013</v>
      </c>
      <c r="H17" s="532">
        <v>242.09832</v>
      </c>
      <c r="I17" s="82"/>
      <c r="J17" s="119"/>
    </row>
    <row r="18" spans="1:14" s="114" customFormat="1" x14ac:dyDescent="0.2">
      <c r="A18" s="115" t="s">
        <v>173</v>
      </c>
      <c r="B18" s="118">
        <v>2.7542</v>
      </c>
      <c r="C18" s="119">
        <v>0.16092000000000001</v>
      </c>
      <c r="D18" s="532">
        <v>2.9151199999999999</v>
      </c>
      <c r="E18" s="265"/>
      <c r="F18" s="265">
        <v>26.661689999999997</v>
      </c>
      <c r="G18" s="119">
        <v>1.7645699999999997</v>
      </c>
      <c r="H18" s="532">
        <v>28.426259999999996</v>
      </c>
      <c r="I18" s="82"/>
      <c r="J18" s="119"/>
    </row>
    <row r="19" spans="1:14" s="114" customFormat="1" x14ac:dyDescent="0.2">
      <c r="A19" s="115" t="s">
        <v>174</v>
      </c>
      <c r="B19" s="118">
        <v>37.36383</v>
      </c>
      <c r="C19" s="119">
        <v>2.3506399999999994</v>
      </c>
      <c r="D19" s="532">
        <v>39.714469999999999</v>
      </c>
      <c r="E19" s="265"/>
      <c r="F19" s="265">
        <v>517.6166300000001</v>
      </c>
      <c r="G19" s="119">
        <v>31.526769999999992</v>
      </c>
      <c r="H19" s="532">
        <v>549.14340000000004</v>
      </c>
      <c r="I19" s="82"/>
      <c r="J19" s="119"/>
    </row>
    <row r="20" spans="1:14" s="114" customFormat="1" x14ac:dyDescent="0.2">
      <c r="A20" s="115" t="s">
        <v>175</v>
      </c>
      <c r="B20" s="119">
        <v>0.68241000000000007</v>
      </c>
      <c r="C20" s="119">
        <v>0</v>
      </c>
      <c r="D20" s="533">
        <v>0.68241000000000007</v>
      </c>
      <c r="E20" s="119"/>
      <c r="F20" s="265">
        <v>6.7251299999999992</v>
      </c>
      <c r="G20" s="119">
        <v>0</v>
      </c>
      <c r="H20" s="533">
        <v>6.7251299999999992</v>
      </c>
      <c r="I20" s="82"/>
      <c r="J20" s="119"/>
    </row>
    <row r="21" spans="1:14" s="114" customFormat="1" x14ac:dyDescent="0.2">
      <c r="A21" s="115" t="s">
        <v>176</v>
      </c>
      <c r="B21" s="118">
        <v>11.099609999999997</v>
      </c>
      <c r="C21" s="119">
        <v>0.68338999999999994</v>
      </c>
      <c r="D21" s="532">
        <v>11.782999999999996</v>
      </c>
      <c r="E21" s="265"/>
      <c r="F21" s="265">
        <v>112.31251999999999</v>
      </c>
      <c r="G21" s="119">
        <v>6.6887000000000034</v>
      </c>
      <c r="H21" s="532">
        <v>119.00121999999999</v>
      </c>
      <c r="I21" s="82"/>
      <c r="J21" s="119"/>
    </row>
    <row r="22" spans="1:14" s="114" customFormat="1" x14ac:dyDescent="0.2">
      <c r="A22" s="115" t="s">
        <v>177</v>
      </c>
      <c r="B22" s="118">
        <v>5.8518399999999993</v>
      </c>
      <c r="C22" s="119">
        <v>0.34326000000000007</v>
      </c>
      <c r="D22" s="532">
        <v>6.1950999999999992</v>
      </c>
      <c r="E22" s="265"/>
      <c r="F22" s="265">
        <v>60.481510000000014</v>
      </c>
      <c r="G22" s="119">
        <v>2.8921200000000007</v>
      </c>
      <c r="H22" s="532">
        <v>63.373630000000013</v>
      </c>
      <c r="I22" s="82"/>
      <c r="J22" s="119"/>
    </row>
    <row r="23" spans="1:14" x14ac:dyDescent="0.2">
      <c r="A23" s="120" t="s">
        <v>178</v>
      </c>
      <c r="B23" s="121">
        <v>14.623030000000002</v>
      </c>
      <c r="C23" s="119">
        <v>1.4511400000000001</v>
      </c>
      <c r="D23" s="534">
        <v>16.074170000000002</v>
      </c>
      <c r="E23" s="535"/>
      <c r="F23" s="535">
        <v>166.78562000000002</v>
      </c>
      <c r="G23" s="119">
        <v>12.314290000000002</v>
      </c>
      <c r="H23" s="534">
        <v>179.09991000000002</v>
      </c>
      <c r="I23" s="476"/>
      <c r="J23" s="119"/>
      <c r="N23" s="114"/>
    </row>
    <row r="24" spans="1:14" x14ac:dyDescent="0.2">
      <c r="A24" s="122" t="s">
        <v>500</v>
      </c>
      <c r="B24" s="123">
        <v>420.50647999999956</v>
      </c>
      <c r="C24" s="123">
        <v>36.777960000000014</v>
      </c>
      <c r="D24" s="123">
        <v>457.28443999999956</v>
      </c>
      <c r="E24" s="123"/>
      <c r="F24" s="123">
        <v>4357.0643699999919</v>
      </c>
      <c r="G24" s="123">
        <v>368.00293000000107</v>
      </c>
      <c r="H24" s="123">
        <v>4725.0672999999933</v>
      </c>
      <c r="I24" s="476"/>
      <c r="J24" s="119"/>
    </row>
    <row r="25" spans="1:14" x14ac:dyDescent="0.2">
      <c r="H25" s="93" t="s">
        <v>238</v>
      </c>
      <c r="J25" s="119"/>
    </row>
    <row r="26" spans="1:14" x14ac:dyDescent="0.2">
      <c r="A26" s="536" t="s">
        <v>496</v>
      </c>
      <c r="G26" s="125"/>
      <c r="H26" s="125"/>
      <c r="J26" s="119"/>
    </row>
    <row r="27" spans="1:14" x14ac:dyDescent="0.2">
      <c r="A27" s="154" t="s">
        <v>239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C32" s="836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272" priority="8" operator="between">
      <formula>0</formula>
      <formula>0.5</formula>
    </cfRule>
    <cfRule type="cellIs" dxfId="271" priority="9" operator="between">
      <formula>0</formula>
      <formula>0.49</formula>
    </cfRule>
  </conditionalFormatting>
  <conditionalFormatting sqref="C5:C23">
    <cfRule type="cellIs" dxfId="270" priority="7" stopIfTrue="1" operator="equal">
      <formula>0</formula>
    </cfRule>
  </conditionalFormatting>
  <conditionalFormatting sqref="G20">
    <cfRule type="cellIs" dxfId="269" priority="6" stopIfTrue="1" operator="equal">
      <formula>0</formula>
    </cfRule>
  </conditionalFormatting>
  <conditionalFormatting sqref="G5:G23">
    <cfRule type="cellIs" dxfId="268" priority="5" stopIfTrue="1" operator="equal">
      <formula>0</formula>
    </cfRule>
  </conditionalFormatting>
  <conditionalFormatting sqref="J12:J30">
    <cfRule type="cellIs" dxfId="267" priority="3" operator="between">
      <formula>0</formula>
      <formula>0.5</formula>
    </cfRule>
    <cfRule type="cellIs" dxfId="266" priority="4" operator="between">
      <formula>0</formula>
      <formula>0.49</formula>
    </cfRule>
  </conditionalFormatting>
  <conditionalFormatting sqref="J27">
    <cfRule type="cellIs" dxfId="265" priority="2" stopIfTrue="1" operator="equal">
      <formula>0</formula>
    </cfRule>
  </conditionalFormatting>
  <conditionalFormatting sqref="J12:J30">
    <cfRule type="cellIs" dxfId="264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