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6\09. SEPTIEMBRE 2016\"/>
    </mc:Choice>
  </mc:AlternateContent>
  <bookViews>
    <workbookView xWindow="0" yWindow="0" windowWidth="28800" windowHeight="1108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8" l="1"/>
  <c r="D18" i="48"/>
  <c r="F17" i="48" l="1"/>
  <c r="D17" i="48"/>
  <c r="B3" i="59" l="1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<sst xmlns="http://schemas.openxmlformats.org/spreadsheetml/2006/main" count="1745" uniqueCount="682">
  <si>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</si>
  <si>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</si>
  <si>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</si>
  <si>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</si>
  <si>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</si>
  <si>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</si>
  <si>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</si>
  <si>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</si>
  <si>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</si>
  <si>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</si>
  <si>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</si>
  <si>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</si>
  <si>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</si>
  <si>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</si>
  <si>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</si>
  <si>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</si>
  <si>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</si>
  <si>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</si>
  <si>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</si>
  <si>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</si>
  <si>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</si>
  <si>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</si>
  <si>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</si>
  <si>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</si>
  <si>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</si>
  <si>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</si>
  <si>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</si>
  <si>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</si>
  <si>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</si>
  <si>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</si>
  <si>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</si>
  <si>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</si>
  <si>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</si>
  <si>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</si>
  <si>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</si>
  <si>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</si>
  <si>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</si>
  <si>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</si>
  <si>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</si>
  <si>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</si>
  <si>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</si>
  <si>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</si>
  <si>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</si>
  <si>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</si>
  <si>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</si>
  <si>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</si>
  <si>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</si>
  <si>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</si>
  <si>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</si>
  <si>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</si>
  <si>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</si>
  <si>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</si>
  <si>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</si>
  <si>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</si>
  <si>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</si>
  <si>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</si>
  <si>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</si>
  <si>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</si>
  <si>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</si>
  <si>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</si>
  <si>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</si>
  <si>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</si>
  <si>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</si>
  <si>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</si>
  <si>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</si>
  <si>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</si>
  <si>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</si>
  <si>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</si>
  <si>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</si>
  <si>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</si>
  <si>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</si>
  <si>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</si>
  <si>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</si>
  <si>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</si>
  <si>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</si>
  <si>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</si>
  <si>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</si>
  <si>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</si>
  <si>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</si>
  <si>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</si>
  <si>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</si>
  <si>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</si>
  <si>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</si>
  <si>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</si>
  <si>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</si>
  <si>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</si>
  <si>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</si>
  <si>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</si>
  <si>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</si>
  <si>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</si>
  <si>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</si>
  <si>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</si>
  <si>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</si>
  <si>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</si>
  <si>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</si>
  <si>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</si>
  <si>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</si>
  <si>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</si>
  <si>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</si>
  <si>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</si>
  <si>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</si>
  <si>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</si>
  <si>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</si>
  <si>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</si>
  <si>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</si>
  <si>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</si>
  <si>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</si>
  <si>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</si>
  <si>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</si>
  <si>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</si>
  <si>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</si>
  <si>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</si>
  <si>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</si>
  <si>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</si>
  <si>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</si>
  <si>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</si>
  <si>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</si>
  <si>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</si>
  <si>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</si>
  <si>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</si>
  <si>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</si>
  <si>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</si>
  <si>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</si>
  <si>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</si>
  <si>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</si>
  <si>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</si>
  <si>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</si>
  <si>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</si>
  <si>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</si>
  <si>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</si>
  <si>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</si>
  <si>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</si>
  <si>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</si>
  <si>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</si>
  <si>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</si>
  <si>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</si>
  <si>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</si>
  <si>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</si>
  <si>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</si>
  <si>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</si>
  <si>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</si>
  <si>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</si>
  <si>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</si>
  <si>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</si>
  <si>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</si>
  <si>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</si>
  <si>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</si>
  <si>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</si>
  <si>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</si>
  <si>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</si>
  <si>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</si>
  <si>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</si>
  <si>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</si>
  <si>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</si>
  <si>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</si>
  <si>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</si>
  <si>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</si>
  <si>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</si>
  <si>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</si>
  <si>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</si>
  <si>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</si>
  <si>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</si>
  <si>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</si>
  <si>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</si>
  <si>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</si>
  <si>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</si>
  <si>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</si>
  <si>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</si>
  <si>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</si>
  <si>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</si>
  <si>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</si>
  <si>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</si>
  <si>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</si>
  <si>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</si>
  <si>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</si>
  <si>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</si>
  <si>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</si>
  <si>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</si>
  <si>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</si>
  <si>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</si>
  <si>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</si>
  <si>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</si>
  <si>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</si>
  <si>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</si>
  <si>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</si>
  <si>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</si>
  <si>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</si>
  <si>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</si>
  <si>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</si>
  <si>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</si>
  <si>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</si>
  <si>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</si>
  <si>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</si>
  <si>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</si>
  <si>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</si>
  <si>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</si>
  <si>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</si>
  <si>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</si>
  <si>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</si>
  <si>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</si>
  <si>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</si>
  <si>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</si>
  <si>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</si>
  <si>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</si>
  <si>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</si>
  <si>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</si>
  <si>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</si>
  <si>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</si>
  <si>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</si>
  <si>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</si>
  <si>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</si>
  <si>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</si>
  <si>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</si>
  <si>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</si>
  <si>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</si>
  <si>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</si>
  <si>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</si>
  <si>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</si>
  <si>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</si>
  <si>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</si>
  <si>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</si>
  <si>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</si>
  <si>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</si>
  <si>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</si>
  <si>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</si>
  <si>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</si>
  <si>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</si>
  <si>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</si>
  <si>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</si>
  <si>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</si>
  <si>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</si>
  <si>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</si>
  <si>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</si>
  <si>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</si>
  <si>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</si>
  <si>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</si>
  <si>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</si>
  <si>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</si>
  <si>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</si>
  <si>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</si>
  <si>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</si>
  <si>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</si>
  <si>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</si>
  <si>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</si>
  <si>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</si>
  <si>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</si>
  <si>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</si>
  <si>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</si>
  <si>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</si>
  <si>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</si>
  <si>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</si>
  <si>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</si>
  <si>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</si>
  <si>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</si>
  <si>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</si>
  <si>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</si>
  <si>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</si>
  <si>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</si>
  <si>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</si>
  <si>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</si>
  <si>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</si>
  <si>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</si>
  <si>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</si>
  <si>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</si>
  <si>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</si>
  <si>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</si>
  <si>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</si>
  <si>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</si>
  <si>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</si>
  <si>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</si>
  <si>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</si>
  <si>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</si>
  <si>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</si>
  <si>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</si>
  <si>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</si>
  <si>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</si>
  <si>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</si>
  <si>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</si>
  <si>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</si>
  <si>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</si>
  <si>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</si>
  <si>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</si>
  <si>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</si>
  <si>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</si>
  <si>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</si>
  <si>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</si>
  <si>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</si>
  <si>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</si>
  <si>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</si>
  <si>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</si>
  <si>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</si>
  <si>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</si>
  <si>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</si>
  <si>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</si>
  <si>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</si>
  <si>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</si>
  <si>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</si>
  <si>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</si>
  <si>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</si>
  <si>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</si>
  <si>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</si>
  <si>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</si>
  <si>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</si>
  <si>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</si>
  <si>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</si>
  <si>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</si>
  <si>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</si>
  <si>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</si>
  <si>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</si>
  <si>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</si>
  <si>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</si>
  <si>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</si>
  <si>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</si>
  <si>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</si>
  <si>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</si>
  <si>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</si>
  <si>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</si>
  <si>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</si>
  <si>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</si>
  <si>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</si>
  <si>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</si>
  <si>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</si>
  <si>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</si>
  <si>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</si>
  <si>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</si>
  <si>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</si>
  <si>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</si>
  <si>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</si>
  <si>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</si>
  <si>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</si>
  <si>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</si>
  <si>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</si>
  <si>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</si>
  <si>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</si>
  <si>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</si>
  <si>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</si>
  <si>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</si>
  <si>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</si>
  <si>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</si>
  <si>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</si>
  <si>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</si>
  <si>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</si>
  <si>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</si>
  <si>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</si>
  <si>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</si>
  <si>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</si>
  <si>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</si>
  <si>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</si>
  <si>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</si>
  <si>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</si>
  <si>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</si>
  <si>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</si>
  <si>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</si>
  <si>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</si>
  <si>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</si>
  <si>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</si>
  <si>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</si>
  <si>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</si>
  <si>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</si>
  <si>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</si>
  <si>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</si>
  <si>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</si>
  <si>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</si>
  <si>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</si>
  <si>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</si>
  <si>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</si>
  <si>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</si>
  <si>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</si>
  <si>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</si>
  <si>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</si>
  <si>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</si>
  <si>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</si>
  <si>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</si>
  <si>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</si>
  <si>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</si>
  <si>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</si>
  <si>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</si>
  <si>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</si>
  <si>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</si>
  <si>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</si>
  <si>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</si>
  <si>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</si>
  <si>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</si>
  <si>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</si>
  <si>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</si>
  <si>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</si>
  <si>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</si>
  <si>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</si>
  <si>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</si>
  <si>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</si>
  <si>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</si>
  <si>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</si>
  <si>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</si>
  <si>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</si>
  <si>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</si>
  <si>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</si>
  <si>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</si>
  <si>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</si>
  <si>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</si>
  <si>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</si>
  <si>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</si>
  <si>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</si>
  <si>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</si>
  <si>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</si>
  <si>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</si>
  <si>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</si>
  <si>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</si>
  <si>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</si>
  <si>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</si>
  <si>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</si>
  <si>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</si>
  <si>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</si>
  <si>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</si>
  <si>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</si>
  <si>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</si>
  <si>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</si>
  <si>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</si>
  <si>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</si>
  <si>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</si>
  <si>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</si>
  <si>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</si>
  <si>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</si>
  <si>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</si>
  <si>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</si>
  <si>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</si>
  <si>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</si>
  <si>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</si>
  <si>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</si>
  <si>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</si>
  <si>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</si>
  <si>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</si>
  <si>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</si>
  <si>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</si>
  <si>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</si>
  <si>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</si>
  <si>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</si>
  <si>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</si>
  <si>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</si>
  <si>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</si>
  <si>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</si>
  <si>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</si>
  <si>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</si>
  <si>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</si>
  <si>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</si>
  <si>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</si>
  <si>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</si>
  <si>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</si>
  <si>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</si>
  <si>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</si>
  <si>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</si>
  <si>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</si>
  <si>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</si>
  <si>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</si>
  <si>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</si>
  <si>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</si>
  <si>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</si>
  <si>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</si>
  <si>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</si>
  <si>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</si>
  <si>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</si>
  <si>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</si>
  <si>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</si>
  <si>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</si>
  <si>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</si>
  <si>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</si>
  <si>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</si>
  <si>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</si>
  <si>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</si>
  <si>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</si>
  <si>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</si>
  <si>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</si>
  <si>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</si>
  <si>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</si>
  <si>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</si>
  <si>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</si>
  <si>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</si>
  <si>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</si>
  <si>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</si>
  <si>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</si>
  <si>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</si>
  <si>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</si>
  <si>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</si>
  <si>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</si>
  <si>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</si>
  <si>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</si>
  <si>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</si>
  <si>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</si>
  <si>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</si>
  <si>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</si>
  <si>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</si>
  <si>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</si>
  <si>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</si>
  <si>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</si>
  <si>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</si>
  <si>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</si>
  <si>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</si>
  <si>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</si>
  <si>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</si>
  <si>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</si>
  <si>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</si>
  <si>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</si>
  <si>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</si>
  <si>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</si>
  <si>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</si>
  <si>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</si>
  <si>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</si>
  <si>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</si>
  <si>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</si>
  <si>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</si>
  <si>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</si>
  <si>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</si>
  <si>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</si>
  <si>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</si>
  <si>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</si>
  <si>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</si>
  <si>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</si>
  <si>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</si>
  <si>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</si>
  <si>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</si>
  <si>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</si>
  <si>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</si>
  <si>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</si>
  <si>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</si>
  <si>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</si>
  <si>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</si>
  <si>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</si>
  <si>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</si>
  <si>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</si>
  <si>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</si>
  <si>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</si>
  <si>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</si>
  <si>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</si>
  <si>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</si>
  <si>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</si>
  <si>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</si>
  <si>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</si>
  <si>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</si>
  <si>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</si>
  <si>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</si>
  <si>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</si>
  <si>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</si>
  <si>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</si>
  <si>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</si>
  <si>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</si>
  <si>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</si>
  <si>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</si>
  <si>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</si>
  <si>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</si>
  <si>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</si>
  <si>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</si>
  <si>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</si>
  <si>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</si>
  <si>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</si>
  <si>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</si>
  <si>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</si>
  <si>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</si>
  <si>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</si>
  <si>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</si>
  <si>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</si>
  <si>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</si>
  <si>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</si>
  <si>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</si>
  <si>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</si>
  <si>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</si>
  <si>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</si>
  <si>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</si>
  <si>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</si>
  <si>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</si>
  <si>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</si>
  <si>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</si>
  <si>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</si>
  <si>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</si>
  <si>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</si>
  <si>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</si>
  <si>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</si>
  <si>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</si>
  <si>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</si>
  <si>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</si>
  <si>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</si>
  <si>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</si>
  <si>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</si>
  <si>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</si>
  <si>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</si>
  <si>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</si>
  <si>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</si>
  <si>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</si>
  <si>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</si>
  <si>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</si>
  <si>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</si>
  <si>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</si>
  <si>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</si>
  <si>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</si>
  <si>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</si>
  <si>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</si>
  <si>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</si>
  <si>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</si>
  <si>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</si>
  <si>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</si>
  <si>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</si>
  <si>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</si>
  <si>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</si>
  <si>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/>
  </si>
  <si>
    <t xml:space="preserve">GWh </t>
  </si>
  <si>
    <t>Nota: No se han registrado actualizaciones de precios posteriores a enero de 2014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</si>
  <si>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</si>
  <si>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</si>
  <si>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</si>
  <si>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</si>
  <si>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</si>
  <si>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</si>
  <si>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</si>
  <si>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</si>
  <si>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</si>
  <si>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</si>
  <si>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</si>
  <si>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</si>
  <si>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</si>
  <si>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</si>
  <si>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</si>
  <si>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</si>
  <si>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</si>
  <si>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</si>
  <si>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</si>
  <si>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</si>
  <si>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</si>
  <si>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</si>
  <si>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</si>
  <si>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</si>
  <si>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</si>
  <si>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</si>
  <si>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</si>
  <si>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</si>
  <si>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</si>
  <si>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</si>
  <si>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</si>
  <si>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</si>
  <si>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</si>
  <si>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</si>
  <si>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</si>
  <si>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</si>
  <si>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</si>
  <si>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</si>
  <si>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</si>
  <si>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</si>
  <si>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Pakistan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</si>
  <si>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</si>
  <si>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</si>
  <si>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</si>
  <si>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</si>
  <si>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</si>
  <si>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</si>
  <si>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</si>
  <si>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</si>
  <si>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</si>
  <si>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</si>
  <si>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</si>
  <si>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Nueva Zelanda</t>
  </si>
  <si>
    <t>17 Noviembre</t>
  </si>
  <si>
    <t>19 Enero</t>
  </si>
  <si>
    <t xml:space="preserve">Nota: Por adaptación a la legislación europea, desde enero de 2015, desaparece el concepto de contrato de tránsito de gas, tratándose en adelante como una importación y una exportación más. </t>
  </si>
  <si>
    <t xml:space="preserve"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</t>
  </si>
  <si>
    <t>Irán</t>
  </si>
  <si>
    <t>15 Marzo</t>
  </si>
  <si>
    <t>Año 2015</t>
  </si>
  <si>
    <t>95,2 *</t>
  </si>
  <si>
    <t>97,7 *</t>
  </si>
  <si>
    <t>^</t>
  </si>
  <si>
    <t>^ distinto de 0,0</t>
  </si>
  <si>
    <t>Tv (%)
2015/2014</t>
  </si>
  <si>
    <t>* Tasa de variación respecto al mismo periodo del año anterior   //   - igual que 0,0 / ^ distinto de 0,0</t>
  </si>
  <si>
    <t xml:space="preserve">** Se incluyen cargas de cisternas con destino a otros países y otras operaciones de GNL (puestas en frío, suministro directo a buques consumidores) Desglose desde enero 2014.
Nota: Las exportaciones corresponden a GNL salvo en los casos en los que está especificado                                                                                                                                                                                                                                       </t>
  </si>
  <si>
    <t>19 Julio</t>
  </si>
  <si>
    <t>17 Mayo</t>
  </si>
  <si>
    <t>ago-16</t>
  </si>
  <si>
    <t>Andorra</t>
  </si>
  <si>
    <t>sep-16</t>
  </si>
  <si>
    <t>sep-15</t>
  </si>
  <si>
    <t>3erT 2016</t>
  </si>
  <si>
    <t>20 Septiembre</t>
  </si>
  <si>
    <t>BOLETÍN ESTADÍSTICO HIDROCARBUROS SEPTIEMBRE 2016</t>
  </si>
  <si>
    <t>Otras salidas del sistema**</t>
  </si>
  <si>
    <t>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</si>
</sst>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80" formatCode="\^"/>
    <numFmt numFmtId="181" formatCode="#,##0.00;\-##,##0.00;&quot;n.d.&quot;"/>
    <numFmt numFmtId="186" formatCode="#,##0.0000000"/>
    <numFmt numFmtId="187" formatCode="#,##0.0;\-##,##0.0;&quot;-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ck">
        <color theme="4" tint="-0.249977111117893"/>
      </left>
      <right/>
      <top/>
      <bottom/>
      <diagonal/>
    </border>
  </borders>
  <cellStyleXfs count="15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  <xf numFmtId="0" fontId="4" fillId="0" borderId="0"/>
  </cellStyleXfs>
  <cellXfs count="910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0" fontId="47" fillId="0" borderId="0" xfId="0" applyFont="1"/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3" xfId="0" applyNumberFormat="1" applyFont="1" applyFill="1" applyBorder="1"/>
    <xf numFmtId="171" fontId="0" fillId="2" borderId="1" xfId="0" applyNumberFormat="1" applyFont="1" applyFill="1" applyBorder="1"/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0" fontId="0" fillId="0" borderId="0" xfId="0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80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1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0" fontId="8" fillId="2" borderId="17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0" fontId="8" fillId="6" borderId="12" xfId="0" applyNumberFormat="1" applyFont="1" applyFill="1" applyBorder="1" applyAlignment="1">
      <alignment horizontal="left" indent="1"/>
    </xf>
    <xf numFmtId="172" fontId="4" fillId="2" borderId="0" xfId="1" quotePrefix="1" applyNumberFormat="1" applyFont="1" applyFill="1" applyBorder="1" applyAlignment="1">
      <alignment horizontal="right"/>
    </xf>
    <xf numFmtId="169" fontId="18" fillId="6" borderId="21" xfId="0" applyNumberFormat="1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center"/>
    </xf>
    <xf numFmtId="166" fontId="4" fillId="2" borderId="0" xfId="4" applyNumberFormat="1" applyFill="1" applyBorder="1" applyAlignment="1">
      <alignment horizontal="right"/>
    </xf>
    <xf numFmtId="3" fontId="13" fillId="2" borderId="0" xfId="0" applyNumberFormat="1" applyFont="1" applyFill="1" applyBorder="1" applyAlignment="1"/>
    <xf numFmtId="3" fontId="13" fillId="2" borderId="2" xfId="0" applyNumberFormat="1" applyFont="1" applyFill="1" applyBorder="1"/>
    <xf numFmtId="3" fontId="29" fillId="2" borderId="2" xfId="7" applyNumberFormat="1" applyFont="1" applyFill="1" applyBorder="1" applyAlignment="1" applyProtection="1">
      <alignment vertical="center"/>
      <protection locked="0"/>
    </xf>
    <xf numFmtId="172" fontId="4" fillId="2" borderId="2" xfId="1" applyNumberFormat="1" applyFont="1" applyFill="1" applyBorder="1" applyAlignment="1">
      <alignment horizontal="right"/>
    </xf>
    <xf numFmtId="175" fontId="4" fillId="2" borderId="2" xfId="1" applyNumberFormat="1" applyFont="1" applyFill="1" applyBorder="1" applyAlignment="1">
      <alignment horizontal="right"/>
    </xf>
    <xf numFmtId="175" fontId="4" fillId="2" borderId="2" xfId="1" quotePrefix="1" applyNumberFormat="1" applyFont="1" applyFill="1" applyBorder="1" applyAlignment="1">
      <alignment horizontal="right"/>
    </xf>
    <xf numFmtId="0" fontId="40" fillId="0" borderId="22" xfId="0" applyFont="1" applyBorder="1"/>
    <xf numFmtId="169" fontId="13" fillId="6" borderId="0" xfId="0" applyNumberFormat="1" applyFont="1" applyFill="1" applyBorder="1" applyAlignment="1">
      <alignment horizontal="right"/>
    </xf>
    <xf numFmtId="17" fontId="4" fillId="2" borderId="1" xfId="1" applyNumberFormat="1" applyFont="1" applyFill="1" applyBorder="1"/>
    <xf numFmtId="171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horizontal="right" vertical="center"/>
    </xf>
    <xf numFmtId="166" fontId="13" fillId="2" borderId="0" xfId="0" applyNumberFormat="1" applyFont="1" applyFill="1" applyBorder="1" applyAlignment="1"/>
    <xf numFmtId="0" fontId="32" fillId="2" borderId="0" xfId="0" applyNumberFormat="1" applyFont="1" applyFill="1" applyBorder="1"/>
    <xf numFmtId="166" fontId="0" fillId="2" borderId="0" xfId="0" applyNumberFormat="1" applyFill="1"/>
    <xf numFmtId="171" fontId="13" fillId="6" borderId="0" xfId="0" applyNumberFormat="1" applyFont="1" applyFill="1" applyBorder="1" applyAlignment="1">
      <alignment horizontal="right" vertical="center"/>
    </xf>
    <xf numFmtId="3" fontId="4" fillId="13" borderId="0" xfId="1" quotePrefix="1" applyNumberFormat="1" applyFont="1" applyFill="1" applyBorder="1" applyAlignment="1">
      <alignment horizontal="right"/>
    </xf>
    <xf numFmtId="186" fontId="0" fillId="0" borderId="0" xfId="0" applyNumberFormat="1"/>
    <xf numFmtId="0" fontId="0" fillId="2" borderId="0" xfId="0" applyFill="1"/>
    <xf numFmtId="0" fontId="31" fillId="2" borderId="17" xfId="0" applyFont="1" applyFill="1" applyBorder="1" applyAlignment="1"/>
    <xf numFmtId="0" fontId="23" fillId="2" borderId="17" xfId="0" applyFont="1" applyFill="1" applyBorder="1" applyAlignment="1"/>
    <xf numFmtId="0" fontId="0" fillId="2" borderId="0" xfId="0" applyFill="1" applyAlignment="1"/>
    <xf numFmtId="3" fontId="0" fillId="0" borderId="0" xfId="0" applyNumberFormat="1"/>
    <xf numFmtId="0" fontId="13" fillId="2" borderId="0" xfId="0" applyNumberFormat="1" applyFont="1" applyFill="1" applyBorder="1" applyAlignment="1">
      <alignment horizontal="left"/>
    </xf>
    <xf numFmtId="167" fontId="4" fillId="2" borderId="0" xfId="1" applyNumberFormat="1" applyFill="1"/>
    <xf numFmtId="166" fontId="4" fillId="0" borderId="0" xfId="1" quotePrefix="1" applyNumberFormat="1" applyFont="1" applyFill="1" applyBorder="1" applyAlignment="1">
      <alignment horizontal="right"/>
    </xf>
    <xf numFmtId="166" fontId="4" fillId="13" borderId="0" xfId="1" quotePrefix="1" applyNumberFormat="1" applyFont="1" applyFill="1" applyBorder="1" applyAlignment="1">
      <alignment horizontal="right"/>
    </xf>
    <xf numFmtId="0" fontId="31" fillId="2" borderId="0" xfId="1" applyFont="1" applyFill="1" applyBorder="1"/>
    <xf numFmtId="16" fontId="4" fillId="2" borderId="1" xfId="1" quotePrefix="1" applyNumberFormat="1" applyFont="1" applyFill="1" applyBorder="1"/>
    <xf numFmtId="3" fontId="1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2"/>
    </xf>
    <xf numFmtId="172" fontId="16" fillId="2" borderId="2" xfId="0" applyNumberFormat="1" applyFont="1" applyFill="1" applyBorder="1" applyAlignment="1">
      <alignment horizontal="right"/>
    </xf>
    <xf numFmtId="0" fontId="0" fillId="2" borderId="3" xfId="0" applyFill="1" applyBorder="1"/>
    <xf numFmtId="0" fontId="0" fillId="2" borderId="3" xfId="0" applyFont="1" applyFill="1" applyBorder="1"/>
    <xf numFmtId="3" fontId="13" fillId="2" borderId="0" xfId="0" applyNumberFormat="1" applyFont="1" applyFill="1"/>
    <xf numFmtId="169" fontId="18" fillId="9" borderId="0" xfId="0" applyNumberFormat="1" applyFont="1" applyFill="1" applyBorder="1" applyAlignment="1">
      <alignment horizontal="right"/>
    </xf>
    <xf numFmtId="187" fontId="16" fillId="2" borderId="0" xfId="0" quotePrefix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5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2 3 2" xfId="14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275">
    <dxf>
      <numFmt numFmtId="188" formatCode="&quot;-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9" formatCode="&quot;^&quot;"/>
    </dxf>
    <dxf>
      <numFmt numFmtId="180" formatCode="\^"/>
    </dxf>
    <dxf>
      <numFmt numFmtId="180" formatCode="\^"/>
    </dxf>
    <dxf>
      <numFmt numFmtId="180" formatCode="\^"/>
    </dxf>
    <dxf>
      <numFmt numFmtId="188" formatCode="&quot;-&quot;"/>
    </dxf>
    <dxf>
      <numFmt numFmtId="190" formatCode="\^;\^;\^"/>
    </dxf>
    <dxf>
      <numFmt numFmtId="190" formatCode="\^;\^;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90" formatCode="\^;\^;\^"/>
    </dxf>
    <dxf>
      <numFmt numFmtId="180" formatCode="\^"/>
    </dxf>
    <dxf>
      <numFmt numFmtId="180" formatCode="\^"/>
    </dxf>
    <dxf>
      <numFmt numFmtId="180" formatCode="\^"/>
    </dxf>
    <dxf>
      <numFmt numFmtId="190" formatCode="\^;\^;\^"/>
    </dxf>
    <dxf>
      <numFmt numFmtId="189" formatCode="&quot;^&quot;"/>
    </dxf>
    <dxf>
      <numFmt numFmtId="180" formatCode="\^"/>
    </dxf>
    <dxf>
      <numFmt numFmtId="180" formatCode="\^"/>
    </dxf>
    <dxf>
      <numFmt numFmtId="188" formatCode="&quot;-&quot;"/>
    </dxf>
    <dxf>
      <numFmt numFmtId="180" formatCode="\^"/>
    </dxf>
    <dxf>
      <numFmt numFmtId="180" formatCode="\^"/>
    </dxf>
    <dxf>
      <numFmt numFmtId="188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90" formatCode="\^;\^;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8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8" formatCode="&quot;-&quot;"/>
    </dxf>
    <dxf>
      <numFmt numFmtId="188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8" formatCode="&quot;-&quot;"/>
    </dxf>
    <dxf>
      <numFmt numFmtId="188" formatCode="&quot;-&quot;"/>
    </dxf>
    <dxf>
      <numFmt numFmtId="180" formatCode="\^"/>
    </dxf>
    <dxf>
      <numFmt numFmtId="180" formatCode="\^"/>
    </dxf>
    <dxf>
      <numFmt numFmtId="188" formatCode="&quot;-&quot;"/>
    </dxf>
    <dxf>
      <numFmt numFmtId="188" formatCode="&quot;-&quot;"/>
    </dxf>
    <dxf>
      <numFmt numFmtId="188" formatCode="&quot;-&quot;"/>
    </dxf>
    <dxf>
      <numFmt numFmtId="180" formatCode="\^"/>
    </dxf>
    <dxf>
      <numFmt numFmtId="180" formatCode="\^"/>
    </dxf>
    <dxf>
      <numFmt numFmtId="188" formatCode="&quot;-&quot;"/>
    </dxf>
    <dxf>
      <numFmt numFmtId="188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>
      <selection activeCell="L1" sqref="L1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679</v>
      </c>
    </row>
    <row r="3" spans="1:9" ht="15" customHeight="1" x14ac:dyDescent="0.2">
      <c r="A3" s="723">
        <v>42614</v>
      </c>
    </row>
    <row r="4" spans="1:9" ht="15" customHeight="1" x14ac:dyDescent="0.25">
      <c r="A4" s="848" t="s">
        <v>19</v>
      </c>
      <c r="B4" s="848"/>
      <c r="C4" s="848"/>
      <c r="D4" s="848"/>
      <c r="E4" s="848"/>
      <c r="F4" s="848"/>
      <c r="G4" s="848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107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28" t="s">
        <v>580</v>
      </c>
      <c r="D17" s="328"/>
      <c r="E17" s="328"/>
      <c r="F17" s="328"/>
      <c r="G17" s="328"/>
      <c r="H17" s="328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588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209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28" t="s">
        <v>596</v>
      </c>
      <c r="D25" s="328"/>
      <c r="E25" s="328"/>
      <c r="F25" s="328"/>
      <c r="G25" s="9"/>
      <c r="H25" s="9"/>
    </row>
    <row r="26" spans="2:9" ht="15" customHeight="1" x14ac:dyDescent="0.2">
      <c r="C26" s="328" t="s">
        <v>33</v>
      </c>
      <c r="D26" s="328"/>
      <c r="E26" s="328"/>
      <c r="F26" s="328"/>
      <c r="G26" s="9"/>
      <c r="H26" s="9"/>
    </row>
    <row r="27" spans="2:9" ht="15" customHeight="1" x14ac:dyDescent="0.2">
      <c r="C27" s="328" t="s">
        <v>507</v>
      </c>
      <c r="D27" s="328"/>
      <c r="E27" s="328"/>
      <c r="F27" s="328"/>
      <c r="G27" s="328"/>
      <c r="H27" s="328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511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267</v>
      </c>
      <c r="D35" s="9"/>
      <c r="E35" s="9"/>
      <c r="F35" s="9"/>
      <c r="G35" s="9"/>
    </row>
    <row r="36" spans="1:9" ht="15" customHeight="1" x14ac:dyDescent="0.2">
      <c r="C36" s="9" t="s">
        <v>239</v>
      </c>
      <c r="D36" s="9"/>
      <c r="E36" s="9"/>
      <c r="F36" s="9"/>
      <c r="G36" s="12"/>
    </row>
    <row r="37" spans="1:9" ht="15" customHeight="1" x14ac:dyDescent="0.2">
      <c r="A37" s="6"/>
      <c r="C37" s="328" t="s">
        <v>34</v>
      </c>
      <c r="D37" s="328"/>
      <c r="E37" s="328"/>
      <c r="F37" s="328"/>
      <c r="G37" s="328"/>
      <c r="H37" s="9"/>
      <c r="I37" s="9"/>
    </row>
    <row r="38" spans="1:9" ht="15" customHeight="1" x14ac:dyDescent="0.2">
      <c r="A38" s="6"/>
      <c r="C38" s="328" t="s">
        <v>583</v>
      </c>
      <c r="D38" s="328"/>
      <c r="E38" s="328"/>
      <c r="F38" s="328"/>
      <c r="G38" s="328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275</v>
      </c>
      <c r="D43" s="9"/>
      <c r="E43" s="9"/>
      <c r="F43" s="9"/>
      <c r="H43" s="12"/>
      <c r="I43" s="12"/>
    </row>
    <row r="44" spans="1:9" ht="15" customHeight="1" x14ac:dyDescent="0.2">
      <c r="C44" s="9" t="s">
        <v>582</v>
      </c>
      <c r="D44" s="9"/>
      <c r="E44" s="9"/>
      <c r="F44" s="9"/>
      <c r="G44" s="12"/>
    </row>
    <row r="45" spans="1:9" ht="15" customHeight="1" x14ac:dyDescent="0.2">
      <c r="C45" s="9" t="s">
        <v>277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6"/>
      <c r="D48" s="326"/>
      <c r="E48" s="326"/>
      <c r="F48" s="326"/>
    </row>
    <row r="49" spans="1:8" ht="15" customHeight="1" x14ac:dyDescent="0.2">
      <c r="B49" s="6"/>
      <c r="C49" s="327" t="s">
        <v>581</v>
      </c>
      <c r="D49" s="327"/>
      <c r="E49" s="327"/>
      <c r="F49" s="327"/>
      <c r="G49" s="9"/>
    </row>
    <row r="50" spans="1:8" ht="15" customHeight="1" x14ac:dyDescent="0.2">
      <c r="B50" s="6"/>
      <c r="C50" s="9" t="s">
        <v>560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28" t="s">
        <v>22</v>
      </c>
      <c r="D56" s="328"/>
      <c r="E56" s="328"/>
      <c r="F56" s="328"/>
      <c r="G56" s="328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361</v>
      </c>
      <c r="D63" s="9"/>
      <c r="E63" s="9"/>
      <c r="F63" s="9"/>
      <c r="G63" s="9"/>
    </row>
    <row r="64" spans="1:8" ht="15" customHeight="1" x14ac:dyDescent="0.2">
      <c r="B64" s="6"/>
      <c r="C64" s="9" t="s">
        <v>419</v>
      </c>
      <c r="D64" s="9"/>
      <c r="E64" s="9"/>
      <c r="F64" s="9"/>
      <c r="G64" s="9"/>
    </row>
    <row r="65" spans="2:9" ht="15" customHeight="1" x14ac:dyDescent="0.2">
      <c r="B65" s="6"/>
      <c r="C65" s="9" t="s">
        <v>572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573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28" t="s">
        <v>585</v>
      </c>
      <c r="D71" s="328"/>
      <c r="E71" s="328"/>
      <c r="F71" s="9"/>
      <c r="G71" s="9"/>
    </row>
    <row r="72" spans="2:9" ht="15" customHeight="1" x14ac:dyDescent="0.2">
      <c r="C72" s="9" t="s">
        <v>584</v>
      </c>
      <c r="D72" s="9"/>
      <c r="E72" s="9"/>
      <c r="F72" s="9"/>
      <c r="G72" s="9"/>
      <c r="H72" s="9"/>
    </row>
    <row r="73" spans="2:9" ht="15" customHeight="1" x14ac:dyDescent="0.2">
      <c r="C73" s="9" t="s">
        <v>393</v>
      </c>
      <c r="D73" s="9"/>
      <c r="E73" s="9"/>
      <c r="F73" s="9"/>
    </row>
    <row r="74" spans="2:9" ht="15" customHeight="1" x14ac:dyDescent="0.2">
      <c r="C74" s="9" t="s">
        <v>622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28" t="s">
        <v>401</v>
      </c>
      <c r="D79" s="328"/>
      <c r="E79" s="328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28" t="s">
        <v>416</v>
      </c>
      <c r="D84" s="328"/>
      <c r="E84" s="328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586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28" t="s">
        <v>587</v>
      </c>
      <c r="D91" s="328"/>
      <c r="E91" s="328"/>
      <c r="F91" s="328"/>
      <c r="G91" s="11"/>
      <c r="H91" s="11"/>
      <c r="I91" s="11"/>
    </row>
    <row r="92" spans="1:10" ht="15" customHeight="1" x14ac:dyDescent="0.2">
      <c r="C92" s="328" t="s">
        <v>40</v>
      </c>
      <c r="D92" s="328"/>
      <c r="E92" s="328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49" t="s">
        <v>598</v>
      </c>
      <c r="B98" s="850"/>
      <c r="C98" s="850"/>
      <c r="D98" s="850"/>
      <c r="E98" s="850"/>
      <c r="F98" s="850"/>
      <c r="G98" s="850"/>
      <c r="H98" s="850"/>
      <c r="I98" s="850"/>
      <c r="J98" s="850"/>
      <c r="K98" s="850"/>
    </row>
    <row r="99" spans="1:11" ht="15" customHeight="1" x14ac:dyDescent="0.2">
      <c r="A99" s="850"/>
      <c r="B99" s="850"/>
      <c r="C99" s="850"/>
      <c r="D99" s="850"/>
      <c r="E99" s="850"/>
      <c r="F99" s="850"/>
      <c r="G99" s="850"/>
      <c r="H99" s="850"/>
      <c r="I99" s="850"/>
      <c r="J99" s="850"/>
      <c r="K99" s="850"/>
    </row>
    <row r="100" spans="1:11" ht="15" customHeight="1" x14ac:dyDescent="0.2">
      <c r="A100" s="850"/>
      <c r="B100" s="850"/>
      <c r="C100" s="850"/>
      <c r="D100" s="850"/>
      <c r="E100" s="850"/>
      <c r="F100" s="850"/>
      <c r="G100" s="850"/>
      <c r="H100" s="850"/>
      <c r="I100" s="850"/>
      <c r="J100" s="850"/>
      <c r="K100" s="850"/>
    </row>
    <row r="101" spans="1:11" ht="15" customHeight="1" x14ac:dyDescent="0.2">
      <c r="A101" s="850"/>
      <c r="B101" s="850"/>
      <c r="C101" s="850"/>
      <c r="D101" s="850"/>
      <c r="E101" s="850"/>
      <c r="F101" s="850"/>
      <c r="G101" s="850"/>
      <c r="H101" s="850"/>
      <c r="I101" s="850"/>
      <c r="J101" s="850"/>
      <c r="K101" s="850"/>
    </row>
    <row r="102" spans="1:11" ht="15" customHeight="1" x14ac:dyDescent="0.2">
      <c r="A102" s="850"/>
      <c r="B102" s="850"/>
      <c r="C102" s="850"/>
      <c r="D102" s="850"/>
      <c r="E102" s="850"/>
      <c r="F102" s="850"/>
      <c r="G102" s="850"/>
      <c r="H102" s="850"/>
      <c r="I102" s="850"/>
      <c r="J102" s="850"/>
      <c r="K102" s="850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J1" sqref="J1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2" t="s">
        <v>27</v>
      </c>
      <c r="B1" s="553"/>
      <c r="C1" s="553"/>
      <c r="D1" s="553"/>
      <c r="E1" s="553"/>
      <c r="F1" s="553"/>
      <c r="G1" s="553"/>
      <c r="H1" s="553"/>
      <c r="I1" s="560"/>
    </row>
    <row r="2" spans="1:11" ht="15.75" x14ac:dyDescent="0.25">
      <c r="A2" s="554"/>
      <c r="B2" s="555"/>
      <c r="C2" s="556"/>
      <c r="D2" s="556"/>
      <c r="E2" s="556"/>
      <c r="F2" s="556"/>
      <c r="G2" s="538"/>
      <c r="H2" s="538" t="s">
        <v>158</v>
      </c>
      <c r="I2" s="560"/>
    </row>
    <row r="3" spans="1:11" s="102" customFormat="1" x14ac:dyDescent="0.2">
      <c r="A3" s="539"/>
      <c r="B3" s="867">
        <f>INDICE!A3</f>
        <v>42614</v>
      </c>
      <c r="C3" s="868"/>
      <c r="D3" s="868" t="s">
        <v>119</v>
      </c>
      <c r="E3" s="868"/>
      <c r="F3" s="868" t="s">
        <v>120</v>
      </c>
      <c r="G3" s="869"/>
      <c r="H3" s="868"/>
      <c r="I3" s="522"/>
    </row>
    <row r="4" spans="1:11" s="102" customFormat="1" x14ac:dyDescent="0.2">
      <c r="A4" s="540"/>
      <c r="B4" s="541" t="s">
        <v>47</v>
      </c>
      <c r="C4" s="541" t="s">
        <v>487</v>
      </c>
      <c r="D4" s="541" t="s">
        <v>47</v>
      </c>
      <c r="E4" s="541" t="s">
        <v>487</v>
      </c>
      <c r="F4" s="541" t="s">
        <v>47</v>
      </c>
      <c r="G4" s="542" t="s">
        <v>487</v>
      </c>
      <c r="H4" s="542" t="s">
        <v>109</v>
      </c>
      <c r="I4" s="522"/>
    </row>
    <row r="5" spans="1:11" s="102" customFormat="1" x14ac:dyDescent="0.2">
      <c r="A5" s="543" t="s">
        <v>178</v>
      </c>
      <c r="B5" s="503">
        <v>1884.9193400000031</v>
      </c>
      <c r="C5" s="496">
        <v>5.7425936288917576</v>
      </c>
      <c r="D5" s="495">
        <v>16879.09447</v>
      </c>
      <c r="E5" s="496">
        <v>3.6503455318970861</v>
      </c>
      <c r="F5" s="495">
        <v>22355.830509999996</v>
      </c>
      <c r="G5" s="496">
        <v>3.6642081896898651</v>
      </c>
      <c r="H5" s="501">
        <v>74.108925094951218</v>
      </c>
      <c r="I5" s="522"/>
      <c r="K5" s="96"/>
    </row>
    <row r="6" spans="1:11" s="102" customFormat="1" x14ac:dyDescent="0.2">
      <c r="A6" s="543" t="s">
        <v>179</v>
      </c>
      <c r="B6" s="564">
        <v>0.23407</v>
      </c>
      <c r="C6" s="512">
        <v>57.442658236362398</v>
      </c>
      <c r="D6" s="544">
        <v>4.1803999999999997</v>
      </c>
      <c r="E6" s="496">
        <v>398.20639025611075</v>
      </c>
      <c r="F6" s="495">
        <v>6.7108299999999996</v>
      </c>
      <c r="G6" s="496">
        <v>191.39260623008047</v>
      </c>
      <c r="H6" s="564">
        <v>2.2246205417083005E-2</v>
      </c>
      <c r="I6" s="522"/>
      <c r="K6" s="96"/>
    </row>
    <row r="7" spans="1:11" s="102" customFormat="1" x14ac:dyDescent="0.2">
      <c r="A7" s="543" t="s">
        <v>180</v>
      </c>
      <c r="B7" s="503">
        <v>1.5345800000000001</v>
      </c>
      <c r="C7" s="496">
        <v>47.552931674390891</v>
      </c>
      <c r="D7" s="544">
        <v>10.098280000000001</v>
      </c>
      <c r="E7" s="496">
        <v>-21.525554388168072</v>
      </c>
      <c r="F7" s="495">
        <v>13.679510000000001</v>
      </c>
      <c r="G7" s="496">
        <v>-22.809529076118856</v>
      </c>
      <c r="H7" s="564">
        <v>4.5347176051999699E-2</v>
      </c>
      <c r="I7" s="522"/>
      <c r="K7" s="96"/>
    </row>
    <row r="8" spans="1:11" s="102" customFormat="1" x14ac:dyDescent="0.2">
      <c r="A8" s="563" t="s">
        <v>181</v>
      </c>
      <c r="B8" s="504">
        <v>1886.6879900000033</v>
      </c>
      <c r="C8" s="505">
        <v>5.7712804024362327</v>
      </c>
      <c r="D8" s="504">
        <v>16893.373149999999</v>
      </c>
      <c r="E8" s="505">
        <v>3.6507810671891852</v>
      </c>
      <c r="F8" s="504">
        <v>22376.220849999998</v>
      </c>
      <c r="G8" s="505">
        <v>3.6625024745668755</v>
      </c>
      <c r="H8" s="505">
        <v>74.176518476420313</v>
      </c>
      <c r="I8" s="522"/>
    </row>
    <row r="9" spans="1:11" s="102" customFormat="1" x14ac:dyDescent="0.2">
      <c r="A9" s="543" t="s">
        <v>182</v>
      </c>
      <c r="B9" s="503">
        <v>291.63145999999983</v>
      </c>
      <c r="C9" s="496">
        <v>-5.4352582856497067</v>
      </c>
      <c r="D9" s="495">
        <v>2778.5156400000005</v>
      </c>
      <c r="E9" s="496">
        <v>0.97832527803283253</v>
      </c>
      <c r="F9" s="495">
        <v>3811.2750799999999</v>
      </c>
      <c r="G9" s="496">
        <v>0.16719302422622501</v>
      </c>
      <c r="H9" s="501">
        <v>12.634265557418303</v>
      </c>
      <c r="I9" s="522"/>
    </row>
    <row r="10" spans="1:11" s="102" customFormat="1" x14ac:dyDescent="0.2">
      <c r="A10" s="543" t="s">
        <v>183</v>
      </c>
      <c r="B10" s="503">
        <v>79.092699999999979</v>
      </c>
      <c r="C10" s="496">
        <v>-28.754198575601041</v>
      </c>
      <c r="D10" s="495">
        <v>1308.3571500000003</v>
      </c>
      <c r="E10" s="496">
        <v>-7.7338973117844674</v>
      </c>
      <c r="F10" s="495">
        <v>1903.2519300000004</v>
      </c>
      <c r="G10" s="496">
        <v>-8.2342853247342518</v>
      </c>
      <c r="H10" s="501">
        <v>6.3092245512462233</v>
      </c>
      <c r="I10" s="522"/>
    </row>
    <row r="11" spans="1:11" s="102" customFormat="1" x14ac:dyDescent="0.2">
      <c r="A11" s="543" t="s">
        <v>184</v>
      </c>
      <c r="B11" s="503">
        <v>184.91632000000001</v>
      </c>
      <c r="C11" s="496">
        <v>-0.4132404987321327</v>
      </c>
      <c r="D11" s="495">
        <v>1529.4053399999998</v>
      </c>
      <c r="E11" s="496">
        <v>-8.128167138825205</v>
      </c>
      <c r="F11" s="495">
        <v>2075.43048</v>
      </c>
      <c r="G11" s="496">
        <v>-3.3934419409885668</v>
      </c>
      <c r="H11" s="501">
        <v>6.879991414915172</v>
      </c>
      <c r="I11" s="522"/>
    </row>
    <row r="12" spans="1:11" s="3" customFormat="1" x14ac:dyDescent="0.2">
      <c r="A12" s="545" t="s">
        <v>185</v>
      </c>
      <c r="B12" s="506">
        <v>2442.3284700000031</v>
      </c>
      <c r="C12" s="507">
        <v>2.239350996535912</v>
      </c>
      <c r="D12" s="506">
        <v>22509.651279999998</v>
      </c>
      <c r="E12" s="507">
        <v>1.7031693919849364</v>
      </c>
      <c r="F12" s="506">
        <v>30166.178339999999</v>
      </c>
      <c r="G12" s="507">
        <v>1.8682789912164592</v>
      </c>
      <c r="H12" s="507">
        <v>100</v>
      </c>
      <c r="I12" s="476"/>
    </row>
    <row r="13" spans="1:11" s="102" customFormat="1" x14ac:dyDescent="0.2">
      <c r="A13" s="568" t="s">
        <v>156</v>
      </c>
      <c r="B13" s="508"/>
      <c r="C13" s="508"/>
      <c r="D13" s="508"/>
      <c r="E13" s="508"/>
      <c r="F13" s="508"/>
      <c r="G13" s="508"/>
      <c r="H13" s="508"/>
      <c r="I13" s="522"/>
    </row>
    <row r="14" spans="1:11" s="130" customFormat="1" x14ac:dyDescent="0.2">
      <c r="A14" s="546" t="s">
        <v>186</v>
      </c>
      <c r="B14" s="526">
        <v>82.726069999999936</v>
      </c>
      <c r="C14" s="515">
        <v>13.940802234794617</v>
      </c>
      <c r="D14" s="514">
        <v>722.18011000000081</v>
      </c>
      <c r="E14" s="515">
        <v>15.025180648422015</v>
      </c>
      <c r="F14" s="514">
        <v>988.74151000000074</v>
      </c>
      <c r="G14" s="515">
        <v>18.294607463955586</v>
      </c>
      <c r="H14" s="528">
        <v>3.2776492231001009</v>
      </c>
      <c r="I14" s="561"/>
    </row>
    <row r="15" spans="1:11" s="130" customFormat="1" x14ac:dyDescent="0.2">
      <c r="A15" s="547" t="s">
        <v>589</v>
      </c>
      <c r="B15" s="566">
        <v>4.3847244715857752</v>
      </c>
      <c r="C15" s="519"/>
      <c r="D15" s="548">
        <v>4.2749313804152891</v>
      </c>
      <c r="E15" s="519"/>
      <c r="F15" s="548">
        <v>4.4187153703392266</v>
      </c>
      <c r="G15" s="519"/>
      <c r="H15" s="529"/>
      <c r="I15" s="561"/>
    </row>
    <row r="16" spans="1:11" s="130" customFormat="1" x14ac:dyDescent="0.2">
      <c r="A16" s="549" t="s">
        <v>496</v>
      </c>
      <c r="B16" s="567">
        <v>124.86000999999999</v>
      </c>
      <c r="C16" s="544">
        <v>3.3112030987682534E-2</v>
      </c>
      <c r="D16" s="550">
        <v>1166.4493499999999</v>
      </c>
      <c r="E16" s="509">
        <v>-6.1853694488080047</v>
      </c>
      <c r="F16" s="550">
        <v>1583.4709</v>
      </c>
      <c r="G16" s="509">
        <v>-0.56362027917738888</v>
      </c>
      <c r="H16" s="565">
        <v>5.2491597780562618</v>
      </c>
      <c r="I16" s="561"/>
    </row>
    <row r="17" spans="1:14" s="102" customFormat="1" x14ac:dyDescent="0.2">
      <c r="A17" s="557"/>
      <c r="B17" s="558"/>
      <c r="C17" s="558"/>
      <c r="D17" s="558"/>
      <c r="E17" s="558"/>
      <c r="F17" s="558"/>
      <c r="G17" s="558"/>
      <c r="H17" s="559" t="s">
        <v>237</v>
      </c>
      <c r="I17" s="522"/>
    </row>
    <row r="18" spans="1:14" s="102" customFormat="1" x14ac:dyDescent="0.2">
      <c r="A18" s="551" t="s">
        <v>556</v>
      </c>
      <c r="B18" s="513"/>
      <c r="C18" s="513"/>
      <c r="D18" s="513"/>
      <c r="E18" s="513"/>
      <c r="F18" s="495"/>
      <c r="G18" s="513"/>
      <c r="H18" s="513"/>
      <c r="I18" s="107"/>
      <c r="J18" s="107"/>
      <c r="K18" s="107"/>
      <c r="L18" s="107"/>
      <c r="M18" s="107"/>
      <c r="N18" s="107"/>
    </row>
    <row r="19" spans="1:14" x14ac:dyDescent="0.2">
      <c r="A19" s="870" t="s">
        <v>497</v>
      </c>
      <c r="B19" s="871"/>
      <c r="C19" s="871"/>
      <c r="D19" s="871"/>
      <c r="E19" s="871"/>
      <c r="F19" s="871"/>
      <c r="G19" s="871"/>
      <c r="H19" s="556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642</v>
      </c>
      <c r="B20" s="562"/>
      <c r="C20" s="562"/>
      <c r="D20" s="562"/>
      <c r="E20" s="562"/>
      <c r="F20" s="562"/>
      <c r="G20" s="562"/>
      <c r="H20" s="562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424</v>
      </c>
    </row>
  </sheetData>
  <mergeCells count="4">
    <mergeCell ref="B3:C3"/>
    <mergeCell ref="D3:E3"/>
    <mergeCell ref="F3:H3"/>
    <mergeCell ref="A19:G19"/>
  </mergeCells>
  <conditionalFormatting sqref="B6">
    <cfRule type="cellIs" dxfId="256" priority="13" operator="between">
      <formula>0</formula>
      <formula>0.5</formula>
    </cfRule>
    <cfRule type="cellIs" dxfId="255" priority="14" operator="between">
      <formula>0</formula>
      <formula>0.49</formula>
    </cfRule>
  </conditionalFormatting>
  <conditionalFormatting sqref="D6">
    <cfRule type="cellIs" dxfId="254" priority="11" operator="between">
      <formula>0</formula>
      <formula>0.5</formula>
    </cfRule>
    <cfRule type="cellIs" dxfId="253" priority="12" operator="between">
      <formula>0</formula>
      <formula>0.49</formula>
    </cfRule>
  </conditionalFormatting>
  <conditionalFormatting sqref="D7">
    <cfRule type="cellIs" dxfId="252" priority="9" operator="between">
      <formula>0</formula>
      <formula>0.5</formula>
    </cfRule>
    <cfRule type="cellIs" dxfId="251" priority="10" operator="between">
      <formula>0</formula>
      <formula>0.49</formula>
    </cfRule>
  </conditionalFormatting>
  <conditionalFormatting sqref="H6">
    <cfRule type="cellIs" dxfId="250" priority="5" operator="between">
      <formula>0</formula>
      <formula>0.5</formula>
    </cfRule>
    <cfRule type="cellIs" dxfId="249" priority="6" operator="between">
      <formula>0</formula>
      <formula>0.49</formula>
    </cfRule>
  </conditionalFormatting>
  <conditionalFormatting sqref="H7">
    <cfRule type="cellIs" dxfId="248" priority="3" operator="between">
      <formula>0</formula>
      <formula>0.5</formula>
    </cfRule>
    <cfRule type="cellIs" dxfId="247" priority="4" operator="between">
      <formula>0</formula>
      <formula>0.49</formula>
    </cfRule>
  </conditionalFormatting>
  <conditionalFormatting sqref="C16">
    <cfRule type="cellIs" dxfId="246" priority="1" operator="between">
      <formula>0</formula>
      <formula>0.5</formula>
    </cfRule>
    <cfRule type="cellIs" dxfId="245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L1" sqref="L1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498</v>
      </c>
    </row>
    <row r="2" spans="1:11" ht="15.75" x14ac:dyDescent="0.25">
      <c r="A2" s="2"/>
      <c r="J2" s="110" t="s">
        <v>158</v>
      </c>
    </row>
    <row r="3" spans="1:11" s="114" customFormat="1" ht="13.7" customHeight="1" x14ac:dyDescent="0.2">
      <c r="A3" s="111"/>
      <c r="B3" s="865">
        <f>INDICE!A3</f>
        <v>42614</v>
      </c>
      <c r="C3" s="865"/>
      <c r="D3" s="865">
        <f>INDICE!C3</f>
        <v>0</v>
      </c>
      <c r="E3" s="865"/>
      <c r="F3" s="112"/>
      <c r="G3" s="866" t="s">
        <v>120</v>
      </c>
      <c r="H3" s="866"/>
      <c r="I3" s="866"/>
      <c r="J3" s="866"/>
    </row>
    <row r="4" spans="1:11" s="114" customFormat="1" x14ac:dyDescent="0.2">
      <c r="A4" s="115"/>
      <c r="B4" s="116" t="s">
        <v>187</v>
      </c>
      <c r="C4" s="116" t="s">
        <v>188</v>
      </c>
      <c r="D4" s="116" t="s">
        <v>189</v>
      </c>
      <c r="E4" s="116" t="s">
        <v>190</v>
      </c>
      <c r="F4" s="116"/>
      <c r="G4" s="116" t="s">
        <v>187</v>
      </c>
      <c r="H4" s="116" t="s">
        <v>188</v>
      </c>
      <c r="I4" s="116" t="s">
        <v>189</v>
      </c>
      <c r="J4" s="116" t="s">
        <v>190</v>
      </c>
    </row>
    <row r="5" spans="1:11" s="114" customFormat="1" x14ac:dyDescent="0.2">
      <c r="A5" s="569" t="s">
        <v>160</v>
      </c>
      <c r="B5" s="117">
        <v>282.63845000000009</v>
      </c>
      <c r="C5" s="117">
        <v>47.925670000000018</v>
      </c>
      <c r="D5" s="117">
        <v>6.8884499999999989</v>
      </c>
      <c r="E5" s="530">
        <v>337.45257000000009</v>
      </c>
      <c r="F5" s="117"/>
      <c r="G5" s="117">
        <v>3377.8726200000006</v>
      </c>
      <c r="H5" s="117">
        <v>587.54407000000015</v>
      </c>
      <c r="I5" s="117">
        <v>124.73716999999995</v>
      </c>
      <c r="J5" s="530">
        <v>4090.1538600000008</v>
      </c>
      <c r="K5" s="82"/>
    </row>
    <row r="6" spans="1:11" s="114" customFormat="1" x14ac:dyDescent="0.2">
      <c r="A6" s="570" t="s">
        <v>161</v>
      </c>
      <c r="B6" s="119">
        <v>75.808180000000021</v>
      </c>
      <c r="C6" s="119">
        <v>20.365129999999994</v>
      </c>
      <c r="D6" s="119">
        <v>3.1063499999999995</v>
      </c>
      <c r="E6" s="533">
        <v>99.279660000000021</v>
      </c>
      <c r="F6" s="119"/>
      <c r="G6" s="119">
        <v>915.27528000000018</v>
      </c>
      <c r="H6" s="119">
        <v>285.49835000000013</v>
      </c>
      <c r="I6" s="119">
        <v>98.319080000000014</v>
      </c>
      <c r="J6" s="533">
        <v>1299.0927100000004</v>
      </c>
      <c r="K6" s="82"/>
    </row>
    <row r="7" spans="1:11" s="114" customFormat="1" x14ac:dyDescent="0.2">
      <c r="A7" s="570" t="s">
        <v>162</v>
      </c>
      <c r="B7" s="119">
        <v>37.91574</v>
      </c>
      <c r="C7" s="119">
        <v>5.4778700000000002</v>
      </c>
      <c r="D7" s="119">
        <v>2.1293899999999999</v>
      </c>
      <c r="E7" s="533">
        <v>45.523000000000003</v>
      </c>
      <c r="F7" s="119"/>
      <c r="G7" s="119">
        <v>443.52329999999984</v>
      </c>
      <c r="H7" s="119">
        <v>75.849710000000016</v>
      </c>
      <c r="I7" s="119">
        <v>51.504329999999989</v>
      </c>
      <c r="J7" s="533">
        <v>570.87733999999978</v>
      </c>
      <c r="K7" s="82"/>
    </row>
    <row r="8" spans="1:11" s="114" customFormat="1" x14ac:dyDescent="0.2">
      <c r="A8" s="570" t="s">
        <v>163</v>
      </c>
      <c r="B8" s="119">
        <v>39.968599999999995</v>
      </c>
      <c r="C8" s="119">
        <v>3.8540799999999997</v>
      </c>
      <c r="D8" s="119">
        <v>10.1455</v>
      </c>
      <c r="E8" s="533">
        <v>53.96817999999999</v>
      </c>
      <c r="F8" s="119"/>
      <c r="G8" s="119">
        <v>409.83513000000005</v>
      </c>
      <c r="H8" s="119">
        <v>46.84628</v>
      </c>
      <c r="I8" s="119">
        <v>120.59075000000001</v>
      </c>
      <c r="J8" s="533">
        <v>577.27215999999999</v>
      </c>
      <c r="K8" s="82"/>
    </row>
    <row r="9" spans="1:11" s="114" customFormat="1" x14ac:dyDescent="0.2">
      <c r="A9" s="570" t="s">
        <v>164</v>
      </c>
      <c r="B9" s="119">
        <v>55.123509999999996</v>
      </c>
      <c r="C9" s="119">
        <v>0</v>
      </c>
      <c r="D9" s="119">
        <v>0</v>
      </c>
      <c r="E9" s="533">
        <v>55.123509999999996</v>
      </c>
      <c r="F9" s="119"/>
      <c r="G9" s="119">
        <v>659.70555999999999</v>
      </c>
      <c r="H9" s="119">
        <v>9.7999999999999997E-4</v>
      </c>
      <c r="I9" s="119">
        <v>172.25752</v>
      </c>
      <c r="J9" s="533">
        <v>831.96406000000002</v>
      </c>
      <c r="K9" s="82"/>
    </row>
    <row r="10" spans="1:11" s="114" customFormat="1" x14ac:dyDescent="0.2">
      <c r="A10" s="570" t="s">
        <v>165</v>
      </c>
      <c r="B10" s="119">
        <v>27.911669999999997</v>
      </c>
      <c r="C10" s="119">
        <v>4.0188100000000002</v>
      </c>
      <c r="D10" s="119">
        <v>0.30815999999999999</v>
      </c>
      <c r="E10" s="533">
        <v>32.238639999999997</v>
      </c>
      <c r="F10" s="119"/>
      <c r="G10" s="119">
        <v>318.02911000000006</v>
      </c>
      <c r="H10" s="119">
        <v>55.118099999999984</v>
      </c>
      <c r="I10" s="119">
        <v>6.7724199999999994</v>
      </c>
      <c r="J10" s="533">
        <v>379.91963000000004</v>
      </c>
      <c r="K10" s="82"/>
    </row>
    <row r="11" spans="1:11" s="114" customFormat="1" x14ac:dyDescent="0.2">
      <c r="A11" s="570" t="s">
        <v>166</v>
      </c>
      <c r="B11" s="119">
        <v>153.56782999999999</v>
      </c>
      <c r="C11" s="119">
        <v>43.246740000000003</v>
      </c>
      <c r="D11" s="119">
        <v>8.7240999999999964</v>
      </c>
      <c r="E11" s="533">
        <v>205.53867</v>
      </c>
      <c r="F11" s="119"/>
      <c r="G11" s="119">
        <v>1718.3538000000001</v>
      </c>
      <c r="H11" s="119">
        <v>613.71202000000051</v>
      </c>
      <c r="I11" s="119">
        <v>231.99374999999995</v>
      </c>
      <c r="J11" s="533">
        <v>2564.0595700000008</v>
      </c>
      <c r="K11" s="82"/>
    </row>
    <row r="12" spans="1:11" s="114" customFormat="1" x14ac:dyDescent="0.2">
      <c r="A12" s="570" t="s">
        <v>607</v>
      </c>
      <c r="B12" s="119">
        <v>107.27581999999995</v>
      </c>
      <c r="C12" s="119">
        <v>36.209220000000002</v>
      </c>
      <c r="D12" s="119">
        <v>4.1960700000000006</v>
      </c>
      <c r="E12" s="533">
        <v>147.68110999999996</v>
      </c>
      <c r="F12" s="119"/>
      <c r="G12" s="119">
        <v>1251.7438700000002</v>
      </c>
      <c r="H12" s="119">
        <v>523.3812999999999</v>
      </c>
      <c r="I12" s="119">
        <v>138.51255999999998</v>
      </c>
      <c r="J12" s="533">
        <v>1913.6377300000001</v>
      </c>
      <c r="K12" s="82"/>
    </row>
    <row r="13" spans="1:11" s="114" customFormat="1" x14ac:dyDescent="0.2">
      <c r="A13" s="570" t="s">
        <v>167</v>
      </c>
      <c r="B13" s="119">
        <v>289.31056000000007</v>
      </c>
      <c r="C13" s="119">
        <v>34.112950000000012</v>
      </c>
      <c r="D13" s="119">
        <v>14.975220000000002</v>
      </c>
      <c r="E13" s="533">
        <v>338.39873000000006</v>
      </c>
      <c r="F13" s="119"/>
      <c r="G13" s="119">
        <v>3537.1907100000008</v>
      </c>
      <c r="H13" s="119">
        <v>428.08180999999996</v>
      </c>
      <c r="I13" s="119">
        <v>229.76837000000006</v>
      </c>
      <c r="J13" s="533">
        <v>4195.0408900000011</v>
      </c>
      <c r="K13" s="82"/>
    </row>
    <row r="14" spans="1:11" s="114" customFormat="1" x14ac:dyDescent="0.2">
      <c r="A14" s="570" t="s">
        <v>168</v>
      </c>
      <c r="B14" s="119">
        <v>1.0946399999999998</v>
      </c>
      <c r="C14" s="119">
        <v>0</v>
      </c>
      <c r="D14" s="119">
        <v>5.4380000000000005E-2</v>
      </c>
      <c r="E14" s="533">
        <v>1.1490199999999999</v>
      </c>
      <c r="F14" s="119"/>
      <c r="G14" s="119">
        <v>13.686179999999997</v>
      </c>
      <c r="H14" s="119">
        <v>1.5559999999999999E-2</v>
      </c>
      <c r="I14" s="119">
        <v>8.1509999999999999E-2</v>
      </c>
      <c r="J14" s="533">
        <v>13.783249999999997</v>
      </c>
      <c r="K14" s="82"/>
    </row>
    <row r="15" spans="1:11" s="114" customFormat="1" x14ac:dyDescent="0.2">
      <c r="A15" s="570" t="s">
        <v>169</v>
      </c>
      <c r="B15" s="119">
        <v>183.38270000000003</v>
      </c>
      <c r="C15" s="119">
        <v>18.571619999999996</v>
      </c>
      <c r="D15" s="119">
        <v>4.1848599999999996</v>
      </c>
      <c r="E15" s="533">
        <v>206.13918000000001</v>
      </c>
      <c r="F15" s="119"/>
      <c r="G15" s="119">
        <v>2166.6392700000019</v>
      </c>
      <c r="H15" s="119">
        <v>221.07400999999993</v>
      </c>
      <c r="I15" s="119">
        <v>84.231830000000016</v>
      </c>
      <c r="J15" s="533">
        <v>2471.9451100000019</v>
      </c>
      <c r="K15" s="82"/>
    </row>
    <row r="16" spans="1:11" s="114" customFormat="1" x14ac:dyDescent="0.2">
      <c r="A16" s="570" t="s">
        <v>170</v>
      </c>
      <c r="B16" s="119">
        <v>50.774360000000001</v>
      </c>
      <c r="C16" s="119">
        <v>10.837130000000004</v>
      </c>
      <c r="D16" s="119">
        <v>0.71479999999999999</v>
      </c>
      <c r="E16" s="533">
        <v>62.32629</v>
      </c>
      <c r="F16" s="119"/>
      <c r="G16" s="119">
        <v>616.01783</v>
      </c>
      <c r="H16" s="119">
        <v>140.08658999999992</v>
      </c>
      <c r="I16" s="119">
        <v>22.01701000000001</v>
      </c>
      <c r="J16" s="533">
        <v>778.12142999999992</v>
      </c>
      <c r="K16" s="82"/>
    </row>
    <row r="17" spans="1:16" s="114" customFormat="1" x14ac:dyDescent="0.2">
      <c r="A17" s="570" t="s">
        <v>171</v>
      </c>
      <c r="B17" s="119">
        <v>119.15012</v>
      </c>
      <c r="C17" s="119">
        <v>22.293320000000001</v>
      </c>
      <c r="D17" s="119">
        <v>11.889330000000006</v>
      </c>
      <c r="E17" s="533">
        <v>153.33277000000001</v>
      </c>
      <c r="F17" s="119"/>
      <c r="G17" s="119">
        <v>1378.8626299999985</v>
      </c>
      <c r="H17" s="119">
        <v>257.27142000000026</v>
      </c>
      <c r="I17" s="119">
        <v>239.08865999999986</v>
      </c>
      <c r="J17" s="533">
        <v>1875.2227099999986</v>
      </c>
      <c r="K17" s="82"/>
    </row>
    <row r="18" spans="1:16" s="114" customFormat="1" x14ac:dyDescent="0.2">
      <c r="A18" s="570" t="s">
        <v>172</v>
      </c>
      <c r="B18" s="119">
        <v>16.684849999999997</v>
      </c>
      <c r="C18" s="119">
        <v>3.4650899999999991</v>
      </c>
      <c r="D18" s="119">
        <v>0.66915000000000002</v>
      </c>
      <c r="E18" s="533">
        <v>20.819089999999996</v>
      </c>
      <c r="F18" s="119"/>
      <c r="G18" s="119">
        <v>177.10662999999997</v>
      </c>
      <c r="H18" s="119">
        <v>45.84854</v>
      </c>
      <c r="I18" s="119">
        <v>22.742539999999998</v>
      </c>
      <c r="J18" s="533">
        <v>245.69770999999994</v>
      </c>
      <c r="K18" s="82"/>
    </row>
    <row r="19" spans="1:16" s="114" customFormat="1" x14ac:dyDescent="0.2">
      <c r="A19" s="570" t="s">
        <v>173</v>
      </c>
      <c r="B19" s="119">
        <v>188.54827</v>
      </c>
      <c r="C19" s="119">
        <v>10.564249999999999</v>
      </c>
      <c r="D19" s="119">
        <v>7.19116</v>
      </c>
      <c r="E19" s="533">
        <v>206.30367999999999</v>
      </c>
      <c r="F19" s="119"/>
      <c r="G19" s="119">
        <v>2221.1030799999999</v>
      </c>
      <c r="H19" s="119">
        <v>146.45355999999998</v>
      </c>
      <c r="I19" s="119">
        <v>245.4304699999999</v>
      </c>
      <c r="J19" s="533">
        <v>2612.9871099999996</v>
      </c>
      <c r="K19" s="82"/>
    </row>
    <row r="20" spans="1:16" s="114" customFormat="1" x14ac:dyDescent="0.2">
      <c r="A20" s="570" t="s">
        <v>174</v>
      </c>
      <c r="B20" s="119">
        <v>1.7831499999999998</v>
      </c>
      <c r="C20" s="119">
        <v>0</v>
      </c>
      <c r="D20" s="119">
        <v>0</v>
      </c>
      <c r="E20" s="533">
        <v>1.7831499999999998</v>
      </c>
      <c r="F20" s="119"/>
      <c r="G20" s="119">
        <v>18.672629999999998</v>
      </c>
      <c r="H20" s="119">
        <v>0</v>
      </c>
      <c r="I20" s="119">
        <v>8.5599999999999999E-3</v>
      </c>
      <c r="J20" s="533">
        <v>18.681189999999997</v>
      </c>
      <c r="K20" s="82"/>
    </row>
    <row r="21" spans="1:16" s="114" customFormat="1" x14ac:dyDescent="0.2">
      <c r="A21" s="570" t="s">
        <v>175</v>
      </c>
      <c r="B21" s="119">
        <v>70.51379</v>
      </c>
      <c r="C21" s="119">
        <v>11.73545</v>
      </c>
      <c r="D21" s="119">
        <v>0.77601999999999993</v>
      </c>
      <c r="E21" s="533">
        <v>83.025260000000003</v>
      </c>
      <c r="F21" s="119"/>
      <c r="G21" s="119">
        <v>877.13896999999997</v>
      </c>
      <c r="H21" s="119">
        <v>146.09816000000001</v>
      </c>
      <c r="I21" s="119">
        <v>16.201040000000006</v>
      </c>
      <c r="J21" s="533">
        <v>1039.4381699999999</v>
      </c>
      <c r="K21" s="82"/>
    </row>
    <row r="22" spans="1:16" s="114" customFormat="1" x14ac:dyDescent="0.2">
      <c r="A22" s="570" t="s">
        <v>176</v>
      </c>
      <c r="B22" s="119">
        <v>45.443709999999996</v>
      </c>
      <c r="C22" s="119">
        <v>7.2576799999999997</v>
      </c>
      <c r="D22" s="119">
        <v>0.79248000000000007</v>
      </c>
      <c r="E22" s="533">
        <v>53.493869999999994</v>
      </c>
      <c r="F22" s="119"/>
      <c r="G22" s="119">
        <v>593.60379000000023</v>
      </c>
      <c r="H22" s="119">
        <v>93.884999999999991</v>
      </c>
      <c r="I22" s="119">
        <v>27.761259999999996</v>
      </c>
      <c r="J22" s="533">
        <v>715.25005000000021</v>
      </c>
      <c r="K22" s="82"/>
    </row>
    <row r="23" spans="1:16" x14ac:dyDescent="0.2">
      <c r="A23" s="571" t="s">
        <v>177</v>
      </c>
      <c r="B23" s="119">
        <v>138.02338999999995</v>
      </c>
      <c r="C23" s="119">
        <v>11.696449999999999</v>
      </c>
      <c r="D23" s="119">
        <v>2.3472799999999996</v>
      </c>
      <c r="E23" s="533">
        <v>152.06711999999996</v>
      </c>
      <c r="F23" s="119"/>
      <c r="G23" s="119">
        <v>1661.4701199999988</v>
      </c>
      <c r="H23" s="119">
        <v>144.50961999999998</v>
      </c>
      <c r="I23" s="119">
        <v>71.233100000000036</v>
      </c>
      <c r="J23" s="533">
        <v>1877.2128399999988</v>
      </c>
      <c r="K23" s="476"/>
      <c r="P23" s="114"/>
    </row>
    <row r="24" spans="1:16" x14ac:dyDescent="0.2">
      <c r="A24" s="572" t="s">
        <v>499</v>
      </c>
      <c r="B24" s="123">
        <v>1884.9193399999981</v>
      </c>
      <c r="C24" s="123">
        <v>291.63145999999995</v>
      </c>
      <c r="D24" s="123">
        <v>79.092700000000008</v>
      </c>
      <c r="E24" s="123">
        <v>2255.6434999999983</v>
      </c>
      <c r="F24" s="123"/>
      <c r="G24" s="123">
        <v>22355.83051000004</v>
      </c>
      <c r="H24" s="123">
        <v>3811.2750800000008</v>
      </c>
      <c r="I24" s="123">
        <v>1903.2519299999979</v>
      </c>
      <c r="J24" s="123">
        <v>28070.357520000038</v>
      </c>
      <c r="K24" s="476"/>
    </row>
    <row r="25" spans="1:16" x14ac:dyDescent="0.2">
      <c r="I25" s="8"/>
      <c r="J25" s="93" t="s">
        <v>237</v>
      </c>
    </row>
    <row r="26" spans="1:16" x14ac:dyDescent="0.2">
      <c r="A26" s="536" t="s">
        <v>500</v>
      </c>
      <c r="G26" s="125"/>
      <c r="H26" s="125"/>
      <c r="I26" s="125"/>
      <c r="J26" s="125"/>
    </row>
    <row r="27" spans="1:16" x14ac:dyDescent="0.2">
      <c r="A27" s="154" t="s">
        <v>238</v>
      </c>
      <c r="G27" s="125"/>
      <c r="H27" s="125"/>
      <c r="I27" s="125"/>
      <c r="J27" s="125"/>
    </row>
    <row r="28" spans="1:16" ht="18" x14ac:dyDescent="0.25">
      <c r="A28" s="126"/>
      <c r="E28" s="872"/>
      <c r="F28" s="872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244" priority="2" operator="between">
      <formula>0</formula>
      <formula>0.5</formula>
    </cfRule>
    <cfRule type="cellIs" dxfId="243" priority="3" operator="between">
      <formula>0</formula>
      <formula>0.49</formula>
    </cfRule>
  </conditionalFormatting>
  <conditionalFormatting sqref="B5:J24">
    <cfRule type="cellIs" dxfId="242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J1" sqref="J1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73" t="s">
        <v>28</v>
      </c>
      <c r="B1" s="873"/>
      <c r="C1" s="873"/>
      <c r="D1" s="131"/>
      <c r="E1" s="131"/>
      <c r="F1" s="131"/>
      <c r="G1" s="131"/>
      <c r="H1" s="132"/>
    </row>
    <row r="2" spans="1:65" ht="13.7" customHeight="1" x14ac:dyDescent="0.2">
      <c r="A2" s="874"/>
      <c r="B2" s="874"/>
      <c r="C2" s="874"/>
      <c r="D2" s="135"/>
      <c r="E2" s="135"/>
      <c r="F2" s="135"/>
      <c r="H2" s="110" t="s">
        <v>158</v>
      </c>
    </row>
    <row r="3" spans="1:65" s="102" customFormat="1" ht="12.75" x14ac:dyDescent="0.2">
      <c r="A3" s="79"/>
      <c r="B3" s="862">
        <f>INDICE!A3</f>
        <v>42614</v>
      </c>
      <c r="C3" s="863"/>
      <c r="D3" s="863" t="s">
        <v>119</v>
      </c>
      <c r="E3" s="863"/>
      <c r="F3" s="863" t="s">
        <v>120</v>
      </c>
      <c r="G3" s="863"/>
      <c r="H3" s="863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47</v>
      </c>
      <c r="C4" s="97" t="s">
        <v>487</v>
      </c>
      <c r="D4" s="97" t="s">
        <v>47</v>
      </c>
      <c r="E4" s="97" t="s">
        <v>487</v>
      </c>
      <c r="F4" s="97" t="s">
        <v>47</v>
      </c>
      <c r="G4" s="97" t="s">
        <v>487</v>
      </c>
      <c r="H4" s="440" t="s">
        <v>109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191</v>
      </c>
      <c r="B5" s="581">
        <v>377.19787999999932</v>
      </c>
      <c r="C5" s="139">
        <v>4.729531133915545</v>
      </c>
      <c r="D5" s="138">
        <v>3313.4018199999987</v>
      </c>
      <c r="E5" s="139">
        <v>2.0681486419350912</v>
      </c>
      <c r="F5" s="138">
        <v>4374.2198399999997</v>
      </c>
      <c r="G5" s="139">
        <v>1.6323918505689987</v>
      </c>
      <c r="H5" s="578">
        <v>16.12818779194113</v>
      </c>
    </row>
    <row r="6" spans="1:65" ht="13.7" customHeight="1" x14ac:dyDescent="0.2">
      <c r="A6" s="137" t="s">
        <v>192</v>
      </c>
      <c r="B6" s="582">
        <v>32.006960000000035</v>
      </c>
      <c r="C6" s="141">
        <v>10.568422652616132</v>
      </c>
      <c r="D6" s="140">
        <v>282.78148000000004</v>
      </c>
      <c r="E6" s="141">
        <v>12.385636747263986</v>
      </c>
      <c r="F6" s="140">
        <v>371.06224000000003</v>
      </c>
      <c r="G6" s="142">
        <v>12.284502871277693</v>
      </c>
      <c r="H6" s="579">
        <v>1.3681437394830001</v>
      </c>
    </row>
    <row r="7" spans="1:65" ht="13.7" customHeight="1" x14ac:dyDescent="0.2">
      <c r="A7" s="137" t="s">
        <v>152</v>
      </c>
      <c r="B7" s="533">
        <v>0</v>
      </c>
      <c r="C7" s="141">
        <v>-100</v>
      </c>
      <c r="D7" s="119">
        <v>5.6539999999999993E-2</v>
      </c>
      <c r="E7" s="141">
        <v>-7.6445606011107596</v>
      </c>
      <c r="F7" s="119">
        <v>8.0079999999999998E-2</v>
      </c>
      <c r="G7" s="141">
        <v>-8.521818597212695</v>
      </c>
      <c r="H7" s="533">
        <v>2.9526300131697217E-4</v>
      </c>
    </row>
    <row r="8" spans="1:65" ht="13.7" customHeight="1" x14ac:dyDescent="0.2">
      <c r="A8" s="574" t="s">
        <v>193</v>
      </c>
      <c r="B8" s="575">
        <v>409.20483999999931</v>
      </c>
      <c r="C8" s="576">
        <v>5.1628542670298891</v>
      </c>
      <c r="D8" s="575">
        <v>3596.2398399999988</v>
      </c>
      <c r="E8" s="576">
        <v>2.8094261288407933</v>
      </c>
      <c r="F8" s="575">
        <v>4745.3621600000006</v>
      </c>
      <c r="G8" s="577">
        <v>2.3906731990368932</v>
      </c>
      <c r="H8" s="577">
        <v>17.496626794425453</v>
      </c>
    </row>
    <row r="9" spans="1:65" ht="13.7" customHeight="1" x14ac:dyDescent="0.2">
      <c r="A9" s="137" t="s">
        <v>178</v>
      </c>
      <c r="B9" s="582">
        <v>1884.9193400000031</v>
      </c>
      <c r="C9" s="141">
        <v>5.7425936288917576</v>
      </c>
      <c r="D9" s="140">
        <v>16879.09447</v>
      </c>
      <c r="E9" s="141">
        <v>3.6503455318970861</v>
      </c>
      <c r="F9" s="140">
        <v>22355.830509999996</v>
      </c>
      <c r="G9" s="142">
        <v>3.6642081896898651</v>
      </c>
      <c r="H9" s="579">
        <v>82.428191974477215</v>
      </c>
    </row>
    <row r="10" spans="1:65" ht="13.7" customHeight="1" x14ac:dyDescent="0.2">
      <c r="A10" s="137" t="s">
        <v>194</v>
      </c>
      <c r="B10" s="582">
        <v>1.7686500000000001</v>
      </c>
      <c r="C10" s="141">
        <v>48.789844282361258</v>
      </c>
      <c r="D10" s="140">
        <v>14.27868</v>
      </c>
      <c r="E10" s="141">
        <v>4.1682078129001079</v>
      </c>
      <c r="F10" s="140">
        <v>20.390340000000002</v>
      </c>
      <c r="G10" s="142">
        <v>1.825538158221951</v>
      </c>
      <c r="H10" s="579">
        <v>7.5181231097321569E-2</v>
      </c>
    </row>
    <row r="11" spans="1:65" ht="13.7" customHeight="1" x14ac:dyDescent="0.2">
      <c r="A11" s="574" t="s">
        <v>523</v>
      </c>
      <c r="B11" s="575">
        <v>1886.6879900000033</v>
      </c>
      <c r="C11" s="576">
        <v>5.7712804024362327</v>
      </c>
      <c r="D11" s="575">
        <v>16893.373149999999</v>
      </c>
      <c r="E11" s="576">
        <v>3.6507810671891852</v>
      </c>
      <c r="F11" s="575">
        <v>22376.220849999998</v>
      </c>
      <c r="G11" s="577">
        <v>3.6625024745668755</v>
      </c>
      <c r="H11" s="577">
        <v>82.503373205574547</v>
      </c>
    </row>
    <row r="12" spans="1:65" ht="13.7" customHeight="1" x14ac:dyDescent="0.2">
      <c r="A12" s="144" t="s">
        <v>501</v>
      </c>
      <c r="B12" s="145">
        <v>2295.8928300000025</v>
      </c>
      <c r="C12" s="146">
        <v>5.6623234862667005</v>
      </c>
      <c r="D12" s="145">
        <v>20489.612989999998</v>
      </c>
      <c r="E12" s="146">
        <v>3.5021154863057924</v>
      </c>
      <c r="F12" s="145">
        <v>27121.583009999998</v>
      </c>
      <c r="G12" s="146">
        <v>3.4376997339245938</v>
      </c>
      <c r="H12" s="146">
        <v>100</v>
      </c>
    </row>
    <row r="13" spans="1:65" ht="13.7" customHeight="1" x14ac:dyDescent="0.2">
      <c r="A13" s="147" t="s">
        <v>195</v>
      </c>
      <c r="B13" s="148">
        <v>4708.4133600000023</v>
      </c>
      <c r="C13" s="148"/>
      <c r="D13" s="148">
        <v>42510.884664369172</v>
      </c>
      <c r="E13" s="148"/>
      <c r="F13" s="148">
        <v>56374.057008933094</v>
      </c>
      <c r="G13" s="149"/>
      <c r="H13" s="150" t="s">
        <v>149</v>
      </c>
    </row>
    <row r="14" spans="1:65" ht="13.7" customHeight="1" x14ac:dyDescent="0.2">
      <c r="A14" s="151" t="s">
        <v>196</v>
      </c>
      <c r="B14" s="583">
        <v>48.7614968028211</v>
      </c>
      <c r="C14" s="152"/>
      <c r="D14" s="152">
        <v>48.198509985781421</v>
      </c>
      <c r="E14" s="152"/>
      <c r="F14" s="152">
        <v>48.110042897395665</v>
      </c>
      <c r="G14" s="153" t="s">
        <v>149</v>
      </c>
      <c r="H14" s="580" t="s">
        <v>149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237</v>
      </c>
    </row>
    <row r="16" spans="1:65" ht="13.7" customHeight="1" x14ac:dyDescent="0.2">
      <c r="A16" s="124" t="s">
        <v>556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502</v>
      </c>
    </row>
    <row r="18" spans="1:1" ht="13.7" customHeight="1" x14ac:dyDescent="0.2">
      <c r="A18" s="166" t="s">
        <v>642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241" priority="2" operator="equal">
      <formula>0</formula>
    </cfRule>
    <cfRule type="cellIs" dxfId="240" priority="9" operator="between">
      <formula>0</formula>
      <formula>0.5</formula>
    </cfRule>
    <cfRule type="cellIs" dxfId="239" priority="10" operator="between">
      <formula>0</formula>
      <formula>0.49</formula>
    </cfRule>
  </conditionalFormatting>
  <conditionalFormatting sqref="D7">
    <cfRule type="cellIs" dxfId="238" priority="7" operator="between">
      <formula>0</formula>
      <formula>0.5</formula>
    </cfRule>
    <cfRule type="cellIs" dxfId="237" priority="8" operator="between">
      <formula>0</formula>
      <formula>0.49</formula>
    </cfRule>
  </conditionalFormatting>
  <conditionalFormatting sqref="F7">
    <cfRule type="cellIs" dxfId="236" priority="5" operator="between">
      <formula>0</formula>
      <formula>0.5</formula>
    </cfRule>
    <cfRule type="cellIs" dxfId="235" priority="6" operator="between">
      <formula>0</formula>
      <formula>0.49</formula>
    </cfRule>
  </conditionalFormatting>
  <conditionalFormatting sqref="H7">
    <cfRule type="cellIs" dxfId="234" priority="3" operator="between">
      <formula>0</formula>
      <formula>0.5</formula>
    </cfRule>
    <cfRule type="cellIs" dxfId="233" priority="4" operator="between">
      <formula>0</formula>
      <formula>0.49</formula>
    </cfRule>
  </conditionalFormatting>
  <conditionalFormatting sqref="C7">
    <cfRule type="cellIs" dxfId="232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topLeftCell="B1" workbookViewId="0">
      <selection activeCell="O1" sqref="O1"/>
    </sheetView>
  </sheetViews>
  <sheetFormatPr baseColWidth="10" defaultRowHeight="14.25" x14ac:dyDescent="0.2"/>
  <cols>
    <col min="1" max="1" width="18.5" customWidth="1"/>
    <col min="12" max="12" width="11" style="391" customWidth="1"/>
    <col min="13" max="13" width="11" customWidth="1"/>
  </cols>
  <sheetData>
    <row r="1" spans="1:14" x14ac:dyDescent="0.2">
      <c r="A1" s="875" t="s">
        <v>26</v>
      </c>
      <c r="B1" s="875"/>
      <c r="C1" s="875"/>
      <c r="D1" s="875"/>
      <c r="E1" s="875"/>
      <c r="F1" s="157"/>
      <c r="G1" s="157"/>
      <c r="H1" s="157"/>
      <c r="I1" s="157"/>
      <c r="J1" s="157"/>
      <c r="K1" s="157"/>
      <c r="L1" s="584"/>
      <c r="M1" s="157"/>
      <c r="N1" s="157"/>
    </row>
    <row r="2" spans="1:14" x14ac:dyDescent="0.2">
      <c r="A2" s="875"/>
      <c r="B2" s="876"/>
      <c r="C2" s="876"/>
      <c r="D2" s="876"/>
      <c r="E2" s="876"/>
      <c r="F2" s="157"/>
      <c r="G2" s="157"/>
      <c r="H2" s="157"/>
      <c r="I2" s="157"/>
      <c r="J2" s="157"/>
      <c r="K2" s="157"/>
      <c r="L2" s="584"/>
      <c r="M2" s="158" t="s">
        <v>158</v>
      </c>
      <c r="N2" s="157"/>
    </row>
    <row r="3" spans="1:14" x14ac:dyDescent="0.2">
      <c r="A3" s="438"/>
      <c r="B3" s="729">
        <v>2015</v>
      </c>
      <c r="C3" s="729" t="s">
        <v>601</v>
      </c>
      <c r="D3" s="729" t="s">
        <v>601</v>
      </c>
      <c r="E3" s="729">
        <v>2016</v>
      </c>
      <c r="F3" s="729" t="s">
        <v>601</v>
      </c>
      <c r="G3" s="729" t="s">
        <v>601</v>
      </c>
      <c r="H3" s="729" t="s">
        <v>601</v>
      </c>
      <c r="I3" s="729" t="s">
        <v>601</v>
      </c>
      <c r="J3" s="729" t="s">
        <v>601</v>
      </c>
      <c r="K3" s="729" t="s">
        <v>601</v>
      </c>
      <c r="L3" s="729" t="s">
        <v>601</v>
      </c>
      <c r="M3" s="729" t="s">
        <v>601</v>
      </c>
      <c r="N3" s="1"/>
    </row>
    <row r="4" spans="1:14" x14ac:dyDescent="0.2">
      <c r="A4" s="159"/>
      <c r="B4" s="759">
        <v>42308</v>
      </c>
      <c r="C4" s="759">
        <v>42338</v>
      </c>
      <c r="D4" s="759">
        <v>42369</v>
      </c>
      <c r="E4" s="759">
        <v>42400</v>
      </c>
      <c r="F4" s="759">
        <v>42429</v>
      </c>
      <c r="G4" s="759">
        <v>42460</v>
      </c>
      <c r="H4" s="759">
        <v>42490</v>
      </c>
      <c r="I4" s="759">
        <v>42521</v>
      </c>
      <c r="J4" s="759">
        <v>42551</v>
      </c>
      <c r="K4" s="759">
        <v>42582</v>
      </c>
      <c r="L4" s="759">
        <v>42613</v>
      </c>
      <c r="M4" s="759">
        <v>42643</v>
      </c>
      <c r="N4" s="1"/>
    </row>
    <row r="5" spans="1:14" x14ac:dyDescent="0.2">
      <c r="A5" s="160" t="s">
        <v>197</v>
      </c>
      <c r="B5" s="161">
        <v>23.663839999999972</v>
      </c>
      <c r="C5" s="161">
        <v>22.123279999999994</v>
      </c>
      <c r="D5" s="161">
        <v>19.868059999999996</v>
      </c>
      <c r="E5" s="161">
        <v>19.39998000000001</v>
      </c>
      <c r="F5" s="161">
        <v>19.154850000000003</v>
      </c>
      <c r="G5" s="161">
        <v>20.193039999999979</v>
      </c>
      <c r="H5" s="161">
        <v>19.792740000000016</v>
      </c>
      <c r="I5" s="161">
        <v>20.804559999999999</v>
      </c>
      <c r="J5" s="161">
        <v>20.346390000000014</v>
      </c>
      <c r="K5" s="161">
        <v>21.239080000000008</v>
      </c>
      <c r="L5" s="161">
        <v>21.055850000000021</v>
      </c>
      <c r="M5" s="161">
        <v>20.208979999999972</v>
      </c>
      <c r="N5" s="1"/>
    </row>
    <row r="6" spans="1:14" x14ac:dyDescent="0.2">
      <c r="A6" s="162" t="s">
        <v>504</v>
      </c>
      <c r="B6" s="163">
        <v>82.401529999999966</v>
      </c>
      <c r="C6" s="163">
        <v>103.43312999999995</v>
      </c>
      <c r="D6" s="163">
        <v>80.726740000000007</v>
      </c>
      <c r="E6" s="163">
        <v>74.343450000000175</v>
      </c>
      <c r="F6" s="163">
        <v>78.605050000000062</v>
      </c>
      <c r="G6" s="163">
        <v>76.058060000000111</v>
      </c>
      <c r="H6" s="163">
        <v>79.051450000000102</v>
      </c>
      <c r="I6" s="163">
        <v>82.715510000000023</v>
      </c>
      <c r="J6" s="163">
        <v>80.25468000000015</v>
      </c>
      <c r="K6" s="163">
        <v>83.586430000000135</v>
      </c>
      <c r="L6" s="163">
        <v>84.839410000000044</v>
      </c>
      <c r="M6" s="163">
        <v>82.726069999999936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237</v>
      </c>
      <c r="N7" s="1"/>
    </row>
    <row r="8" spans="1:14" x14ac:dyDescent="0.2">
      <c r="A8" s="166" t="s">
        <v>503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84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597</v>
      </c>
    </row>
    <row r="2" spans="1:4" x14ac:dyDescent="0.2">
      <c r="A2" s="481"/>
      <c r="B2" s="481"/>
      <c r="C2" s="481"/>
      <c r="D2" s="481"/>
    </row>
    <row r="3" spans="1:4" x14ac:dyDescent="0.2">
      <c r="B3" s="481">
        <v>2014</v>
      </c>
      <c r="C3" s="481">
        <v>2015</v>
      </c>
      <c r="D3" s="481">
        <v>2016</v>
      </c>
    </row>
    <row r="4" spans="1:4" x14ac:dyDescent="0.2">
      <c r="A4" s="377" t="s">
        <v>133</v>
      </c>
      <c r="B4" s="480">
        <v>-3.1446782890975302</v>
      </c>
      <c r="C4" s="480">
        <v>1.529388461799281</v>
      </c>
      <c r="D4" s="731">
        <v>3.1334068187766935</v>
      </c>
    </row>
    <row r="5" spans="1:4" x14ac:dyDescent="0.2">
      <c r="A5" s="585" t="s">
        <v>134</v>
      </c>
      <c r="B5" s="480">
        <v>-2.1974066317920111</v>
      </c>
      <c r="C5" s="480">
        <v>1.6946073543923879</v>
      </c>
      <c r="D5" s="731">
        <v>3.530031938361808</v>
      </c>
    </row>
    <row r="6" spans="1:4" x14ac:dyDescent="0.2">
      <c r="A6" s="585" t="s">
        <v>135</v>
      </c>
      <c r="B6" s="480">
        <v>-1.2516567150178042</v>
      </c>
      <c r="C6" s="480">
        <v>1.8254518436354341</v>
      </c>
      <c r="D6" s="731">
        <v>3.527901134772963</v>
      </c>
    </row>
    <row r="7" spans="1:4" x14ac:dyDescent="0.2">
      <c r="A7" s="585" t="s">
        <v>136</v>
      </c>
      <c r="B7" s="480">
        <v>-1.3759162660629376</v>
      </c>
      <c r="C7" s="480">
        <v>2.0836738272168183</v>
      </c>
      <c r="D7" s="731">
        <v>3.6507992783251062</v>
      </c>
    </row>
    <row r="8" spans="1:4" x14ac:dyDescent="0.2">
      <c r="A8" s="585" t="s">
        <v>137</v>
      </c>
      <c r="B8" s="480">
        <v>-0.88789508463165601</v>
      </c>
      <c r="C8" s="480">
        <v>2.0066172892763974</v>
      </c>
      <c r="D8" s="480">
        <v>3.9106438755101536</v>
      </c>
    </row>
    <row r="9" spans="1:4" x14ac:dyDescent="0.2">
      <c r="A9" s="585" t="s">
        <v>138</v>
      </c>
      <c r="B9" s="480">
        <v>0.42649406359764735</v>
      </c>
      <c r="C9" s="480">
        <v>2.3646359118921736</v>
      </c>
      <c r="D9" s="731">
        <v>3.5692408353986766</v>
      </c>
    </row>
    <row r="10" spans="1:4" x14ac:dyDescent="0.2">
      <c r="A10" s="585" t="s">
        <v>139</v>
      </c>
      <c r="B10" s="480">
        <v>0.37064770000806657</v>
      </c>
      <c r="C10" s="480">
        <v>2.8578229545886749</v>
      </c>
      <c r="D10" s="731">
        <v>2.8497523283133521</v>
      </c>
    </row>
    <row r="11" spans="1:4" x14ac:dyDescent="0.2">
      <c r="A11" s="585" t="s">
        <v>140</v>
      </c>
      <c r="B11" s="480">
        <v>0.49685609225391014</v>
      </c>
      <c r="C11" s="480">
        <v>3.5132548354838846</v>
      </c>
      <c r="D11" s="731">
        <v>3.0161161519419588</v>
      </c>
    </row>
    <row r="12" spans="1:4" x14ac:dyDescent="0.2">
      <c r="A12" s="585" t="s">
        <v>141</v>
      </c>
      <c r="B12" s="480">
        <v>0.91104892142927374</v>
      </c>
      <c r="C12" s="480">
        <v>3.0644046658804012</v>
      </c>
      <c r="D12" s="731">
        <v>3.4376997339245934</v>
      </c>
    </row>
    <row r="13" spans="1:4" x14ac:dyDescent="0.2">
      <c r="A13" s="585" t="s">
        <v>142</v>
      </c>
      <c r="B13" s="480">
        <v>0.94008333001465894</v>
      </c>
      <c r="C13" s="480">
        <v>3.0675885347335869</v>
      </c>
      <c r="D13" s="731" t="s">
        <v>601</v>
      </c>
    </row>
    <row r="14" spans="1:4" x14ac:dyDescent="0.2">
      <c r="A14" s="585" t="s">
        <v>143</v>
      </c>
      <c r="B14" s="480">
        <v>0.87830283214285998</v>
      </c>
      <c r="C14" s="480">
        <v>3.5883873080564777</v>
      </c>
      <c r="D14" s="731" t="s">
        <v>601</v>
      </c>
    </row>
    <row r="15" spans="1:4" x14ac:dyDescent="0.2">
      <c r="A15" s="586" t="s">
        <v>144</v>
      </c>
      <c r="B15" s="482">
        <v>1.4433933398524892</v>
      </c>
      <c r="C15" s="482">
        <v>3.4539657833198691</v>
      </c>
      <c r="D15" s="732" t="s">
        <v>601</v>
      </c>
    </row>
    <row r="16" spans="1:4" x14ac:dyDescent="0.2">
      <c r="D16" s="93" t="s">
        <v>237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I1" sqref="I1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73" t="s">
        <v>33</v>
      </c>
      <c r="B1" s="873"/>
      <c r="C1" s="873"/>
      <c r="D1" s="131"/>
      <c r="E1" s="131"/>
      <c r="F1" s="131"/>
      <c r="G1" s="131"/>
    </row>
    <row r="2" spans="1:13" ht="13.7" customHeight="1" x14ac:dyDescent="0.2">
      <c r="A2" s="874"/>
      <c r="B2" s="874"/>
      <c r="C2" s="874"/>
      <c r="D2" s="135"/>
      <c r="E2" s="135"/>
      <c r="F2" s="135"/>
      <c r="G2" s="110" t="s">
        <v>158</v>
      </c>
    </row>
    <row r="3" spans="1:13" ht="13.7" customHeight="1" x14ac:dyDescent="0.2">
      <c r="A3" s="167"/>
      <c r="B3" s="877">
        <f>INDICE!A3</f>
        <v>42614</v>
      </c>
      <c r="C3" s="878"/>
      <c r="D3" s="878" t="s">
        <v>119</v>
      </c>
      <c r="E3" s="878"/>
      <c r="F3" s="878" t="s">
        <v>120</v>
      </c>
      <c r="G3" s="878"/>
    </row>
    <row r="4" spans="1:13" ht="30.4" customHeight="1" x14ac:dyDescent="0.2">
      <c r="A4" s="151"/>
      <c r="B4" s="168" t="s">
        <v>198</v>
      </c>
      <c r="C4" s="169" t="s">
        <v>199</v>
      </c>
      <c r="D4" s="168" t="s">
        <v>198</v>
      </c>
      <c r="E4" s="169" t="s">
        <v>199</v>
      </c>
      <c r="F4" s="168" t="s">
        <v>198</v>
      </c>
      <c r="G4" s="169" t="s">
        <v>199</v>
      </c>
    </row>
    <row r="5" spans="1:13" s="133" customFormat="1" ht="13.7" customHeight="1" x14ac:dyDescent="0.2">
      <c r="A5" s="137" t="s">
        <v>200</v>
      </c>
      <c r="B5" s="140">
        <v>396.01720999999918</v>
      </c>
      <c r="C5" s="143">
        <v>13.187629999999993</v>
      </c>
      <c r="D5" s="140">
        <v>3468.9613099999992</v>
      </c>
      <c r="E5" s="140">
        <v>127.27852999999999</v>
      </c>
      <c r="F5" s="140">
        <v>4581.269119999999</v>
      </c>
      <c r="G5" s="140">
        <v>164.09303999999997</v>
      </c>
      <c r="L5" s="170"/>
      <c r="M5" s="170"/>
    </row>
    <row r="6" spans="1:13" s="133" customFormat="1" ht="13.7" customHeight="1" x14ac:dyDescent="0.2">
      <c r="A6" s="137" t="s">
        <v>201</v>
      </c>
      <c r="B6" s="140">
        <v>1466.4272500000038</v>
      </c>
      <c r="C6" s="140">
        <v>420.26074000000017</v>
      </c>
      <c r="D6" s="140">
        <v>13055.58295</v>
      </c>
      <c r="E6" s="140">
        <v>3837.7902000000017</v>
      </c>
      <c r="F6" s="140">
        <v>17219.603899999995</v>
      </c>
      <c r="G6" s="140">
        <v>5156.6169500000005</v>
      </c>
      <c r="L6" s="170"/>
      <c r="M6" s="170"/>
    </row>
    <row r="7" spans="1:13" s="133" customFormat="1" ht="13.7" customHeight="1" x14ac:dyDescent="0.2">
      <c r="A7" s="147" t="s">
        <v>195</v>
      </c>
      <c r="B7" s="148">
        <v>1862.4444600000029</v>
      </c>
      <c r="C7" s="148">
        <v>433.44837000000018</v>
      </c>
      <c r="D7" s="148">
        <v>16524.544259999999</v>
      </c>
      <c r="E7" s="148">
        <v>3965.0687300000018</v>
      </c>
      <c r="F7" s="148">
        <v>21800.873019999992</v>
      </c>
      <c r="G7" s="148">
        <v>5320.7099900000003</v>
      </c>
    </row>
    <row r="8" spans="1:13" ht="13.7" customHeight="1" x14ac:dyDescent="0.2">
      <c r="G8" s="93" t="s">
        <v>237</v>
      </c>
    </row>
    <row r="9" spans="1:13" ht="13.7" customHeight="1" x14ac:dyDescent="0.2">
      <c r="A9" s="154" t="s">
        <v>505</v>
      </c>
    </row>
    <row r="10" spans="1:13" ht="13.7" customHeight="1" x14ac:dyDescent="0.2">
      <c r="A10" s="154" t="s">
        <v>238</v>
      </c>
    </row>
    <row r="14" spans="1:13" ht="13.7" customHeight="1" x14ac:dyDescent="0.2">
      <c r="B14" s="781"/>
      <c r="D14" s="781"/>
      <c r="F14" s="781"/>
    </row>
    <row r="15" spans="1:13" ht="13.7" customHeight="1" x14ac:dyDescent="0.2">
      <c r="B15" s="781"/>
      <c r="D15" s="781"/>
      <c r="F15" s="781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L1" sqref="L1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508</v>
      </c>
    </row>
    <row r="2" spans="1:11" ht="15.75" x14ac:dyDescent="0.25">
      <c r="A2" s="2"/>
      <c r="J2" s="110" t="s">
        <v>158</v>
      </c>
    </row>
    <row r="3" spans="1:11" s="114" customFormat="1" ht="13.7" customHeight="1" x14ac:dyDescent="0.2">
      <c r="A3" s="111"/>
      <c r="B3" s="865">
        <f>INDICE!A3</f>
        <v>42614</v>
      </c>
      <c r="C3" s="865"/>
      <c r="D3" s="865">
        <f>INDICE!C3</f>
        <v>0</v>
      </c>
      <c r="E3" s="865"/>
      <c r="F3" s="112"/>
      <c r="G3" s="866" t="s">
        <v>120</v>
      </c>
      <c r="H3" s="866"/>
      <c r="I3" s="866"/>
      <c r="J3" s="866"/>
    </row>
    <row r="4" spans="1:11" s="114" customFormat="1" x14ac:dyDescent="0.2">
      <c r="A4" s="115"/>
      <c r="B4" s="116" t="s">
        <v>150</v>
      </c>
      <c r="C4" s="116" t="s">
        <v>151</v>
      </c>
      <c r="D4" s="116" t="s">
        <v>187</v>
      </c>
      <c r="E4" s="116" t="s">
        <v>190</v>
      </c>
      <c r="F4" s="116"/>
      <c r="G4" s="116" t="s">
        <v>150</v>
      </c>
      <c r="H4" s="116" t="s">
        <v>151</v>
      </c>
      <c r="I4" s="116" t="s">
        <v>187</v>
      </c>
      <c r="J4" s="116" t="s">
        <v>190</v>
      </c>
    </row>
    <row r="5" spans="1:11" s="114" customFormat="1" x14ac:dyDescent="0.2">
      <c r="A5" s="569" t="s">
        <v>160</v>
      </c>
      <c r="B5" s="117">
        <f>'GNA CCAA'!B5</f>
        <v>57.535620000000016</v>
      </c>
      <c r="C5" s="117">
        <f>'GNA CCAA'!C5</f>
        <v>2.6249099999999985</v>
      </c>
      <c r="D5" s="117">
        <f>'GO CCAA'!B5</f>
        <v>282.63845000000009</v>
      </c>
      <c r="E5" s="530">
        <f>SUM(B5:D5)</f>
        <v>342.79898000000009</v>
      </c>
      <c r="F5" s="117"/>
      <c r="G5" s="117">
        <f>'GNA CCAA'!F5</f>
        <v>672.61154000000136</v>
      </c>
      <c r="H5" s="117">
        <f>'GNA CCAA'!G5</f>
        <v>30.579249999999973</v>
      </c>
      <c r="I5" s="117">
        <f>'GO CCAA'!G5</f>
        <v>3377.8726200000006</v>
      </c>
      <c r="J5" s="530">
        <f>SUM(G5:I5)</f>
        <v>4081.063410000002</v>
      </c>
      <c r="K5" s="82"/>
    </row>
    <row r="6" spans="1:11" s="114" customFormat="1" x14ac:dyDescent="0.2">
      <c r="A6" s="570" t="s">
        <v>161</v>
      </c>
      <c r="B6" s="119">
        <f>'GNA CCAA'!B6</f>
        <v>11.168849999999997</v>
      </c>
      <c r="C6" s="119">
        <f>'GNA CCAA'!C6</f>
        <v>0.64060000000000006</v>
      </c>
      <c r="D6" s="119">
        <f>'GO CCAA'!B6</f>
        <v>75.808180000000021</v>
      </c>
      <c r="E6" s="533">
        <f>SUM(B6:D6)</f>
        <v>87.61763000000002</v>
      </c>
      <c r="F6" s="119"/>
      <c r="G6" s="119">
        <f>'GNA CCAA'!F6</f>
        <v>129.6333800000001</v>
      </c>
      <c r="H6" s="119">
        <f>'GNA CCAA'!G6</f>
        <v>7.5141700000000045</v>
      </c>
      <c r="I6" s="119">
        <f>'GO CCAA'!G6</f>
        <v>915.27528000000018</v>
      </c>
      <c r="J6" s="533">
        <f t="shared" ref="J6:J24" si="0">SUM(G6:I6)</f>
        <v>1052.4228300000002</v>
      </c>
      <c r="K6" s="82"/>
    </row>
    <row r="7" spans="1:11" s="114" customFormat="1" x14ac:dyDescent="0.2">
      <c r="A7" s="570" t="s">
        <v>162</v>
      </c>
      <c r="B7" s="119">
        <f>'GNA CCAA'!B7</f>
        <v>7.0793000000000008</v>
      </c>
      <c r="C7" s="119">
        <f>'GNA CCAA'!C7</f>
        <v>0.65591999999999995</v>
      </c>
      <c r="D7" s="119">
        <f>'GO CCAA'!B7</f>
        <v>37.91574</v>
      </c>
      <c r="E7" s="533">
        <f t="shared" ref="E7:E24" si="1">SUM(B7:D7)</f>
        <v>45.650959999999998</v>
      </c>
      <c r="F7" s="119"/>
      <c r="G7" s="119">
        <f>'GNA CCAA'!F7</f>
        <v>82.583340000000007</v>
      </c>
      <c r="H7" s="119">
        <f>'GNA CCAA'!G7</f>
        <v>7.1795000000000027</v>
      </c>
      <c r="I7" s="119">
        <f>'GO CCAA'!G7</f>
        <v>443.52329999999984</v>
      </c>
      <c r="J7" s="533">
        <f t="shared" si="0"/>
        <v>533.28613999999982</v>
      </c>
      <c r="K7" s="82"/>
    </row>
    <row r="8" spans="1:11" s="114" customFormat="1" x14ac:dyDescent="0.2">
      <c r="A8" s="570" t="s">
        <v>163</v>
      </c>
      <c r="B8" s="119">
        <f>'GNA CCAA'!B8</f>
        <v>20.531410000000001</v>
      </c>
      <c r="C8" s="119">
        <f>'GNA CCAA'!C8</f>
        <v>1.2429700000000001</v>
      </c>
      <c r="D8" s="119">
        <f>'GO CCAA'!B8</f>
        <v>39.968599999999995</v>
      </c>
      <c r="E8" s="533">
        <f t="shared" si="1"/>
        <v>61.742979999999996</v>
      </c>
      <c r="F8" s="119"/>
      <c r="G8" s="119">
        <f>'GNA CCAA'!F8</f>
        <v>206.94795999999997</v>
      </c>
      <c r="H8" s="119">
        <f>'GNA CCAA'!G8</f>
        <v>12.897730000000003</v>
      </c>
      <c r="I8" s="119">
        <f>'GO CCAA'!G8</f>
        <v>409.83513000000005</v>
      </c>
      <c r="J8" s="533">
        <f t="shared" si="0"/>
        <v>629.68082000000004</v>
      </c>
      <c r="K8" s="82"/>
    </row>
    <row r="9" spans="1:11" s="114" customFormat="1" x14ac:dyDescent="0.2">
      <c r="A9" s="570" t="s">
        <v>164</v>
      </c>
      <c r="B9" s="119">
        <f>'GNA CCAA'!B9</f>
        <v>30.747500000000002</v>
      </c>
      <c r="C9" s="119">
        <f>'GNA CCAA'!C9</f>
        <v>10.849010000000003</v>
      </c>
      <c r="D9" s="119">
        <f>'GO CCAA'!B9</f>
        <v>55.123509999999996</v>
      </c>
      <c r="E9" s="533">
        <f t="shared" si="1"/>
        <v>96.720020000000005</v>
      </c>
      <c r="F9" s="119"/>
      <c r="G9" s="119">
        <f>'GNA CCAA'!F9</f>
        <v>370.83150000000006</v>
      </c>
      <c r="H9" s="119">
        <f>'GNA CCAA'!G9</f>
        <v>129.42628000000002</v>
      </c>
      <c r="I9" s="119">
        <f>'GO CCAA'!G9</f>
        <v>659.70555999999999</v>
      </c>
      <c r="J9" s="533">
        <f t="shared" si="0"/>
        <v>1159.96334</v>
      </c>
      <c r="K9" s="82"/>
    </row>
    <row r="10" spans="1:11" s="114" customFormat="1" x14ac:dyDescent="0.2">
      <c r="A10" s="570" t="s">
        <v>165</v>
      </c>
      <c r="B10" s="119">
        <f>'GNA CCAA'!B10</f>
        <v>5.1558700000000002</v>
      </c>
      <c r="C10" s="119">
        <f>'GNA CCAA'!C10</f>
        <v>0.37808000000000003</v>
      </c>
      <c r="D10" s="119">
        <f>'GO CCAA'!B10</f>
        <v>27.911669999999997</v>
      </c>
      <c r="E10" s="533">
        <f t="shared" si="1"/>
        <v>33.445619999999998</v>
      </c>
      <c r="F10" s="119"/>
      <c r="G10" s="119">
        <f>'GNA CCAA'!F10</f>
        <v>58.193600000000032</v>
      </c>
      <c r="H10" s="119">
        <f>'GNA CCAA'!G10</f>
        <v>3.9922200000000001</v>
      </c>
      <c r="I10" s="119">
        <f>'GO CCAA'!G10</f>
        <v>318.02911000000006</v>
      </c>
      <c r="J10" s="533">
        <f t="shared" si="0"/>
        <v>380.21493000000009</v>
      </c>
      <c r="K10" s="82"/>
    </row>
    <row r="11" spans="1:11" s="114" customFormat="1" x14ac:dyDescent="0.2">
      <c r="A11" s="570" t="s">
        <v>166</v>
      </c>
      <c r="B11" s="119">
        <f>'GNA CCAA'!B11</f>
        <v>21.867970000000007</v>
      </c>
      <c r="C11" s="119">
        <f>'GNA CCAA'!C11</f>
        <v>1.5404599999999997</v>
      </c>
      <c r="D11" s="119">
        <f>'GO CCAA'!B11</f>
        <v>153.56782999999999</v>
      </c>
      <c r="E11" s="533">
        <f t="shared" si="1"/>
        <v>176.97626</v>
      </c>
      <c r="F11" s="119"/>
      <c r="G11" s="119">
        <f>'GNA CCAA'!F11</f>
        <v>249.52754999999971</v>
      </c>
      <c r="H11" s="119">
        <f>'GNA CCAA'!G11</f>
        <v>17.504600000000014</v>
      </c>
      <c r="I11" s="119">
        <f>'GO CCAA'!G11</f>
        <v>1718.3538000000001</v>
      </c>
      <c r="J11" s="533">
        <f t="shared" si="0"/>
        <v>1985.3859499999999</v>
      </c>
      <c r="K11" s="82"/>
    </row>
    <row r="12" spans="1:11" s="114" customFormat="1" x14ac:dyDescent="0.2">
      <c r="A12" s="570" t="s">
        <v>607</v>
      </c>
      <c r="B12" s="119">
        <f>'GNA CCAA'!B12</f>
        <v>14.291529999999998</v>
      </c>
      <c r="C12" s="119">
        <f>'GNA CCAA'!C12</f>
        <v>0.80477000000000032</v>
      </c>
      <c r="D12" s="119">
        <f>'GO CCAA'!B12</f>
        <v>107.27581999999995</v>
      </c>
      <c r="E12" s="533">
        <f t="shared" si="1"/>
        <v>122.37211999999995</v>
      </c>
      <c r="F12" s="119"/>
      <c r="G12" s="119">
        <f>'GNA CCAA'!F12</f>
        <v>166.62770999999998</v>
      </c>
      <c r="H12" s="119">
        <f>'GNA CCAA'!G12</f>
        <v>9.1335300000000093</v>
      </c>
      <c r="I12" s="119">
        <f>'GO CCAA'!G12</f>
        <v>1251.7438700000002</v>
      </c>
      <c r="J12" s="533">
        <f t="shared" si="0"/>
        <v>1427.5051100000003</v>
      </c>
      <c r="K12" s="82"/>
    </row>
    <row r="13" spans="1:11" s="114" customFormat="1" x14ac:dyDescent="0.2">
      <c r="A13" s="570" t="s">
        <v>167</v>
      </c>
      <c r="B13" s="119">
        <f>'GNA CCAA'!B13</f>
        <v>62.080729999999996</v>
      </c>
      <c r="C13" s="119">
        <f>'GNA CCAA'!C13</f>
        <v>4.7586899999999979</v>
      </c>
      <c r="D13" s="119">
        <f>'GO CCAA'!B13</f>
        <v>289.31056000000007</v>
      </c>
      <c r="E13" s="533">
        <f t="shared" si="1"/>
        <v>356.14998000000003</v>
      </c>
      <c r="F13" s="119"/>
      <c r="G13" s="119">
        <f>'GNA CCAA'!F13</f>
        <v>732.17548000000147</v>
      </c>
      <c r="H13" s="119">
        <f>'GNA CCAA'!G13</f>
        <v>54.992209999999936</v>
      </c>
      <c r="I13" s="119">
        <f>'GO CCAA'!G13</f>
        <v>3537.1907100000008</v>
      </c>
      <c r="J13" s="533">
        <f t="shared" si="0"/>
        <v>4324.3584000000019</v>
      </c>
      <c r="K13" s="82"/>
    </row>
    <row r="14" spans="1:11" s="114" customFormat="1" x14ac:dyDescent="0.2">
      <c r="A14" s="570" t="s">
        <v>168</v>
      </c>
      <c r="B14" s="119">
        <f>'GNA CCAA'!B14</f>
        <v>0.46929000000000004</v>
      </c>
      <c r="C14" s="119">
        <f>'GNA CCAA'!C14</f>
        <v>4.6850000000000003E-2</v>
      </c>
      <c r="D14" s="119">
        <f>'GO CCAA'!B14</f>
        <v>1.0946399999999998</v>
      </c>
      <c r="E14" s="533">
        <f t="shared" si="1"/>
        <v>1.6107799999999999</v>
      </c>
      <c r="F14" s="119"/>
      <c r="G14" s="119">
        <f>'GNA CCAA'!F14</f>
        <v>5.6029700000000009</v>
      </c>
      <c r="H14" s="119">
        <f>'GNA CCAA'!G14</f>
        <v>0.61502999999999997</v>
      </c>
      <c r="I14" s="119">
        <f>'GO CCAA'!G14</f>
        <v>13.686179999999997</v>
      </c>
      <c r="J14" s="533">
        <f t="shared" si="0"/>
        <v>19.904179999999997</v>
      </c>
      <c r="K14" s="82"/>
    </row>
    <row r="15" spans="1:11" s="114" customFormat="1" x14ac:dyDescent="0.2">
      <c r="A15" s="570" t="s">
        <v>169</v>
      </c>
      <c r="B15" s="119">
        <f>'GNA CCAA'!B15</f>
        <v>42.390299999999982</v>
      </c>
      <c r="C15" s="119">
        <f>'GNA CCAA'!C15</f>
        <v>2.0606299999999997</v>
      </c>
      <c r="D15" s="119">
        <f>'GO CCAA'!B15</f>
        <v>183.38270000000003</v>
      </c>
      <c r="E15" s="533">
        <f t="shared" si="1"/>
        <v>227.83363000000003</v>
      </c>
      <c r="F15" s="119"/>
      <c r="G15" s="119">
        <f>'GNA CCAA'!F15</f>
        <v>485.92351999999988</v>
      </c>
      <c r="H15" s="119">
        <f>'GNA CCAA'!G15</f>
        <v>23.572440000000014</v>
      </c>
      <c r="I15" s="119">
        <f>'GO CCAA'!G15</f>
        <v>2166.6392700000019</v>
      </c>
      <c r="J15" s="533">
        <f t="shared" si="0"/>
        <v>2676.1352300000017</v>
      </c>
      <c r="K15" s="82"/>
    </row>
    <row r="16" spans="1:11" s="114" customFormat="1" x14ac:dyDescent="0.2">
      <c r="A16" s="570" t="s">
        <v>170</v>
      </c>
      <c r="B16" s="119">
        <f>'GNA CCAA'!B16</f>
        <v>7.5184399999999991</v>
      </c>
      <c r="C16" s="119">
        <f>'GNA CCAA'!C16</f>
        <v>0.29835</v>
      </c>
      <c r="D16" s="119">
        <f>'GO CCAA'!B16</f>
        <v>50.774360000000001</v>
      </c>
      <c r="E16" s="533">
        <f t="shared" si="1"/>
        <v>58.591149999999999</v>
      </c>
      <c r="F16" s="119"/>
      <c r="G16" s="119">
        <f>'GNA CCAA'!F16</f>
        <v>91.633070000000018</v>
      </c>
      <c r="H16" s="119">
        <f>'GNA CCAA'!G16</f>
        <v>3.3460100000000006</v>
      </c>
      <c r="I16" s="119">
        <f>'GO CCAA'!G16</f>
        <v>616.01783</v>
      </c>
      <c r="J16" s="533">
        <f t="shared" si="0"/>
        <v>710.99691000000007</v>
      </c>
      <c r="K16" s="82"/>
    </row>
    <row r="17" spans="1:16" s="114" customFormat="1" x14ac:dyDescent="0.2">
      <c r="A17" s="570" t="s">
        <v>171</v>
      </c>
      <c r="B17" s="119">
        <f>'GNA CCAA'!B17</f>
        <v>19.446380000000005</v>
      </c>
      <c r="C17" s="119">
        <f>'GNA CCAA'!C17</f>
        <v>1.25221</v>
      </c>
      <c r="D17" s="119">
        <f>'GO CCAA'!B17</f>
        <v>119.15012</v>
      </c>
      <c r="E17" s="533">
        <f t="shared" si="1"/>
        <v>139.84871000000001</v>
      </c>
      <c r="F17" s="119"/>
      <c r="G17" s="119">
        <f>'GNA CCAA'!F17</f>
        <v>228.00808999999998</v>
      </c>
      <c r="H17" s="119">
        <f>'GNA CCAA'!G17</f>
        <v>14.606520000000016</v>
      </c>
      <c r="I17" s="119">
        <f>'GO CCAA'!G17</f>
        <v>1378.8626299999985</v>
      </c>
      <c r="J17" s="533">
        <f t="shared" si="0"/>
        <v>1621.4772399999986</v>
      </c>
      <c r="K17" s="82"/>
    </row>
    <row r="18" spans="1:16" s="114" customFormat="1" x14ac:dyDescent="0.2">
      <c r="A18" s="570" t="s">
        <v>172</v>
      </c>
      <c r="B18" s="119">
        <f>'GNA CCAA'!B18</f>
        <v>2.4497200000000001</v>
      </c>
      <c r="C18" s="119">
        <f>'GNA CCAA'!C18</f>
        <v>0.15134999999999996</v>
      </c>
      <c r="D18" s="119">
        <f>'GO CCAA'!B18</f>
        <v>16.684849999999997</v>
      </c>
      <c r="E18" s="533">
        <f t="shared" si="1"/>
        <v>19.285919999999997</v>
      </c>
      <c r="F18" s="119"/>
      <c r="G18" s="119">
        <f>'GNA CCAA'!F18</f>
        <v>26.803179999999998</v>
      </c>
      <c r="H18" s="119">
        <f>'GNA CCAA'!G18</f>
        <v>1.7624</v>
      </c>
      <c r="I18" s="119">
        <f>'GO CCAA'!G18</f>
        <v>177.10662999999997</v>
      </c>
      <c r="J18" s="533">
        <f t="shared" si="0"/>
        <v>205.67220999999995</v>
      </c>
      <c r="K18" s="82"/>
    </row>
    <row r="19" spans="1:16" s="114" customFormat="1" x14ac:dyDescent="0.2">
      <c r="A19" s="570" t="s">
        <v>173</v>
      </c>
      <c r="B19" s="119">
        <f>'GNA CCAA'!B19</f>
        <v>44.390699999999995</v>
      </c>
      <c r="C19" s="119">
        <f>'GNA CCAA'!C19</f>
        <v>2.7927</v>
      </c>
      <c r="D19" s="119">
        <f>'GO CCAA'!B19</f>
        <v>188.54827</v>
      </c>
      <c r="E19" s="533">
        <f t="shared" si="1"/>
        <v>235.73167000000001</v>
      </c>
      <c r="F19" s="119"/>
      <c r="G19" s="119">
        <f>'GNA CCAA'!F19</f>
        <v>519.42474000000016</v>
      </c>
      <c r="H19" s="119">
        <f>'GNA CCAA'!G19</f>
        <v>31.882769999999994</v>
      </c>
      <c r="I19" s="119">
        <f>'GO CCAA'!G19</f>
        <v>2221.1030799999999</v>
      </c>
      <c r="J19" s="533">
        <f t="shared" si="0"/>
        <v>2772.41059</v>
      </c>
      <c r="K19" s="82"/>
    </row>
    <row r="20" spans="1:16" s="114" customFormat="1" x14ac:dyDescent="0.2">
      <c r="A20" s="570" t="s">
        <v>174</v>
      </c>
      <c r="B20" s="119">
        <f>'GNA CCAA'!B20</f>
        <v>0.62687999999999999</v>
      </c>
      <c r="C20" s="808">
        <f>'GNA CCAA'!C20</f>
        <v>0</v>
      </c>
      <c r="D20" s="119">
        <f>'GO CCAA'!B20</f>
        <v>1.7831499999999998</v>
      </c>
      <c r="E20" s="533">
        <f t="shared" si="1"/>
        <v>2.4100299999999999</v>
      </c>
      <c r="F20" s="119"/>
      <c r="G20" s="119">
        <f>'GNA CCAA'!F20</f>
        <v>6.8342600000000004</v>
      </c>
      <c r="H20" s="808">
        <f>'GNA CCAA'!G20</f>
        <v>0</v>
      </c>
      <c r="I20" s="119">
        <f>'GO CCAA'!G20</f>
        <v>18.672629999999998</v>
      </c>
      <c r="J20" s="533">
        <f t="shared" si="0"/>
        <v>25.506889999999999</v>
      </c>
      <c r="K20" s="82"/>
    </row>
    <row r="21" spans="1:16" s="114" customFormat="1" x14ac:dyDescent="0.2">
      <c r="A21" s="570" t="s">
        <v>175</v>
      </c>
      <c r="B21" s="119">
        <f>'GNA CCAA'!B21</f>
        <v>9.9295799999999996</v>
      </c>
      <c r="C21" s="119">
        <f>'GNA CCAA'!C21</f>
        <v>0.61818999999999991</v>
      </c>
      <c r="D21" s="119">
        <f>'GO CCAA'!B21</f>
        <v>70.51379</v>
      </c>
      <c r="E21" s="533">
        <f t="shared" si="1"/>
        <v>81.06156</v>
      </c>
      <c r="F21" s="119"/>
      <c r="G21" s="119">
        <f>'GNA CCAA'!F21</f>
        <v>113.00986999999998</v>
      </c>
      <c r="H21" s="119">
        <f>'GNA CCAA'!G21</f>
        <v>6.8061900000000035</v>
      </c>
      <c r="I21" s="119">
        <f>'GO CCAA'!G21</f>
        <v>877.13896999999997</v>
      </c>
      <c r="J21" s="533">
        <f t="shared" si="0"/>
        <v>996.95502999999997</v>
      </c>
      <c r="K21" s="82"/>
    </row>
    <row r="22" spans="1:16" s="114" customFormat="1" x14ac:dyDescent="0.2">
      <c r="A22" s="570" t="s">
        <v>176</v>
      </c>
      <c r="B22" s="119">
        <f>'GNA CCAA'!B22</f>
        <v>5.2938199999999993</v>
      </c>
      <c r="C22" s="119">
        <f>'GNA CCAA'!C22</f>
        <v>0.30469000000000002</v>
      </c>
      <c r="D22" s="119">
        <f>'GO CCAA'!B22</f>
        <v>45.443709999999996</v>
      </c>
      <c r="E22" s="533">
        <f t="shared" si="1"/>
        <v>51.042219999999993</v>
      </c>
      <c r="F22" s="119"/>
      <c r="G22" s="119">
        <f>'GNA CCAA'!F22</f>
        <v>60.579170000000026</v>
      </c>
      <c r="H22" s="119">
        <f>'GNA CCAA'!G22</f>
        <v>2.9275200000000008</v>
      </c>
      <c r="I22" s="119">
        <f>'GO CCAA'!G22</f>
        <v>593.60379000000023</v>
      </c>
      <c r="J22" s="533">
        <f t="shared" si="0"/>
        <v>657.11048000000028</v>
      </c>
      <c r="K22" s="82"/>
    </row>
    <row r="23" spans="1:16" x14ac:dyDescent="0.2">
      <c r="A23" s="571" t="s">
        <v>177</v>
      </c>
      <c r="B23" s="119">
        <f>'GNA CCAA'!B23</f>
        <v>14.223989999999997</v>
      </c>
      <c r="C23" s="119">
        <f>'GNA CCAA'!C23</f>
        <v>0.98658000000000012</v>
      </c>
      <c r="D23" s="119">
        <f>'GO CCAA'!B23</f>
        <v>138.02338999999995</v>
      </c>
      <c r="E23" s="533">
        <f t="shared" si="1"/>
        <v>153.23395999999994</v>
      </c>
      <c r="F23" s="119"/>
      <c r="G23" s="119">
        <f>'GNA CCAA'!F23</f>
        <v>167.26890999999989</v>
      </c>
      <c r="H23" s="119">
        <f>'GNA CCAA'!G23</f>
        <v>12.323869999999999</v>
      </c>
      <c r="I23" s="119">
        <f>'GO CCAA'!G23</f>
        <v>1661.4701199999988</v>
      </c>
      <c r="J23" s="533">
        <f t="shared" si="0"/>
        <v>1841.0628999999988</v>
      </c>
      <c r="K23" s="476"/>
      <c r="P23" s="114"/>
    </row>
    <row r="24" spans="1:16" x14ac:dyDescent="0.2">
      <c r="A24" s="572" t="s">
        <v>499</v>
      </c>
      <c r="B24" s="123">
        <f>'GNA CCAA'!B24</f>
        <v>377.19787999999988</v>
      </c>
      <c r="C24" s="123">
        <f>'GNA CCAA'!C24</f>
        <v>32.006960000000007</v>
      </c>
      <c r="D24" s="123">
        <f>'GO CCAA'!B24</f>
        <v>1884.9193399999981</v>
      </c>
      <c r="E24" s="123">
        <f t="shared" si="1"/>
        <v>2294.124179999998</v>
      </c>
      <c r="F24" s="123"/>
      <c r="G24" s="123">
        <f>'GNA CCAA'!F24</f>
        <v>4374.2198399999879</v>
      </c>
      <c r="H24" s="573">
        <f>'GNA CCAA'!G24</f>
        <v>371.06224000000128</v>
      </c>
      <c r="I24" s="123">
        <f>'GO CCAA'!G24</f>
        <v>22355.83051000004</v>
      </c>
      <c r="J24" s="123">
        <f t="shared" si="0"/>
        <v>27101.11259000003</v>
      </c>
      <c r="K24" s="476"/>
    </row>
    <row r="25" spans="1:16" x14ac:dyDescent="0.2">
      <c r="I25" s="8"/>
      <c r="J25" s="93" t="s">
        <v>237</v>
      </c>
    </row>
    <row r="26" spans="1:16" x14ac:dyDescent="0.2">
      <c r="A26" s="536" t="s">
        <v>506</v>
      </c>
      <c r="G26" s="125"/>
      <c r="H26" s="125"/>
      <c r="I26" s="125"/>
      <c r="J26" s="125"/>
    </row>
    <row r="27" spans="1:16" x14ac:dyDescent="0.2">
      <c r="A27" s="154" t="s">
        <v>238</v>
      </c>
      <c r="G27" s="125"/>
      <c r="H27" s="125"/>
      <c r="I27" s="125"/>
      <c r="J27" s="125"/>
    </row>
    <row r="28" spans="1:16" ht="18" x14ac:dyDescent="0.25">
      <c r="A28" s="126"/>
      <c r="E28" s="872"/>
      <c r="F28" s="872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19 F6:I19 B21:D23 B20 D20 F21:I23 F20:G20 I20">
    <cfRule type="cellIs" dxfId="231" priority="5" operator="between">
      <formula>0</formula>
      <formula>0.5</formula>
    </cfRule>
    <cfRule type="cellIs" dxfId="230" priority="6" operator="between">
      <formula>0</formula>
      <formula>0.49</formula>
    </cfRule>
  </conditionalFormatting>
  <conditionalFormatting sqref="E6:E23">
    <cfRule type="cellIs" dxfId="229" priority="3" operator="between">
      <formula>0</formula>
      <formula>0.5</formula>
    </cfRule>
    <cfRule type="cellIs" dxfId="228" priority="4" operator="between">
      <formula>0</formula>
      <formula>0.49</formula>
    </cfRule>
  </conditionalFormatting>
  <conditionalFormatting sqref="J6:J23">
    <cfRule type="cellIs" dxfId="227" priority="1" operator="between">
      <formula>0</formula>
      <formula>0.5</formula>
    </cfRule>
    <cfRule type="cellIs" dxfId="22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J1" sqref="J1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158</v>
      </c>
    </row>
    <row r="3" spans="1:65" s="102" customFormat="1" x14ac:dyDescent="0.2">
      <c r="A3" s="79"/>
      <c r="B3" s="862">
        <f>INDICE!A3</f>
        <v>42614</v>
      </c>
      <c r="C3" s="863"/>
      <c r="D3" s="863" t="s">
        <v>119</v>
      </c>
      <c r="E3" s="863"/>
      <c r="F3" s="863" t="s">
        <v>120</v>
      </c>
      <c r="G3" s="863"/>
      <c r="H3" s="863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487</v>
      </c>
      <c r="D4" s="97" t="s">
        <v>47</v>
      </c>
      <c r="E4" s="97" t="s">
        <v>487</v>
      </c>
      <c r="F4" s="97" t="s">
        <v>47</v>
      </c>
      <c r="G4" s="97" t="s">
        <v>487</v>
      </c>
      <c r="H4" s="98" t="s">
        <v>109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202</v>
      </c>
      <c r="B5" s="100">
        <v>563.12035999999978</v>
      </c>
      <c r="C5" s="101">
        <v>-2.2254937173599694</v>
      </c>
      <c r="D5" s="100">
        <v>4481.6396700000005</v>
      </c>
      <c r="E5" s="101">
        <v>6.0258191450553005</v>
      </c>
      <c r="F5" s="100">
        <v>5788.8010299999996</v>
      </c>
      <c r="G5" s="101">
        <v>5.7860314559189057</v>
      </c>
      <c r="H5" s="101">
        <v>99.992591242627356</v>
      </c>
    </row>
    <row r="6" spans="1:65" s="99" customFormat="1" x14ac:dyDescent="0.2">
      <c r="A6" s="99" t="s">
        <v>148</v>
      </c>
      <c r="B6" s="119">
        <v>3.4660000000000003E-2</v>
      </c>
      <c r="C6" s="537">
        <v>13.04631441617744</v>
      </c>
      <c r="D6" s="119">
        <v>0.20448000000000002</v>
      </c>
      <c r="E6" s="537">
        <v>-5.3420979538931537</v>
      </c>
      <c r="F6" s="119">
        <v>0.42891000000000001</v>
      </c>
      <c r="G6" s="537">
        <v>46.942341292952811</v>
      </c>
      <c r="H6" s="267">
        <v>7.408757372660172E-3</v>
      </c>
    </row>
    <row r="7" spans="1:65" s="99" customFormat="1" x14ac:dyDescent="0.2">
      <c r="A7" s="68" t="s">
        <v>118</v>
      </c>
      <c r="B7" s="69">
        <v>563.15501999999981</v>
      </c>
      <c r="C7" s="103">
        <v>-2.2246807672530915</v>
      </c>
      <c r="D7" s="69">
        <v>4481.8441500000017</v>
      </c>
      <c r="E7" s="103">
        <v>6.0252382102914694</v>
      </c>
      <c r="F7" s="69">
        <v>5789.2299399999993</v>
      </c>
      <c r="G7" s="103">
        <v>5.788226646255044</v>
      </c>
      <c r="H7" s="103">
        <v>100</v>
      </c>
    </row>
    <row r="8" spans="1:65" s="99" customFormat="1" x14ac:dyDescent="0.2">
      <c r="H8" s="93" t="s">
        <v>237</v>
      </c>
    </row>
    <row r="9" spans="1:65" s="99" customFormat="1" x14ac:dyDescent="0.2">
      <c r="A9" s="94" t="s">
        <v>556</v>
      </c>
    </row>
    <row r="10" spans="1:65" x14ac:dyDescent="0.2">
      <c r="A10" s="166" t="s">
        <v>642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225" priority="7" operator="between">
      <formula>0</formula>
      <formula>0.5</formula>
    </cfRule>
    <cfRule type="cellIs" dxfId="224" priority="8" operator="between">
      <formula>0</formula>
      <formula>0.49</formula>
    </cfRule>
  </conditionalFormatting>
  <conditionalFormatting sqref="D6">
    <cfRule type="cellIs" dxfId="223" priority="5" operator="between">
      <formula>0</formula>
      <formula>0.5</formula>
    </cfRule>
    <cfRule type="cellIs" dxfId="222" priority="6" operator="between">
      <formula>0</formula>
      <formula>0.49</formula>
    </cfRule>
  </conditionalFormatting>
  <conditionalFormatting sqref="F6">
    <cfRule type="cellIs" dxfId="221" priority="3" operator="between">
      <formula>0</formula>
      <formula>0.5</formula>
    </cfRule>
    <cfRule type="cellIs" dxfId="220" priority="4" operator="between">
      <formula>0</formula>
      <formula>0.49</formula>
    </cfRule>
  </conditionalFormatting>
  <conditionalFormatting sqref="H6">
    <cfRule type="cellIs" dxfId="219" priority="1" operator="between">
      <formula>0</formula>
      <formula>0.5</formula>
    </cfRule>
    <cfRule type="cellIs" dxfId="218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J1" sqref="J1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87" t="s">
        <v>158</v>
      </c>
    </row>
    <row r="3" spans="1:65" s="102" customFormat="1" x14ac:dyDescent="0.2">
      <c r="A3" s="79"/>
      <c r="B3" s="862">
        <f>INDICE!A3</f>
        <v>42614</v>
      </c>
      <c r="C3" s="863"/>
      <c r="D3" s="863" t="s">
        <v>119</v>
      </c>
      <c r="E3" s="863"/>
      <c r="F3" s="863" t="s">
        <v>120</v>
      </c>
      <c r="G3" s="863"/>
      <c r="H3" s="863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487</v>
      </c>
      <c r="D4" s="97" t="s">
        <v>47</v>
      </c>
      <c r="E4" s="97" t="s">
        <v>487</v>
      </c>
      <c r="F4" s="97" t="s">
        <v>47</v>
      </c>
      <c r="G4" s="98" t="s">
        <v>487</v>
      </c>
      <c r="H4" s="98" t="s">
        <v>109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203</v>
      </c>
      <c r="B5" s="129">
        <v>207.38902999999991</v>
      </c>
      <c r="C5" s="180">
        <v>7.9362644801113031</v>
      </c>
      <c r="D5" s="129">
        <v>1691.5168399999998</v>
      </c>
      <c r="E5" s="180">
        <v>6.2305863809071189</v>
      </c>
      <c r="F5" s="129">
        <v>2200.4898899999998</v>
      </c>
      <c r="G5" s="180">
        <v>3.5832488909833189</v>
      </c>
      <c r="H5" s="180">
        <v>25.643553631116777</v>
      </c>
    </row>
    <row r="6" spans="1:65" s="179" customFormat="1" x14ac:dyDescent="0.2">
      <c r="A6" s="179" t="s">
        <v>204</v>
      </c>
      <c r="B6" s="129">
        <v>481.71620000000001</v>
      </c>
      <c r="C6" s="180">
        <v>-1.2364809549867299</v>
      </c>
      <c r="D6" s="129">
        <v>4799.073269999999</v>
      </c>
      <c r="E6" s="180">
        <v>5.3245274359884096</v>
      </c>
      <c r="F6" s="129">
        <v>6380.5746600000002</v>
      </c>
      <c r="G6" s="180">
        <v>2.840177469203943</v>
      </c>
      <c r="H6" s="180">
        <v>74.356446368883212</v>
      </c>
    </row>
    <row r="7" spans="1:65" s="99" customFormat="1" x14ac:dyDescent="0.2">
      <c r="A7" s="68" t="s">
        <v>509</v>
      </c>
      <c r="B7" s="69">
        <v>689.10522999999989</v>
      </c>
      <c r="C7" s="103">
        <v>1.3557922101126474</v>
      </c>
      <c r="D7" s="69">
        <v>6490.5901099999983</v>
      </c>
      <c r="E7" s="103">
        <v>5.559163603312733</v>
      </c>
      <c r="F7" s="69">
        <v>8581.064550000001</v>
      </c>
      <c r="G7" s="103">
        <v>3.0297091057350172</v>
      </c>
      <c r="H7" s="103">
        <v>100</v>
      </c>
    </row>
    <row r="8" spans="1:65" s="99" customFormat="1" x14ac:dyDescent="0.2">
      <c r="A8" s="181" t="s">
        <v>496</v>
      </c>
      <c r="B8" s="182">
        <v>462.32456999999999</v>
      </c>
      <c r="C8" s="769">
        <v>-1.1377366179834332</v>
      </c>
      <c r="D8" s="182">
        <v>4634.2306100000005</v>
      </c>
      <c r="E8" s="769">
        <v>3.9706291979712454</v>
      </c>
      <c r="F8" s="182">
        <v>6165.7521299999999</v>
      </c>
      <c r="G8" s="769">
        <v>1.4649341102011353</v>
      </c>
      <c r="H8" s="769">
        <v>71.852997889405216</v>
      </c>
    </row>
    <row r="9" spans="1:65" s="179" customFormat="1" x14ac:dyDescent="0.2">
      <c r="H9" s="93" t="s">
        <v>237</v>
      </c>
    </row>
    <row r="10" spans="1:65" s="179" customFormat="1" x14ac:dyDescent="0.2">
      <c r="A10" s="94" t="s">
        <v>556</v>
      </c>
    </row>
    <row r="11" spans="1:65" x14ac:dyDescent="0.2">
      <c r="A11" s="94" t="s">
        <v>510</v>
      </c>
    </row>
    <row r="12" spans="1:65" x14ac:dyDescent="0.2">
      <c r="A12" s="166" t="s">
        <v>642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F1" sqref="F1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511</v>
      </c>
    </row>
    <row r="2" spans="1:3" ht="15.75" x14ac:dyDescent="0.25">
      <c r="A2" s="2"/>
      <c r="C2" s="588" t="s">
        <v>158</v>
      </c>
    </row>
    <row r="3" spans="1:3" s="114" customFormat="1" ht="13.7" customHeight="1" x14ac:dyDescent="0.2">
      <c r="A3" s="111"/>
      <c r="B3" s="439">
        <f>INDICE!A3</f>
        <v>42614</v>
      </c>
      <c r="C3" s="113"/>
    </row>
    <row r="4" spans="1:3" s="114" customFormat="1" x14ac:dyDescent="0.2">
      <c r="A4" s="569" t="s">
        <v>160</v>
      </c>
      <c r="B4" s="117">
        <v>12.496360000000001</v>
      </c>
      <c r="C4" s="117">
        <v>170.28988999999999</v>
      </c>
    </row>
    <row r="5" spans="1:3" s="114" customFormat="1" x14ac:dyDescent="0.2">
      <c r="A5" s="570" t="s">
        <v>161</v>
      </c>
      <c r="B5" s="119">
        <v>0.26536999999999999</v>
      </c>
      <c r="C5" s="119">
        <v>3.5566299999999993</v>
      </c>
    </row>
    <row r="6" spans="1:3" s="114" customFormat="1" x14ac:dyDescent="0.2">
      <c r="A6" s="570" t="s">
        <v>162</v>
      </c>
      <c r="B6" s="119">
        <v>4.6144900000000009</v>
      </c>
      <c r="C6" s="119">
        <v>52.223000000000013</v>
      </c>
    </row>
    <row r="7" spans="1:3" s="114" customFormat="1" x14ac:dyDescent="0.2">
      <c r="A7" s="570" t="s">
        <v>163</v>
      </c>
      <c r="B7" s="119">
        <v>14.41418</v>
      </c>
      <c r="C7" s="119">
        <v>157.88685999999996</v>
      </c>
    </row>
    <row r="8" spans="1:3" s="114" customFormat="1" x14ac:dyDescent="0.2">
      <c r="A8" s="570" t="s">
        <v>164</v>
      </c>
      <c r="B8" s="119">
        <v>118.97002999999998</v>
      </c>
      <c r="C8" s="119">
        <v>1143.5380499999994</v>
      </c>
    </row>
    <row r="9" spans="1:3" s="114" customFormat="1" x14ac:dyDescent="0.2">
      <c r="A9" s="570" t="s">
        <v>165</v>
      </c>
      <c r="B9" s="119">
        <v>0.40117000000000003</v>
      </c>
      <c r="C9" s="119">
        <v>5.5095499999999991</v>
      </c>
    </row>
    <row r="10" spans="1:3" s="114" customFormat="1" x14ac:dyDescent="0.2">
      <c r="A10" s="570" t="s">
        <v>166</v>
      </c>
      <c r="B10" s="119">
        <v>2.5069899999999996</v>
      </c>
      <c r="C10" s="119">
        <v>30.117859999999983</v>
      </c>
    </row>
    <row r="11" spans="1:3" s="114" customFormat="1" x14ac:dyDescent="0.2">
      <c r="A11" s="570" t="s">
        <v>607</v>
      </c>
      <c r="B11" s="119">
        <v>8.6876499999999997</v>
      </c>
      <c r="C11" s="119">
        <v>119.60373000000004</v>
      </c>
    </row>
    <row r="12" spans="1:3" s="114" customFormat="1" x14ac:dyDescent="0.2">
      <c r="A12" s="570" t="s">
        <v>167</v>
      </c>
      <c r="B12" s="119">
        <v>2.7552399999999997</v>
      </c>
      <c r="C12" s="119">
        <v>42.567170000000011</v>
      </c>
    </row>
    <row r="13" spans="1:3" s="114" customFormat="1" x14ac:dyDescent="0.2">
      <c r="A13" s="570" t="s">
        <v>168</v>
      </c>
      <c r="B13" s="119">
        <v>5.0057299999999998</v>
      </c>
      <c r="C13" s="119">
        <v>44.506569999999996</v>
      </c>
    </row>
    <row r="14" spans="1:3" s="114" customFormat="1" x14ac:dyDescent="0.2">
      <c r="A14" s="570" t="s">
        <v>169</v>
      </c>
      <c r="B14" s="119">
        <v>0.82201000000000002</v>
      </c>
      <c r="C14" s="119">
        <v>9.7219499999999979</v>
      </c>
    </row>
    <row r="15" spans="1:3" s="114" customFormat="1" x14ac:dyDescent="0.2">
      <c r="A15" s="570" t="s">
        <v>170</v>
      </c>
      <c r="B15" s="119">
        <v>0.19839999999999999</v>
      </c>
      <c r="C15" s="119">
        <v>2.9657199999999992</v>
      </c>
    </row>
    <row r="16" spans="1:3" s="114" customFormat="1" x14ac:dyDescent="0.2">
      <c r="A16" s="570" t="s">
        <v>171</v>
      </c>
      <c r="B16" s="119">
        <v>29.74782999999999</v>
      </c>
      <c r="C16" s="119">
        <v>355.88895999999988</v>
      </c>
    </row>
    <row r="17" spans="1:9" s="114" customFormat="1" x14ac:dyDescent="0.2">
      <c r="A17" s="570" t="s">
        <v>172</v>
      </c>
      <c r="B17" s="119">
        <v>0.23147000000000004</v>
      </c>
      <c r="C17" s="119">
        <v>2.8506700000000005</v>
      </c>
    </row>
    <row r="18" spans="1:9" s="114" customFormat="1" x14ac:dyDescent="0.2">
      <c r="A18" s="570" t="s">
        <v>173</v>
      </c>
      <c r="B18" s="119">
        <v>0.10072999999999999</v>
      </c>
      <c r="C18" s="119">
        <v>1.9019000000000001</v>
      </c>
    </row>
    <row r="19" spans="1:9" s="114" customFormat="1" x14ac:dyDescent="0.2">
      <c r="A19" s="570" t="s">
        <v>174</v>
      </c>
      <c r="B19" s="119">
        <v>5.0101599999999999</v>
      </c>
      <c r="C19" s="119">
        <v>44.842000000000006</v>
      </c>
    </row>
    <row r="20" spans="1:9" s="114" customFormat="1" x14ac:dyDescent="0.2">
      <c r="A20" s="570" t="s">
        <v>175</v>
      </c>
      <c r="B20" s="119">
        <v>0.62672000000000005</v>
      </c>
      <c r="C20" s="119">
        <v>5.3280200000000004</v>
      </c>
    </row>
    <row r="21" spans="1:9" s="114" customFormat="1" x14ac:dyDescent="0.2">
      <c r="A21" s="570" t="s">
        <v>176</v>
      </c>
      <c r="B21" s="119">
        <v>0.14654</v>
      </c>
      <c r="C21" s="119">
        <v>2.7533600000000003</v>
      </c>
    </row>
    <row r="22" spans="1:9" x14ac:dyDescent="0.2">
      <c r="A22" s="571" t="s">
        <v>177</v>
      </c>
      <c r="B22" s="119">
        <v>0.38796000000000003</v>
      </c>
      <c r="C22" s="119">
        <v>4.4379999999999997</v>
      </c>
      <c r="I22" s="114"/>
    </row>
    <row r="23" spans="1:9" x14ac:dyDescent="0.2">
      <c r="A23" s="572" t="s">
        <v>499</v>
      </c>
      <c r="B23" s="123">
        <v>207.38902999999988</v>
      </c>
      <c r="C23" s="123">
        <v>2200.4898900000017</v>
      </c>
    </row>
    <row r="24" spans="1:9" x14ac:dyDescent="0.2">
      <c r="A24" s="154" t="s">
        <v>238</v>
      </c>
      <c r="C24" s="93" t="s">
        <v>237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22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217" priority="3" operator="between">
      <formula>0</formula>
      <formula>0.5</formula>
    </cfRule>
    <cfRule type="cellIs" dxfId="216" priority="4" operator="between">
      <formula>0</formula>
      <formula>0.49</formula>
    </cfRule>
  </conditionalFormatting>
  <conditionalFormatting sqref="C5:C22">
    <cfRule type="cellIs" dxfId="215" priority="1" operator="between">
      <formula>0</formula>
      <formula>0.5</formula>
    </cfRule>
    <cfRule type="cellIs" dxfId="214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workbookViewId="0">
      <selection activeCell="J24" sqref="J24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51" t="s">
        <v>0</v>
      </c>
      <c r="B1" s="851"/>
      <c r="C1" s="851"/>
      <c r="D1" s="851"/>
      <c r="E1" s="851"/>
      <c r="F1" s="851"/>
    </row>
    <row r="2" spans="1:6" ht="12.75" x14ac:dyDescent="0.2">
      <c r="A2" s="852"/>
      <c r="B2" s="852"/>
      <c r="C2" s="852"/>
      <c r="D2" s="852"/>
      <c r="E2" s="852"/>
      <c r="F2" s="852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479</v>
      </c>
      <c r="F3" s="721" t="s">
        <v>480</v>
      </c>
    </row>
    <row r="4" spans="1:6" ht="12.75" x14ac:dyDescent="0.2">
      <c r="A4" s="26" t="s">
        <v>45</v>
      </c>
      <c r="B4" s="437"/>
      <c r="C4" s="437"/>
      <c r="D4" s="437"/>
      <c r="E4" s="437"/>
      <c r="F4" s="721"/>
    </row>
    <row r="5" spans="1:6" ht="12.75" x14ac:dyDescent="0.2">
      <c r="A5" s="27" t="s">
        <v>46</v>
      </c>
      <c r="B5" s="28" t="s">
        <v>681</v>
      </c>
      <c r="C5" s="29" t="s">
        <v>47</v>
      </c>
      <c r="D5" s="30">
        <v>4874.7665899999984</v>
      </c>
      <c r="E5" s="457">
        <v>4708.4133600000023</v>
      </c>
      <c r="F5" s="717" t="s">
        <v>675</v>
      </c>
    </row>
    <row r="6" spans="1:6" ht="12.75" x14ac:dyDescent="0.2">
      <c r="A6" s="22" t="s">
        <v>467</v>
      </c>
      <c r="B6" s="31" t="s">
        <v>681</v>
      </c>
      <c r="C6" s="32" t="s">
        <v>47</v>
      </c>
      <c r="D6" s="33">
        <v>153.18572999999998</v>
      </c>
      <c r="E6" s="458">
        <v>152.25683000000001</v>
      </c>
      <c r="F6" s="717" t="s">
        <v>675</v>
      </c>
    </row>
    <row r="7" spans="1:6" ht="12.75" x14ac:dyDescent="0.2">
      <c r="A7" s="22" t="s">
        <v>48</v>
      </c>
      <c r="B7" s="31" t="s">
        <v>681</v>
      </c>
      <c r="C7" s="32" t="s">
        <v>47</v>
      </c>
      <c r="D7" s="33">
        <v>457.81484999999992</v>
      </c>
      <c r="E7" s="458">
        <v>409.56780999999933</v>
      </c>
      <c r="F7" s="717" t="s">
        <v>675</v>
      </c>
    </row>
    <row r="8" spans="1:6" ht="12.75" x14ac:dyDescent="0.2">
      <c r="A8" s="22" t="s">
        <v>49</v>
      </c>
      <c r="B8" s="31" t="s">
        <v>681</v>
      </c>
      <c r="C8" s="32" t="s">
        <v>47</v>
      </c>
      <c r="D8" s="33">
        <v>616.97412999999972</v>
      </c>
      <c r="E8" s="458">
        <v>563.15501999999981</v>
      </c>
      <c r="F8" s="717" t="s">
        <v>675</v>
      </c>
    </row>
    <row r="9" spans="1:6" ht="12.75" x14ac:dyDescent="0.2">
      <c r="A9" s="22" t="s">
        <v>594</v>
      </c>
      <c r="B9" s="31" t="s">
        <v>681</v>
      </c>
      <c r="C9" s="32" t="s">
        <v>47</v>
      </c>
      <c r="D9" s="33">
        <v>1954.391079999999</v>
      </c>
      <c r="E9" s="458">
        <v>1886.6879900000033</v>
      </c>
      <c r="F9" s="717" t="s">
        <v>675</v>
      </c>
    </row>
    <row r="10" spans="1:6" ht="12.75" x14ac:dyDescent="0.2">
      <c r="A10" s="34" t="s">
        <v>50</v>
      </c>
      <c r="B10" s="35" t="s">
        <v>681</v>
      </c>
      <c r="C10" s="36" t="s">
        <v>602</v>
      </c>
      <c r="D10" s="37">
        <v>21411.451999999997</v>
      </c>
      <c r="E10" s="459">
        <v>23248.912000000004</v>
      </c>
      <c r="F10" s="718" t="s">
        <v>675</v>
      </c>
    </row>
    <row r="11" spans="1:6" ht="12.75" x14ac:dyDescent="0.2">
      <c r="A11" s="38" t="s">
        <v>51</v>
      </c>
      <c r="B11" s="39"/>
      <c r="C11" s="40"/>
      <c r="D11" s="41"/>
      <c r="E11" s="41"/>
      <c r="F11" s="719"/>
    </row>
    <row r="12" spans="1:6" ht="12.75" x14ac:dyDescent="0.2">
      <c r="A12" s="22" t="s">
        <v>52</v>
      </c>
      <c r="B12" s="31" t="s">
        <v>681</v>
      </c>
      <c r="C12" s="32" t="s">
        <v>47</v>
      </c>
      <c r="D12" s="33">
        <v>5771</v>
      </c>
      <c r="E12" s="458">
        <v>5127</v>
      </c>
      <c r="F12" s="720" t="s">
        <v>675</v>
      </c>
    </row>
    <row r="13" spans="1:6" ht="12.75" x14ac:dyDescent="0.2">
      <c r="A13" s="22" t="s">
        <v>53</v>
      </c>
      <c r="B13" s="31" t="s">
        <v>681</v>
      </c>
      <c r="C13" s="32" t="s">
        <v>54</v>
      </c>
      <c r="D13" s="33">
        <v>26314.599150000002</v>
      </c>
      <c r="E13" s="458">
        <v>28773.810390000002</v>
      </c>
      <c r="F13" s="717" t="s">
        <v>675</v>
      </c>
    </row>
    <row r="14" spans="1:6" ht="12.75" x14ac:dyDescent="0.2">
      <c r="A14" s="22" t="s">
        <v>55</v>
      </c>
      <c r="B14" s="31" t="s">
        <v>681</v>
      </c>
      <c r="C14" s="32" t="s">
        <v>56</v>
      </c>
      <c r="D14" s="42">
        <v>36.723714222483004</v>
      </c>
      <c r="E14" s="460">
        <v>38.233608547236912</v>
      </c>
      <c r="F14" s="717" t="s">
        <v>675</v>
      </c>
    </row>
    <row r="15" spans="1:6" ht="12.75" x14ac:dyDescent="0.2">
      <c r="A15" s="22" t="s">
        <v>481</v>
      </c>
      <c r="B15" s="31" t="s">
        <v>681</v>
      </c>
      <c r="C15" s="32" t="s">
        <v>47</v>
      </c>
      <c r="D15" s="33">
        <v>-44</v>
      </c>
      <c r="E15" s="458">
        <v>740</v>
      </c>
      <c r="F15" s="718" t="s">
        <v>675</v>
      </c>
    </row>
    <row r="16" spans="1:6" ht="12.75" x14ac:dyDescent="0.2">
      <c r="A16" s="26" t="s">
        <v>57</v>
      </c>
      <c r="B16" s="28"/>
      <c r="C16" s="29"/>
      <c r="D16" s="43"/>
      <c r="E16" s="43"/>
      <c r="F16" s="719"/>
    </row>
    <row r="17" spans="1:6" ht="12.75" x14ac:dyDescent="0.2">
      <c r="A17" s="27" t="s">
        <v>58</v>
      </c>
      <c r="B17" s="28" t="s">
        <v>681</v>
      </c>
      <c r="C17" s="29" t="s">
        <v>47</v>
      </c>
      <c r="D17" s="30">
        <v>5667</v>
      </c>
      <c r="E17" s="457">
        <v>5382</v>
      </c>
      <c r="F17" s="720" t="s">
        <v>675</v>
      </c>
    </row>
    <row r="18" spans="1:6" ht="12.75" x14ac:dyDescent="0.2">
      <c r="A18" s="22" t="s">
        <v>59</v>
      </c>
      <c r="B18" s="31" t="s">
        <v>681</v>
      </c>
      <c r="C18" s="32" t="s">
        <v>60</v>
      </c>
      <c r="D18" s="42">
        <v>85.763952234845348</v>
      </c>
      <c r="E18" s="460">
        <v>84.16580976863753</v>
      </c>
      <c r="F18" s="717" t="s">
        <v>675</v>
      </c>
    </row>
    <row r="19" spans="1:6" ht="12.75" x14ac:dyDescent="0.2">
      <c r="A19" s="34" t="s">
        <v>61</v>
      </c>
      <c r="B19" s="35" t="s">
        <v>681</v>
      </c>
      <c r="C19" s="44" t="s">
        <v>47</v>
      </c>
      <c r="D19" s="37">
        <v>19439</v>
      </c>
      <c r="E19" s="459">
        <v>18955</v>
      </c>
      <c r="F19" s="718" t="s">
        <v>675</v>
      </c>
    </row>
    <row r="20" spans="1:6" ht="12.75" x14ac:dyDescent="0.2">
      <c r="A20" s="26" t="s">
        <v>66</v>
      </c>
      <c r="B20" s="28"/>
      <c r="C20" s="29"/>
      <c r="D20" s="30"/>
      <c r="E20" s="30"/>
      <c r="F20" s="719"/>
    </row>
    <row r="21" spans="1:6" ht="12.75" x14ac:dyDescent="0.2">
      <c r="A21" s="27" t="s">
        <v>67</v>
      </c>
      <c r="B21" s="28" t="s">
        <v>68</v>
      </c>
      <c r="C21" s="29" t="s">
        <v>69</v>
      </c>
      <c r="D21" s="47">
        <v>45.704090909090915</v>
      </c>
      <c r="E21" s="461">
        <v>46.597727272727276</v>
      </c>
      <c r="F21" s="717" t="s">
        <v>675</v>
      </c>
    </row>
    <row r="22" spans="1:6" ht="12.75" x14ac:dyDescent="0.2">
      <c r="A22" s="22" t="s">
        <v>70</v>
      </c>
      <c r="B22" s="31" t="s">
        <v>71</v>
      </c>
      <c r="C22" s="32" t="s">
        <v>72</v>
      </c>
      <c r="D22" s="48">
        <v>1.1211739130434786</v>
      </c>
      <c r="E22" s="462">
        <v>1.1212090909090908</v>
      </c>
      <c r="F22" s="717" t="s">
        <v>675</v>
      </c>
    </row>
    <row r="23" spans="1:6" ht="12.75" x14ac:dyDescent="0.2">
      <c r="A23" s="22" t="s">
        <v>73</v>
      </c>
      <c r="B23" s="31" t="s">
        <v>74</v>
      </c>
      <c r="C23" s="32" t="s">
        <v>75</v>
      </c>
      <c r="D23" s="46">
        <v>113.99370601935486</v>
      </c>
      <c r="E23" s="463">
        <v>115.64937107666664</v>
      </c>
      <c r="F23" s="717" t="s">
        <v>675</v>
      </c>
    </row>
    <row r="24" spans="1:6" ht="12.75" x14ac:dyDescent="0.2">
      <c r="A24" s="22" t="s">
        <v>76</v>
      </c>
      <c r="B24" s="31" t="s">
        <v>74</v>
      </c>
      <c r="C24" s="32" t="s">
        <v>75</v>
      </c>
      <c r="D24" s="46">
        <v>101.66097510645162</v>
      </c>
      <c r="E24" s="463">
        <v>102.90198746333334</v>
      </c>
      <c r="F24" s="717" t="s">
        <v>675</v>
      </c>
    </row>
    <row r="25" spans="1:6" ht="12.75" x14ac:dyDescent="0.2">
      <c r="A25" s="22" t="s">
        <v>77</v>
      </c>
      <c r="B25" s="31" t="s">
        <v>74</v>
      </c>
      <c r="C25" s="32" t="s">
        <v>78</v>
      </c>
      <c r="D25" s="46">
        <v>11.27</v>
      </c>
      <c r="E25" s="463">
        <v>11.71</v>
      </c>
      <c r="F25" s="717" t="s">
        <v>675</v>
      </c>
    </row>
    <row r="26" spans="1:6" ht="12.75" x14ac:dyDescent="0.2">
      <c r="A26" s="34" t="s">
        <v>79</v>
      </c>
      <c r="B26" s="35" t="s">
        <v>74</v>
      </c>
      <c r="C26" s="36" t="s">
        <v>80</v>
      </c>
      <c r="D26" s="49">
        <v>8.3602396900000002</v>
      </c>
      <c r="E26" s="464">
        <v>8.1462632900000003</v>
      </c>
      <c r="F26" s="717" t="s">
        <v>675</v>
      </c>
    </row>
    <row r="27" spans="1:6" ht="12.75" x14ac:dyDescent="0.2">
      <c r="A27" s="38" t="s">
        <v>81</v>
      </c>
      <c r="B27" s="39"/>
      <c r="C27" s="40"/>
      <c r="D27" s="41"/>
      <c r="E27" s="41"/>
      <c r="F27" s="719"/>
    </row>
    <row r="28" spans="1:6" ht="12.75" x14ac:dyDescent="0.2">
      <c r="A28" s="22" t="s">
        <v>82</v>
      </c>
      <c r="B28" s="31" t="s">
        <v>83</v>
      </c>
      <c r="C28" s="32" t="s">
        <v>482</v>
      </c>
      <c r="D28" s="50">
        <v>3.4</v>
      </c>
      <c r="E28" s="465">
        <v>3.2</v>
      </c>
      <c r="F28" s="717" t="s">
        <v>677</v>
      </c>
    </row>
    <row r="29" spans="1:6" x14ac:dyDescent="0.2">
      <c r="A29" s="22" t="s">
        <v>84</v>
      </c>
      <c r="B29" s="31" t="s">
        <v>83</v>
      </c>
      <c r="C29" s="32" t="s">
        <v>482</v>
      </c>
      <c r="D29" s="51">
        <v>4</v>
      </c>
      <c r="E29" s="466">
        <v>0.8</v>
      </c>
      <c r="F29" s="717" t="s">
        <v>675</v>
      </c>
    </row>
    <row r="30" spans="1:6" ht="12.75" x14ac:dyDescent="0.2">
      <c r="A30" s="52" t="s">
        <v>85</v>
      </c>
      <c r="B30" s="31" t="s">
        <v>83</v>
      </c>
      <c r="C30" s="32" t="s">
        <v>482</v>
      </c>
      <c r="D30" s="51">
        <v>2.6</v>
      </c>
      <c r="E30" s="466">
        <v>0.7</v>
      </c>
      <c r="F30" s="717" t="s">
        <v>675</v>
      </c>
    </row>
    <row r="31" spans="1:6" ht="12.75" x14ac:dyDescent="0.2">
      <c r="A31" s="52" t="s">
        <v>86</v>
      </c>
      <c r="B31" s="31" t="s">
        <v>83</v>
      </c>
      <c r="C31" s="32" t="s">
        <v>482</v>
      </c>
      <c r="D31" s="51">
        <v>2.1</v>
      </c>
      <c r="E31" s="466">
        <v>3</v>
      </c>
      <c r="F31" s="717" t="s">
        <v>675</v>
      </c>
    </row>
    <row r="32" spans="1:6" ht="12.75" x14ac:dyDescent="0.2">
      <c r="A32" s="52" t="s">
        <v>87</v>
      </c>
      <c r="B32" s="31" t="s">
        <v>83</v>
      </c>
      <c r="C32" s="32" t="s">
        <v>482</v>
      </c>
      <c r="D32" s="51">
        <v>2.7</v>
      </c>
      <c r="E32" s="466">
        <v>1.1000000000000001</v>
      </c>
      <c r="F32" s="717" t="s">
        <v>675</v>
      </c>
    </row>
    <row r="33" spans="1:6" ht="12.75" x14ac:dyDescent="0.2">
      <c r="A33" s="52" t="s">
        <v>88</v>
      </c>
      <c r="B33" s="31" t="s">
        <v>83</v>
      </c>
      <c r="C33" s="32" t="s">
        <v>482</v>
      </c>
      <c r="D33" s="51">
        <v>12.7</v>
      </c>
      <c r="E33" s="466">
        <v>-2.2000000000000002</v>
      </c>
      <c r="F33" s="717" t="s">
        <v>675</v>
      </c>
    </row>
    <row r="34" spans="1:6" ht="12.75" x14ac:dyDescent="0.2">
      <c r="A34" s="52" t="s">
        <v>89</v>
      </c>
      <c r="B34" s="31" t="s">
        <v>83</v>
      </c>
      <c r="C34" s="32" t="s">
        <v>482</v>
      </c>
      <c r="D34" s="51">
        <v>3.1</v>
      </c>
      <c r="E34" s="466">
        <v>2.1</v>
      </c>
      <c r="F34" s="717" t="s">
        <v>675</v>
      </c>
    </row>
    <row r="35" spans="1:6" ht="12.75" x14ac:dyDescent="0.2">
      <c r="A35" s="52" t="s">
        <v>90</v>
      </c>
      <c r="B35" s="31" t="s">
        <v>83</v>
      </c>
      <c r="C35" s="32" t="s">
        <v>482</v>
      </c>
      <c r="D35" s="51">
        <v>2</v>
      </c>
      <c r="E35" s="466">
        <v>2.2000000000000002</v>
      </c>
      <c r="F35" s="717" t="s">
        <v>675</v>
      </c>
    </row>
    <row r="36" spans="1:6" x14ac:dyDescent="0.2">
      <c r="A36" s="22" t="s">
        <v>91</v>
      </c>
      <c r="B36" s="31" t="s">
        <v>92</v>
      </c>
      <c r="C36" s="32" t="s">
        <v>482</v>
      </c>
      <c r="D36" s="51">
        <v>0.3</v>
      </c>
      <c r="E36" s="466">
        <v>3.7</v>
      </c>
      <c r="F36" s="717" t="s">
        <v>675</v>
      </c>
    </row>
    <row r="37" spans="1:6" x14ac:dyDescent="0.2">
      <c r="A37" s="22" t="s">
        <v>483</v>
      </c>
      <c r="B37" s="31" t="s">
        <v>93</v>
      </c>
      <c r="C37" s="32" t="s">
        <v>482</v>
      </c>
      <c r="D37" s="51">
        <v>3.2</v>
      </c>
      <c r="E37" s="466">
        <v>-3.4</v>
      </c>
      <c r="F37" s="717" t="s">
        <v>675</v>
      </c>
    </row>
    <row r="38" spans="1:6" ht="12.75" x14ac:dyDescent="0.2">
      <c r="A38" s="34" t="s">
        <v>94</v>
      </c>
      <c r="B38" s="35" t="s">
        <v>95</v>
      </c>
      <c r="C38" s="36" t="s">
        <v>482</v>
      </c>
      <c r="D38" s="53">
        <v>14.6</v>
      </c>
      <c r="E38" s="467">
        <v>13.9</v>
      </c>
      <c r="F38" s="717" t="s">
        <v>675</v>
      </c>
    </row>
    <row r="39" spans="1:6" ht="12.75" x14ac:dyDescent="0.2">
      <c r="A39" s="38" t="s">
        <v>62</v>
      </c>
      <c r="B39" s="39"/>
      <c r="C39" s="40"/>
      <c r="D39" s="41"/>
      <c r="E39" s="41"/>
      <c r="F39" s="719"/>
    </row>
    <row r="40" spans="1:6" ht="12.75" x14ac:dyDescent="0.2">
      <c r="A40" s="22" t="s">
        <v>63</v>
      </c>
      <c r="B40" s="31" t="s">
        <v>681</v>
      </c>
      <c r="C40" s="32" t="s">
        <v>47</v>
      </c>
      <c r="D40" s="45">
        <v>11.019</v>
      </c>
      <c r="E40" s="468">
        <v>9.8469999999999995</v>
      </c>
      <c r="F40" s="717" t="s">
        <v>675</v>
      </c>
    </row>
    <row r="41" spans="1:6" ht="12.75" x14ac:dyDescent="0.2">
      <c r="A41" s="22" t="s">
        <v>50</v>
      </c>
      <c r="B41" s="31" t="s">
        <v>681</v>
      </c>
      <c r="C41" s="32" t="s">
        <v>54</v>
      </c>
      <c r="D41" s="33">
        <v>53.414465347199993</v>
      </c>
      <c r="E41" s="458">
        <v>53.985366554999999</v>
      </c>
      <c r="F41" s="717" t="s">
        <v>675</v>
      </c>
    </row>
    <row r="42" spans="1:6" ht="12.75" x14ac:dyDescent="0.2">
      <c r="A42" s="22" t="s">
        <v>64</v>
      </c>
      <c r="B42" s="31" t="s">
        <v>681</v>
      </c>
      <c r="C42" s="32" t="s">
        <v>60</v>
      </c>
      <c r="D42" s="46">
        <v>0.22604159187035053</v>
      </c>
      <c r="E42" s="463">
        <v>0.20913626835856219</v>
      </c>
      <c r="F42" s="717" t="s">
        <v>675</v>
      </c>
    </row>
    <row r="43" spans="1:6" ht="12.75" x14ac:dyDescent="0.2">
      <c r="A43" s="34" t="s">
        <v>65</v>
      </c>
      <c r="B43" s="35" t="s">
        <v>681</v>
      </c>
      <c r="C43" s="36" t="s">
        <v>60</v>
      </c>
      <c r="D43" s="46">
        <v>0.24946680564774401</v>
      </c>
      <c r="E43" s="463">
        <v>0.23220599120939503</v>
      </c>
      <c r="F43" s="717" t="s">
        <v>675</v>
      </c>
    </row>
    <row r="44" spans="1:6" x14ac:dyDescent="0.2">
      <c r="A44" s="38" t="s">
        <v>96</v>
      </c>
      <c r="B44" s="39"/>
      <c r="C44" s="40"/>
      <c r="D44" s="41"/>
      <c r="E44" s="41"/>
      <c r="F44" s="719"/>
    </row>
    <row r="45" spans="1:6" ht="12.75" x14ac:dyDescent="0.2">
      <c r="A45" s="54" t="s">
        <v>97</v>
      </c>
      <c r="B45" s="31" t="s">
        <v>83</v>
      </c>
      <c r="C45" s="32" t="s">
        <v>482</v>
      </c>
      <c r="D45" s="51">
        <v>6</v>
      </c>
      <c r="E45" s="466">
        <v>5</v>
      </c>
      <c r="F45" s="717" t="s">
        <v>675</v>
      </c>
    </row>
    <row r="46" spans="1:6" ht="12.75" x14ac:dyDescent="0.2">
      <c r="A46" s="55" t="s">
        <v>98</v>
      </c>
      <c r="B46" s="31" t="s">
        <v>83</v>
      </c>
      <c r="C46" s="32" t="s">
        <v>482</v>
      </c>
      <c r="D46" s="51">
        <v>6.3</v>
      </c>
      <c r="E46" s="466">
        <v>5.5</v>
      </c>
      <c r="F46" s="717" t="s">
        <v>675</v>
      </c>
    </row>
    <row r="47" spans="1:6" ht="12.75" x14ac:dyDescent="0.2">
      <c r="A47" s="55" t="s">
        <v>99</v>
      </c>
      <c r="B47" s="31" t="s">
        <v>83</v>
      </c>
      <c r="C47" s="32" t="s">
        <v>482</v>
      </c>
      <c r="D47" s="51">
        <v>5.0999999999999996</v>
      </c>
      <c r="E47" s="466">
        <v>4.9000000000000004</v>
      </c>
      <c r="F47" s="717" t="s">
        <v>675</v>
      </c>
    </row>
    <row r="48" spans="1:6" ht="12.75" x14ac:dyDescent="0.2">
      <c r="A48" s="54" t="s">
        <v>100</v>
      </c>
      <c r="B48" s="31" t="s">
        <v>83</v>
      </c>
      <c r="C48" s="32" t="s">
        <v>482</v>
      </c>
      <c r="D48" s="51">
        <v>7</v>
      </c>
      <c r="E48" s="466">
        <v>5.3</v>
      </c>
      <c r="F48" s="717" t="s">
        <v>675</v>
      </c>
    </row>
    <row r="49" spans="1:7" ht="12.75" x14ac:dyDescent="0.2">
      <c r="A49" s="469" t="s">
        <v>101</v>
      </c>
      <c r="B49" s="31" t="s">
        <v>83</v>
      </c>
      <c r="C49" s="32" t="s">
        <v>482</v>
      </c>
      <c r="D49" s="51">
        <v>2.2000000000000002</v>
      </c>
      <c r="E49" s="466">
        <v>4</v>
      </c>
      <c r="F49" s="717" t="s">
        <v>675</v>
      </c>
    </row>
    <row r="50" spans="1:7" ht="12.75" x14ac:dyDescent="0.2">
      <c r="A50" s="55" t="s">
        <v>102</v>
      </c>
      <c r="B50" s="31" t="s">
        <v>83</v>
      </c>
      <c r="C50" s="32" t="s">
        <v>482</v>
      </c>
      <c r="D50" s="51">
        <v>2.2999999999999998</v>
      </c>
      <c r="E50" s="466">
        <v>3.8</v>
      </c>
      <c r="F50" s="717" t="s">
        <v>675</v>
      </c>
    </row>
    <row r="51" spans="1:7" ht="12.75" x14ac:dyDescent="0.2">
      <c r="A51" s="55" t="s">
        <v>103</v>
      </c>
      <c r="B51" s="31" t="s">
        <v>83</v>
      </c>
      <c r="C51" s="32" t="s">
        <v>482</v>
      </c>
      <c r="D51" s="51">
        <v>2.2999999999999998</v>
      </c>
      <c r="E51" s="466">
        <v>1.5</v>
      </c>
      <c r="F51" s="717" t="s">
        <v>675</v>
      </c>
    </row>
    <row r="52" spans="1:7" ht="12.75" x14ac:dyDescent="0.2">
      <c r="A52" s="55" t="s">
        <v>104</v>
      </c>
      <c r="B52" s="31" t="s">
        <v>83</v>
      </c>
      <c r="C52" s="32" t="s">
        <v>482</v>
      </c>
      <c r="D52" s="51">
        <v>2.1</v>
      </c>
      <c r="E52" s="466">
        <v>9.3000000000000007</v>
      </c>
      <c r="F52" s="717" t="s">
        <v>675</v>
      </c>
    </row>
    <row r="53" spans="1:7" ht="12.75" x14ac:dyDescent="0.2">
      <c r="A53" s="54" t="s">
        <v>105</v>
      </c>
      <c r="B53" s="31" t="s">
        <v>83</v>
      </c>
      <c r="C53" s="32" t="s">
        <v>482</v>
      </c>
      <c r="D53" s="51">
        <v>3.5</v>
      </c>
      <c r="E53" s="466">
        <v>7.8</v>
      </c>
      <c r="F53" s="717" t="s">
        <v>675</v>
      </c>
    </row>
    <row r="54" spans="1:7" ht="12.75" x14ac:dyDescent="0.2">
      <c r="A54" s="56" t="s">
        <v>106</v>
      </c>
      <c r="B54" s="35" t="s">
        <v>83</v>
      </c>
      <c r="C54" s="36" t="s">
        <v>482</v>
      </c>
      <c r="D54" s="53">
        <v>17.399999999999999</v>
      </c>
      <c r="E54" s="467">
        <v>15.8</v>
      </c>
      <c r="F54" s="718" t="s">
        <v>675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48"/>
      <c r="B56" s="22"/>
      <c r="C56" s="22"/>
      <c r="D56" s="22"/>
      <c r="E56" s="22"/>
      <c r="F56" s="22"/>
    </row>
    <row r="57" spans="1:7" ht="12.75" x14ac:dyDescent="0.2">
      <c r="A57" s="448" t="s">
        <v>484</v>
      </c>
      <c r="B57" s="454"/>
      <c r="C57" s="454"/>
      <c r="D57" s="455"/>
      <c r="E57" s="22"/>
      <c r="F57" s="22"/>
    </row>
    <row r="58" spans="1:7" ht="12.75" x14ac:dyDescent="0.2">
      <c r="A58" s="448" t="s">
        <v>485</v>
      </c>
      <c r="B58" s="22"/>
      <c r="C58" s="22"/>
      <c r="D58" s="22"/>
      <c r="E58" s="22"/>
      <c r="F58" s="22"/>
    </row>
    <row r="59" spans="1:7" ht="12.75" x14ac:dyDescent="0.2">
      <c r="A59" s="448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J1" sqref="J1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87" t="s">
        <v>158</v>
      </c>
    </row>
    <row r="3" spans="1:65" s="102" customFormat="1" x14ac:dyDescent="0.2">
      <c r="A3" s="79"/>
      <c r="B3" s="862">
        <f>INDICE!A3</f>
        <v>42614</v>
      </c>
      <c r="C3" s="863"/>
      <c r="D3" s="863" t="s">
        <v>119</v>
      </c>
      <c r="E3" s="863"/>
      <c r="F3" s="863" t="s">
        <v>120</v>
      </c>
      <c r="G3" s="863"/>
      <c r="H3" s="863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487</v>
      </c>
      <c r="D4" s="97" t="s">
        <v>47</v>
      </c>
      <c r="E4" s="97" t="s">
        <v>487</v>
      </c>
      <c r="F4" s="97" t="s">
        <v>47</v>
      </c>
      <c r="G4" s="98" t="s">
        <v>487</v>
      </c>
      <c r="H4" s="98" t="s">
        <v>109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205</v>
      </c>
      <c r="B5" s="589">
        <v>36.343783751493433</v>
      </c>
      <c r="C5" s="267">
        <v>6.5433539090039083</v>
      </c>
      <c r="D5" s="100">
        <v>295.18836100477898</v>
      </c>
      <c r="E5" s="101">
        <v>3.5633693745634147</v>
      </c>
      <c r="F5" s="100">
        <v>390.7110135137396</v>
      </c>
      <c r="G5" s="101">
        <v>3.7765087731419058</v>
      </c>
      <c r="H5" s="590">
        <v>7.6052124838977262</v>
      </c>
      <c r="I5" s="99"/>
    </row>
    <row r="6" spans="1:65" s="136" customFormat="1" x14ac:dyDescent="0.2">
      <c r="A6" s="99" t="s">
        <v>206</v>
      </c>
      <c r="B6" s="589">
        <v>81.555000000000007</v>
      </c>
      <c r="C6" s="101">
        <v>-4.2365816140812322</v>
      </c>
      <c r="D6" s="100">
        <v>528.61599999999999</v>
      </c>
      <c r="E6" s="101">
        <v>-27.154265397945331</v>
      </c>
      <c r="F6" s="100">
        <v>708.54899999999998</v>
      </c>
      <c r="G6" s="101">
        <v>-27.272736603866544</v>
      </c>
      <c r="H6" s="590">
        <v>13.791947280400258</v>
      </c>
      <c r="I6" s="99"/>
    </row>
    <row r="7" spans="1:65" s="136" customFormat="1" x14ac:dyDescent="0.2">
      <c r="A7" s="99" t="s">
        <v>207</v>
      </c>
      <c r="B7" s="589">
        <v>162</v>
      </c>
      <c r="C7" s="101">
        <v>14.893617021276595</v>
      </c>
      <c r="D7" s="100">
        <v>1538</v>
      </c>
      <c r="E7" s="101">
        <v>4.1299932295192958</v>
      </c>
      <c r="F7" s="100">
        <v>1924</v>
      </c>
      <c r="G7" s="101">
        <v>4.5084193373166759</v>
      </c>
      <c r="H7" s="590">
        <v>37.450771319259637</v>
      </c>
      <c r="I7" s="99"/>
    </row>
    <row r="8" spans="1:65" s="136" customFormat="1" x14ac:dyDescent="0.2">
      <c r="A8" s="179" t="s">
        <v>513</v>
      </c>
      <c r="B8" s="589">
        <v>172.10121624850657</v>
      </c>
      <c r="C8" s="101">
        <v>-2.163064509114736</v>
      </c>
      <c r="D8" s="100">
        <v>1624.5974333643965</v>
      </c>
      <c r="E8" s="101">
        <v>3.7879033214300981</v>
      </c>
      <c r="F8" s="100">
        <v>2114.1508654193549</v>
      </c>
      <c r="G8" s="811">
        <v>1.4783232234150399</v>
      </c>
      <c r="H8" s="590">
        <v>41.152068916442367</v>
      </c>
      <c r="I8" s="99"/>
      <c r="J8" s="100"/>
    </row>
    <row r="9" spans="1:65" s="99" customFormat="1" x14ac:dyDescent="0.2">
      <c r="A9" s="68" t="s">
        <v>208</v>
      </c>
      <c r="B9" s="69">
        <v>452</v>
      </c>
      <c r="C9" s="103">
        <v>3.6267261479392716</v>
      </c>
      <c r="D9" s="69">
        <v>3986.4017943691756</v>
      </c>
      <c r="E9" s="103">
        <v>-1.6432270699365541</v>
      </c>
      <c r="F9" s="69">
        <v>5137.4108789330949</v>
      </c>
      <c r="G9" s="103">
        <v>-2.6101693211025414</v>
      </c>
      <c r="H9" s="103">
        <v>100</v>
      </c>
    </row>
    <row r="10" spans="1:65" s="99" customFormat="1" x14ac:dyDescent="0.2">
      <c r="H10" s="93" t="s">
        <v>237</v>
      </c>
    </row>
    <row r="11" spans="1:65" s="99" customFormat="1" x14ac:dyDescent="0.2">
      <c r="A11" s="94" t="s">
        <v>556</v>
      </c>
    </row>
    <row r="12" spans="1:65" x14ac:dyDescent="0.2">
      <c r="A12" s="94" t="s">
        <v>512</v>
      </c>
    </row>
    <row r="13" spans="1:65" x14ac:dyDescent="0.2">
      <c r="A13" s="94" t="s">
        <v>635</v>
      </c>
    </row>
    <row r="14" spans="1:65" x14ac:dyDescent="0.2">
      <c r="A14" s="166" t="s">
        <v>642</v>
      </c>
    </row>
  </sheetData>
  <mergeCells count="3">
    <mergeCell ref="B3:C3"/>
    <mergeCell ref="D3:E3"/>
    <mergeCell ref="F3:H3"/>
  </mergeCells>
  <conditionalFormatting sqref="C5">
    <cfRule type="cellIs" dxfId="213" priority="1" operator="between">
      <formula>-0.49999999</formula>
      <formula>0.499999</formula>
    </cfRule>
    <cfRule type="cellIs" dxfId="212" priority="2" operator="between">
      <formula>0</formula>
      <formula>0.5</formula>
    </cfRule>
    <cfRule type="cellIs" dxfId="211" priority="3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7"/>
  <sheetViews>
    <sheetView workbookViewId="0">
      <selection activeCell="K1" sqref="K1"/>
    </sheetView>
  </sheetViews>
  <sheetFormatPr baseColWidth="10" defaultRowHeight="14.25" x14ac:dyDescent="0.2"/>
  <cols>
    <col min="1" max="1" width="8.5" customWidth="1"/>
    <col min="2" max="2" width="12.2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29" t="s">
        <v>267</v>
      </c>
      <c r="B1" s="429"/>
      <c r="C1" s="1"/>
      <c r="D1" s="1"/>
      <c r="E1" s="1"/>
      <c r="F1" s="1"/>
      <c r="G1" s="1"/>
      <c r="H1" s="1"/>
      <c r="I1" s="1"/>
    </row>
    <row r="2" spans="1:10" x14ac:dyDescent="0.2">
      <c r="A2" s="591"/>
      <c r="B2" s="591"/>
      <c r="C2" s="591"/>
      <c r="D2" s="591"/>
      <c r="E2" s="591"/>
      <c r="F2" s="1"/>
      <c r="G2" s="1"/>
      <c r="H2" s="592"/>
      <c r="I2" s="595" t="s">
        <v>158</v>
      </c>
    </row>
    <row r="3" spans="1:10" ht="14.45" customHeight="1" x14ac:dyDescent="0.2">
      <c r="A3" s="879" t="s">
        <v>524</v>
      </c>
      <c r="B3" s="879" t="s">
        <v>525</v>
      </c>
      <c r="C3" s="862">
        <f>INDICE!A3</f>
        <v>42614</v>
      </c>
      <c r="D3" s="863"/>
      <c r="E3" s="863" t="s">
        <v>119</v>
      </c>
      <c r="F3" s="863"/>
      <c r="G3" s="863" t="s">
        <v>120</v>
      </c>
      <c r="H3" s="863"/>
      <c r="I3" s="863"/>
    </row>
    <row r="4" spans="1:10" x14ac:dyDescent="0.2">
      <c r="A4" s="880"/>
      <c r="B4" s="880"/>
      <c r="C4" s="97" t="s">
        <v>47</v>
      </c>
      <c r="D4" s="97" t="s">
        <v>522</v>
      </c>
      <c r="E4" s="97" t="s">
        <v>47</v>
      </c>
      <c r="F4" s="97" t="s">
        <v>522</v>
      </c>
      <c r="G4" s="97" t="s">
        <v>47</v>
      </c>
      <c r="H4" s="98" t="s">
        <v>522</v>
      </c>
      <c r="I4" s="98" t="s">
        <v>109</v>
      </c>
    </row>
    <row r="5" spans="1:10" x14ac:dyDescent="0.2">
      <c r="A5" s="596"/>
      <c r="B5" s="602" t="s">
        <v>210</v>
      </c>
      <c r="C5" s="599">
        <v>97</v>
      </c>
      <c r="D5" s="186">
        <v>-52.450980392156865</v>
      </c>
      <c r="E5" s="185">
        <v>174</v>
      </c>
      <c r="F5" s="187">
        <v>-58.07228915662651</v>
      </c>
      <c r="G5" s="598">
        <v>328</v>
      </c>
      <c r="H5" s="821">
        <v>-43.739279588336196</v>
      </c>
      <c r="I5" s="604">
        <v>0.51786475519838326</v>
      </c>
      <c r="J5" s="391"/>
    </row>
    <row r="6" spans="1:10" x14ac:dyDescent="0.2">
      <c r="A6" s="184"/>
      <c r="B6" s="184" t="s">
        <v>248</v>
      </c>
      <c r="C6" s="600">
        <v>88</v>
      </c>
      <c r="D6" s="186" t="s">
        <v>149</v>
      </c>
      <c r="E6" s="188">
        <v>437</v>
      </c>
      <c r="F6" s="186" t="s">
        <v>149</v>
      </c>
      <c r="G6" s="598">
        <v>437</v>
      </c>
      <c r="H6" s="822" t="s">
        <v>149</v>
      </c>
      <c r="I6" s="604">
        <v>0.68996005494418744</v>
      </c>
      <c r="J6" s="391"/>
    </row>
    <row r="7" spans="1:10" x14ac:dyDescent="0.2">
      <c r="A7" s="184"/>
      <c r="B7" s="603" t="s">
        <v>211</v>
      </c>
      <c r="C7" s="600">
        <v>593</v>
      </c>
      <c r="D7" s="186">
        <v>-33.145434047350619</v>
      </c>
      <c r="E7" s="188">
        <v>6576</v>
      </c>
      <c r="F7" s="186">
        <v>-5.2722558340535866</v>
      </c>
      <c r="G7" s="598">
        <v>8517</v>
      </c>
      <c r="H7" s="196">
        <v>-6.8773234200743492</v>
      </c>
      <c r="I7" s="604">
        <v>13.447116219587288</v>
      </c>
      <c r="J7" s="391"/>
    </row>
    <row r="8" spans="1:10" x14ac:dyDescent="0.2">
      <c r="A8" s="803" t="s">
        <v>345</v>
      </c>
      <c r="B8" s="804"/>
      <c r="C8" s="191">
        <v>778</v>
      </c>
      <c r="D8" s="192">
        <v>-28.689275893675525</v>
      </c>
      <c r="E8" s="191">
        <v>7187</v>
      </c>
      <c r="F8" s="193">
        <v>-2.3107244800869919</v>
      </c>
      <c r="G8" s="194">
        <v>9282</v>
      </c>
      <c r="H8" s="193">
        <v>-4.5945112550107927</v>
      </c>
      <c r="I8" s="195">
        <v>14.654941029729857</v>
      </c>
      <c r="J8" s="391"/>
    </row>
    <row r="9" spans="1:10" x14ac:dyDescent="0.2">
      <c r="A9" s="596"/>
      <c r="B9" s="184" t="s">
        <v>212</v>
      </c>
      <c r="C9" s="600">
        <v>240</v>
      </c>
      <c r="D9" s="186">
        <v>33.333333333333329</v>
      </c>
      <c r="E9" s="188">
        <v>2350</v>
      </c>
      <c r="F9" s="189">
        <v>65.028089887640448</v>
      </c>
      <c r="G9" s="598">
        <v>2833</v>
      </c>
      <c r="H9" s="189">
        <v>58.889512058328663</v>
      </c>
      <c r="I9" s="604">
        <v>4.4728989374299379</v>
      </c>
      <c r="J9" s="391"/>
    </row>
    <row r="10" spans="1:10" x14ac:dyDescent="0.2">
      <c r="A10" s="596"/>
      <c r="B10" s="184" t="s">
        <v>213</v>
      </c>
      <c r="C10" s="600">
        <v>449</v>
      </c>
      <c r="D10" s="186">
        <v>205.44217687074831</v>
      </c>
      <c r="E10" s="188">
        <v>2050</v>
      </c>
      <c r="F10" s="197">
        <v>-15.60312885961301</v>
      </c>
      <c r="G10" s="188">
        <v>2720</v>
      </c>
      <c r="H10" s="197">
        <v>-22.440832620473337</v>
      </c>
      <c r="I10" s="772">
        <v>4.2944882138402516</v>
      </c>
      <c r="J10" s="391"/>
    </row>
    <row r="11" spans="1:10" x14ac:dyDescent="0.2">
      <c r="A11" s="199"/>
      <c r="B11" s="184" t="s">
        <v>214</v>
      </c>
      <c r="C11" s="600">
        <v>0</v>
      </c>
      <c r="D11" s="186" t="s">
        <v>149</v>
      </c>
      <c r="E11" s="188">
        <v>0</v>
      </c>
      <c r="F11" s="198" t="s">
        <v>149</v>
      </c>
      <c r="G11" s="188">
        <v>0</v>
      </c>
      <c r="H11" s="198">
        <v>-100</v>
      </c>
      <c r="I11" s="600">
        <v>0</v>
      </c>
      <c r="J11" s="391"/>
    </row>
    <row r="12" spans="1:10" x14ac:dyDescent="0.2">
      <c r="A12" s="199"/>
      <c r="B12" s="603" t="s">
        <v>215</v>
      </c>
      <c r="C12" s="600">
        <v>62</v>
      </c>
      <c r="D12" s="186">
        <v>-80.981595092024534</v>
      </c>
      <c r="E12" s="188">
        <v>759</v>
      </c>
      <c r="F12" s="198">
        <v>-67.185473411154334</v>
      </c>
      <c r="G12" s="598">
        <v>1636</v>
      </c>
      <c r="H12" s="198">
        <v>-47.463070006422612</v>
      </c>
      <c r="I12" s="604">
        <v>2.5830083521480334</v>
      </c>
      <c r="J12" s="391"/>
    </row>
    <row r="13" spans="1:10" x14ac:dyDescent="0.2">
      <c r="A13" s="803" t="s">
        <v>514</v>
      </c>
      <c r="B13" s="804"/>
      <c r="C13" s="191">
        <v>751</v>
      </c>
      <c r="D13" s="192">
        <v>15.007656967840735</v>
      </c>
      <c r="E13" s="191">
        <v>5159</v>
      </c>
      <c r="F13" s="193">
        <v>-16.331495296788841</v>
      </c>
      <c r="G13" s="194">
        <v>7189</v>
      </c>
      <c r="H13" s="193">
        <v>-15.003546937810357</v>
      </c>
      <c r="I13" s="195">
        <v>11.350395503418223</v>
      </c>
      <c r="J13" s="391"/>
    </row>
    <row r="14" spans="1:10" x14ac:dyDescent="0.2">
      <c r="A14" s="597"/>
      <c r="B14" s="601" t="s">
        <v>645</v>
      </c>
      <c r="C14" s="599">
        <v>87</v>
      </c>
      <c r="D14" s="186" t="s">
        <v>149</v>
      </c>
      <c r="E14" s="185">
        <v>1448</v>
      </c>
      <c r="F14" s="186">
        <v>52.100840336134461</v>
      </c>
      <c r="G14" s="188">
        <v>1635</v>
      </c>
      <c r="H14" s="198">
        <v>10.472972972972974</v>
      </c>
      <c r="I14" s="772">
        <v>2.581429496187063</v>
      </c>
      <c r="J14" s="391"/>
    </row>
    <row r="15" spans="1:10" x14ac:dyDescent="0.2">
      <c r="A15" s="597"/>
      <c r="B15" s="601" t="s">
        <v>217</v>
      </c>
      <c r="C15" s="600">
        <v>30</v>
      </c>
      <c r="D15" s="186" t="s">
        <v>149</v>
      </c>
      <c r="E15" s="188">
        <v>87</v>
      </c>
      <c r="F15" s="198">
        <v>-21.621621621621621</v>
      </c>
      <c r="G15" s="188">
        <v>137</v>
      </c>
      <c r="H15" s="198">
        <v>23.423423423423422</v>
      </c>
      <c r="I15" s="771">
        <v>0.21630326665298327</v>
      </c>
      <c r="J15" s="391"/>
    </row>
    <row r="16" spans="1:10" x14ac:dyDescent="0.2">
      <c r="A16" s="597"/>
      <c r="B16" s="601" t="s">
        <v>218</v>
      </c>
      <c r="C16" s="600">
        <v>85</v>
      </c>
      <c r="D16" s="186">
        <v>-72.222222222222214</v>
      </c>
      <c r="E16" s="188">
        <v>2282</v>
      </c>
      <c r="F16" s="198">
        <v>-9.5879556259904906</v>
      </c>
      <c r="G16" s="188">
        <v>2678</v>
      </c>
      <c r="H16" s="198">
        <v>-8.2248115147361212</v>
      </c>
      <c r="I16" s="772">
        <v>4.2281762634794831</v>
      </c>
      <c r="J16" s="391"/>
    </row>
    <row r="17" spans="1:10" x14ac:dyDescent="0.2">
      <c r="A17" s="597"/>
      <c r="B17" s="601" t="s">
        <v>219</v>
      </c>
      <c r="C17" s="600">
        <v>0</v>
      </c>
      <c r="D17" s="186" t="s">
        <v>149</v>
      </c>
      <c r="E17" s="188">
        <v>843</v>
      </c>
      <c r="F17" s="198">
        <v>-27.515047291487534</v>
      </c>
      <c r="G17" s="598">
        <v>1029</v>
      </c>
      <c r="H17" s="198">
        <v>-38.859180035650624</v>
      </c>
      <c r="I17" s="604">
        <v>1.6246427838388304</v>
      </c>
      <c r="J17" s="391"/>
    </row>
    <row r="18" spans="1:10" x14ac:dyDescent="0.2">
      <c r="A18" s="597"/>
      <c r="B18" s="601" t="s">
        <v>220</v>
      </c>
      <c r="C18" s="600">
        <v>80</v>
      </c>
      <c r="D18" s="186">
        <v>-66.386554621848731</v>
      </c>
      <c r="E18" s="188">
        <v>873</v>
      </c>
      <c r="F18" s="119">
        <v>-28.908794788273617</v>
      </c>
      <c r="G18" s="598">
        <v>1440</v>
      </c>
      <c r="H18" s="198">
        <v>-15.443335290663535</v>
      </c>
      <c r="I18" s="604">
        <v>2.2735525837977799</v>
      </c>
      <c r="J18" s="391"/>
    </row>
    <row r="19" spans="1:10" x14ac:dyDescent="0.2">
      <c r="A19" s="597"/>
      <c r="B19" s="601" t="s">
        <v>221</v>
      </c>
      <c r="C19" s="600">
        <v>462</v>
      </c>
      <c r="D19" s="186">
        <v>362</v>
      </c>
      <c r="E19" s="188">
        <v>3966</v>
      </c>
      <c r="F19" s="198">
        <v>35.404574940252651</v>
      </c>
      <c r="G19" s="598">
        <v>5035</v>
      </c>
      <c r="H19" s="198">
        <v>51.246620606788831</v>
      </c>
      <c r="I19" s="604">
        <v>7.949539763487377</v>
      </c>
      <c r="J19" s="391"/>
    </row>
    <row r="20" spans="1:10" x14ac:dyDescent="0.2">
      <c r="A20" s="199"/>
      <c r="B20" s="603" t="s">
        <v>259</v>
      </c>
      <c r="C20" s="600">
        <v>20</v>
      </c>
      <c r="D20" s="186" t="s">
        <v>149</v>
      </c>
      <c r="E20" s="188">
        <v>217</v>
      </c>
      <c r="F20" s="198">
        <v>-3.5555555555555554</v>
      </c>
      <c r="G20" s="598">
        <v>278</v>
      </c>
      <c r="H20" s="198">
        <v>-8.8524590163934427</v>
      </c>
      <c r="I20" s="604">
        <v>0.43892195714984922</v>
      </c>
      <c r="J20" s="391"/>
    </row>
    <row r="21" spans="1:10" x14ac:dyDescent="0.2">
      <c r="A21" s="803" t="s">
        <v>515</v>
      </c>
      <c r="B21" s="804"/>
      <c r="C21" s="191">
        <v>764</v>
      </c>
      <c r="D21" s="192">
        <v>15.060240963855422</v>
      </c>
      <c r="E21" s="191">
        <v>9716</v>
      </c>
      <c r="F21" s="193">
        <v>6.3950941743320193</v>
      </c>
      <c r="G21" s="194">
        <v>12232</v>
      </c>
      <c r="H21" s="193">
        <v>6.0976667534044582</v>
      </c>
      <c r="I21" s="195">
        <v>19.312566114593366</v>
      </c>
      <c r="J21" s="391"/>
    </row>
    <row r="22" spans="1:10" x14ac:dyDescent="0.2">
      <c r="A22" s="597"/>
      <c r="B22" s="601" t="s">
        <v>222</v>
      </c>
      <c r="C22" s="600">
        <v>418</v>
      </c>
      <c r="D22" s="186">
        <v>-26.148409893992934</v>
      </c>
      <c r="E22" s="188">
        <v>4763</v>
      </c>
      <c r="F22" s="186">
        <v>-8.9466641177595108</v>
      </c>
      <c r="G22" s="188">
        <v>6344</v>
      </c>
      <c r="H22" s="186">
        <v>-9.6038757480763746</v>
      </c>
      <c r="I22" s="605">
        <v>10.016262216397998</v>
      </c>
      <c r="J22" s="391"/>
    </row>
    <row r="23" spans="1:10" x14ac:dyDescent="0.2">
      <c r="A23" s="597"/>
      <c r="B23" s="601" t="s">
        <v>223</v>
      </c>
      <c r="C23" s="600">
        <v>531</v>
      </c>
      <c r="D23" s="186">
        <v>-13.938411669367909</v>
      </c>
      <c r="E23" s="188">
        <v>3942</v>
      </c>
      <c r="F23" s="186">
        <v>61.756257693885928</v>
      </c>
      <c r="G23" s="598">
        <v>4990</v>
      </c>
      <c r="H23" s="198">
        <v>59.628918746001283</v>
      </c>
      <c r="I23" s="604">
        <v>7.8784912452436959</v>
      </c>
      <c r="J23" s="391"/>
    </row>
    <row r="24" spans="1:10" x14ac:dyDescent="0.2">
      <c r="A24" s="597"/>
      <c r="B24" s="601" t="s">
        <v>661</v>
      </c>
      <c r="C24" s="600">
        <v>423</v>
      </c>
      <c r="D24" s="186" t="s">
        <v>149</v>
      </c>
      <c r="E24" s="188">
        <v>1673</v>
      </c>
      <c r="F24" s="198" t="s">
        <v>149</v>
      </c>
      <c r="G24" s="598">
        <v>1673</v>
      </c>
      <c r="H24" s="198" t="s">
        <v>149</v>
      </c>
      <c r="I24" s="604">
        <v>2.6414260227039486</v>
      </c>
      <c r="J24" s="391"/>
    </row>
    <row r="25" spans="1:10" x14ac:dyDescent="0.2">
      <c r="A25" s="199"/>
      <c r="B25" s="603" t="s">
        <v>388</v>
      </c>
      <c r="C25" s="600">
        <v>0</v>
      </c>
      <c r="D25" s="186" t="s">
        <v>149</v>
      </c>
      <c r="E25" s="188">
        <v>87</v>
      </c>
      <c r="F25" s="198" t="s">
        <v>149</v>
      </c>
      <c r="G25" s="598">
        <v>87</v>
      </c>
      <c r="H25" s="198" t="s">
        <v>149</v>
      </c>
      <c r="I25" s="604">
        <v>0.1373604686044492</v>
      </c>
      <c r="J25" s="391"/>
    </row>
    <row r="26" spans="1:10" x14ac:dyDescent="0.2">
      <c r="A26" s="803" t="s">
        <v>392</v>
      </c>
      <c r="B26" s="804"/>
      <c r="C26" s="191">
        <v>1372</v>
      </c>
      <c r="D26" s="192">
        <v>15.976331360946746</v>
      </c>
      <c r="E26" s="191">
        <v>10465</v>
      </c>
      <c r="F26" s="193">
        <v>36.476264997391752</v>
      </c>
      <c r="G26" s="194">
        <v>13094</v>
      </c>
      <c r="H26" s="193">
        <v>29.081230283911673</v>
      </c>
      <c r="I26" s="195">
        <v>20.673539952950094</v>
      </c>
      <c r="J26" s="391"/>
    </row>
    <row r="27" spans="1:10" x14ac:dyDescent="0.2">
      <c r="A27" s="597"/>
      <c r="B27" s="601" t="s">
        <v>225</v>
      </c>
      <c r="C27" s="600">
        <v>274</v>
      </c>
      <c r="D27" s="186">
        <v>-48.880597014925378</v>
      </c>
      <c r="E27" s="188">
        <v>2463</v>
      </c>
      <c r="F27" s="186">
        <v>-49.17457697069748</v>
      </c>
      <c r="G27" s="188">
        <v>3570</v>
      </c>
      <c r="H27" s="186">
        <v>-42.400774443368825</v>
      </c>
      <c r="I27" s="605">
        <v>5.6365157806653299</v>
      </c>
      <c r="J27" s="391"/>
    </row>
    <row r="28" spans="1:10" x14ac:dyDescent="0.2">
      <c r="A28" s="597"/>
      <c r="B28" s="601" t="s">
        <v>226</v>
      </c>
      <c r="C28" s="600">
        <v>196</v>
      </c>
      <c r="D28" s="186">
        <v>17.365269461077844</v>
      </c>
      <c r="E28" s="188">
        <v>1215</v>
      </c>
      <c r="F28" s="186">
        <v>-43.091334894613581</v>
      </c>
      <c r="G28" s="598">
        <v>2008</v>
      </c>
      <c r="H28" s="186">
        <v>-18.307567127746136</v>
      </c>
      <c r="I28" s="605">
        <v>3.1703427696291269</v>
      </c>
      <c r="J28" s="391"/>
    </row>
    <row r="29" spans="1:10" x14ac:dyDescent="0.2">
      <c r="A29" s="597"/>
      <c r="B29" s="601" t="s">
        <v>227</v>
      </c>
      <c r="C29" s="600">
        <v>128</v>
      </c>
      <c r="D29" s="200">
        <v>1.5873015873015872</v>
      </c>
      <c r="E29" s="188">
        <v>644</v>
      </c>
      <c r="F29" s="186">
        <v>33.057851239669425</v>
      </c>
      <c r="G29" s="188">
        <v>644</v>
      </c>
      <c r="H29" s="186">
        <v>5.400981996726677</v>
      </c>
      <c r="I29" s="772">
        <v>1.0167832388651183</v>
      </c>
      <c r="J29" s="391"/>
    </row>
    <row r="30" spans="1:10" x14ac:dyDescent="0.2">
      <c r="A30" s="597"/>
      <c r="B30" s="601" t="s">
        <v>228</v>
      </c>
      <c r="C30" s="599">
        <v>124</v>
      </c>
      <c r="D30" s="200" t="s">
        <v>149</v>
      </c>
      <c r="E30" s="185">
        <v>254</v>
      </c>
      <c r="F30" s="186">
        <v>-33.681462140992167</v>
      </c>
      <c r="G30" s="188">
        <v>387</v>
      </c>
      <c r="H30" s="186">
        <v>-23.668639053254438</v>
      </c>
      <c r="I30" s="604">
        <v>0.61101725689565345</v>
      </c>
      <c r="J30" s="391"/>
    </row>
    <row r="31" spans="1:10" x14ac:dyDescent="0.2">
      <c r="A31" s="597"/>
      <c r="B31" s="601" t="s">
        <v>229</v>
      </c>
      <c r="C31" s="600">
        <v>195</v>
      </c>
      <c r="D31" s="186" t="s">
        <v>149</v>
      </c>
      <c r="E31" s="188">
        <v>827</v>
      </c>
      <c r="F31" s="186" t="s">
        <v>149</v>
      </c>
      <c r="G31" s="598">
        <v>1028</v>
      </c>
      <c r="H31" s="186" t="s">
        <v>149</v>
      </c>
      <c r="I31" s="605">
        <v>1.6230639278778596</v>
      </c>
      <c r="J31" s="391"/>
    </row>
    <row r="32" spans="1:10" x14ac:dyDescent="0.2">
      <c r="A32" s="597"/>
      <c r="B32" s="601" t="s">
        <v>230</v>
      </c>
      <c r="C32" s="600">
        <v>0</v>
      </c>
      <c r="D32" s="186">
        <v>-100</v>
      </c>
      <c r="E32" s="188">
        <v>260</v>
      </c>
      <c r="F32" s="186">
        <v>-70.687711386696733</v>
      </c>
      <c r="G32" s="188">
        <v>344</v>
      </c>
      <c r="H32" s="186">
        <v>-69.744942832014061</v>
      </c>
      <c r="I32" s="605">
        <v>0.54312645057391418</v>
      </c>
      <c r="J32" s="391"/>
    </row>
    <row r="33" spans="1:10" x14ac:dyDescent="0.2">
      <c r="A33" s="597"/>
      <c r="B33" s="601" t="s">
        <v>231</v>
      </c>
      <c r="C33" s="600">
        <v>139</v>
      </c>
      <c r="D33" s="186">
        <v>0</v>
      </c>
      <c r="E33" s="188">
        <v>971</v>
      </c>
      <c r="F33" s="267">
        <v>-21.056910569105693</v>
      </c>
      <c r="G33" s="598">
        <v>1245</v>
      </c>
      <c r="H33" s="198">
        <v>-8.1858407079646014</v>
      </c>
      <c r="I33" s="604">
        <v>1.9656756714084973</v>
      </c>
      <c r="J33" s="391"/>
    </row>
    <row r="34" spans="1:10" x14ac:dyDescent="0.2">
      <c r="A34" s="597"/>
      <c r="B34" s="601" t="s">
        <v>232</v>
      </c>
      <c r="C34" s="600">
        <v>159</v>
      </c>
      <c r="D34" s="186" t="s">
        <v>149</v>
      </c>
      <c r="E34" s="188">
        <v>1819</v>
      </c>
      <c r="F34" s="198">
        <v>119.95163240628779</v>
      </c>
      <c r="G34" s="598">
        <v>2595</v>
      </c>
      <c r="H34" s="198">
        <v>73.115410273515678</v>
      </c>
      <c r="I34" s="604">
        <v>4.0971312187189159</v>
      </c>
      <c r="J34" s="391"/>
    </row>
    <row r="35" spans="1:10" x14ac:dyDescent="0.2">
      <c r="A35" s="597"/>
      <c r="B35" s="601" t="s">
        <v>233</v>
      </c>
      <c r="C35" s="600">
        <v>247</v>
      </c>
      <c r="D35" s="186">
        <v>-75.544554455445549</v>
      </c>
      <c r="E35" s="188">
        <v>6312</v>
      </c>
      <c r="F35" s="186">
        <v>-17.00197238658777</v>
      </c>
      <c r="G35" s="598">
        <v>9528</v>
      </c>
      <c r="H35" s="198">
        <v>-7.5938318300843761</v>
      </c>
      <c r="I35" s="776">
        <v>15.043339596128646</v>
      </c>
      <c r="J35" s="391"/>
    </row>
    <row r="36" spans="1:10" x14ac:dyDescent="0.2">
      <c r="A36" s="597"/>
      <c r="B36" s="601" t="s">
        <v>234</v>
      </c>
      <c r="C36" s="600">
        <v>0</v>
      </c>
      <c r="D36" s="186" t="s">
        <v>149</v>
      </c>
      <c r="E36" s="188">
        <v>0</v>
      </c>
      <c r="F36" s="198" t="s">
        <v>149</v>
      </c>
      <c r="G36" s="598">
        <v>21</v>
      </c>
      <c r="H36" s="188">
        <v>0</v>
      </c>
      <c r="I36" s="604">
        <v>3.3155975180384288E-2</v>
      </c>
      <c r="J36" s="391"/>
    </row>
    <row r="37" spans="1:10" x14ac:dyDescent="0.2">
      <c r="A37" s="597"/>
      <c r="B37" s="601" t="s">
        <v>235</v>
      </c>
      <c r="C37" s="600">
        <v>0</v>
      </c>
      <c r="D37" s="186" t="s">
        <v>149</v>
      </c>
      <c r="E37" s="188">
        <v>170</v>
      </c>
      <c r="F37" s="198">
        <v>415.15151515151513</v>
      </c>
      <c r="G37" s="598">
        <v>170</v>
      </c>
      <c r="H37" s="198">
        <v>415.15151515151513</v>
      </c>
      <c r="I37" s="604">
        <v>0.26840551336501572</v>
      </c>
      <c r="J37" s="391"/>
    </row>
    <row r="38" spans="1:10" x14ac:dyDescent="0.2">
      <c r="A38" s="803" t="s">
        <v>516</v>
      </c>
      <c r="B38" s="804"/>
      <c r="C38" s="191">
        <v>1462</v>
      </c>
      <c r="D38" s="192">
        <v>-32.12627669452182</v>
      </c>
      <c r="E38" s="191">
        <v>14935</v>
      </c>
      <c r="F38" s="193">
        <v>-18.963646228974497</v>
      </c>
      <c r="G38" s="194">
        <v>21540</v>
      </c>
      <c r="H38" s="193">
        <v>-10.737225974887075</v>
      </c>
      <c r="I38" s="195">
        <v>34.008557399308458</v>
      </c>
      <c r="J38" s="391"/>
    </row>
    <row r="39" spans="1:10" x14ac:dyDescent="0.2">
      <c r="A39" s="204" t="s">
        <v>236</v>
      </c>
      <c r="B39" s="204"/>
      <c r="C39" s="204">
        <v>5127</v>
      </c>
      <c r="D39" s="205">
        <v>-10.757180156657963</v>
      </c>
      <c r="E39" s="204">
        <v>47462</v>
      </c>
      <c r="F39" s="206">
        <v>-2.6480421717637892</v>
      </c>
      <c r="G39" s="204">
        <v>63337</v>
      </c>
      <c r="H39" s="206">
        <v>-1.0220187213826943</v>
      </c>
      <c r="I39" s="207">
        <v>100</v>
      </c>
      <c r="J39" s="391"/>
    </row>
    <row r="40" spans="1:10" x14ac:dyDescent="0.2">
      <c r="A40" s="208" t="s">
        <v>627</v>
      </c>
      <c r="B40" s="773"/>
      <c r="C40" s="209">
        <v>2310</v>
      </c>
      <c r="D40" s="210">
        <v>-28.305400372439475</v>
      </c>
      <c r="E40" s="209">
        <v>23033</v>
      </c>
      <c r="F40" s="210">
        <v>-9.2974718437426169</v>
      </c>
      <c r="G40" s="209">
        <v>32431</v>
      </c>
      <c r="H40" s="210">
        <v>-3.9878027118242643</v>
      </c>
      <c r="I40" s="211">
        <v>51.203877670240139</v>
      </c>
      <c r="J40" s="391"/>
    </row>
    <row r="41" spans="1:10" x14ac:dyDescent="0.2">
      <c r="A41" s="208" t="s">
        <v>628</v>
      </c>
      <c r="B41" s="773"/>
      <c r="C41" s="209">
        <v>2817</v>
      </c>
      <c r="D41" s="210">
        <v>11.652794292508919</v>
      </c>
      <c r="E41" s="209">
        <v>24429</v>
      </c>
      <c r="F41" s="210">
        <v>4.5806755426174064</v>
      </c>
      <c r="G41" s="209">
        <v>30906</v>
      </c>
      <c r="H41" s="210">
        <v>2.2937146261543044</v>
      </c>
      <c r="I41" s="211">
        <v>48.796122329759854</v>
      </c>
    </row>
    <row r="42" spans="1:10" x14ac:dyDescent="0.2">
      <c r="A42" s="212" t="s">
        <v>629</v>
      </c>
      <c r="B42" s="774"/>
      <c r="C42" s="213">
        <v>888</v>
      </c>
      <c r="D42" s="214">
        <v>-33.182844243792324</v>
      </c>
      <c r="E42" s="213">
        <v>8990</v>
      </c>
      <c r="F42" s="214">
        <v>-8.8142813672786282</v>
      </c>
      <c r="G42" s="213">
        <v>11888</v>
      </c>
      <c r="H42" s="214">
        <v>-10.116437320429457</v>
      </c>
      <c r="I42" s="215">
        <v>18.769439664019451</v>
      </c>
    </row>
    <row r="43" spans="1:10" x14ac:dyDescent="0.2">
      <c r="A43" s="212" t="s">
        <v>630</v>
      </c>
      <c r="B43" s="774"/>
      <c r="C43" s="213">
        <v>4239</v>
      </c>
      <c r="D43" s="214">
        <v>-4.008152173913043</v>
      </c>
      <c r="E43" s="213">
        <v>38472</v>
      </c>
      <c r="F43" s="214">
        <v>-1.0850002571090656</v>
      </c>
      <c r="G43" s="213">
        <v>51449</v>
      </c>
      <c r="H43" s="214">
        <v>1.3473850093568405</v>
      </c>
      <c r="I43" s="215">
        <v>81.230560335980556</v>
      </c>
    </row>
    <row r="44" spans="1:10" x14ac:dyDescent="0.2">
      <c r="A44" s="783" t="s">
        <v>631</v>
      </c>
      <c r="B44" s="784"/>
      <c r="C44" s="809">
        <v>110</v>
      </c>
      <c r="D44" s="758">
        <v>-53.781512605042018</v>
      </c>
      <c r="E44" s="809">
        <v>960</v>
      </c>
      <c r="F44" s="758">
        <v>-28.304705003734131</v>
      </c>
      <c r="G44" s="787">
        <v>1577</v>
      </c>
      <c r="H44" s="786">
        <v>-13.065049614112459</v>
      </c>
      <c r="I44" s="788">
        <v>2.4898558504507635</v>
      </c>
    </row>
    <row r="45" spans="1:10" x14ac:dyDescent="0.2">
      <c r="A45" s="838"/>
      <c r="B45" s="99"/>
      <c r="C45" s="99"/>
      <c r="D45" s="99"/>
      <c r="E45" s="99"/>
      <c r="F45" s="99"/>
      <c r="G45" s="99"/>
      <c r="I45" s="93" t="s">
        <v>237</v>
      </c>
    </row>
    <row r="46" spans="1:10" x14ac:dyDescent="0.2">
      <c r="A46" s="221" t="s">
        <v>556</v>
      </c>
      <c r="C46" s="1"/>
      <c r="D46" s="1"/>
      <c r="E46" s="1"/>
      <c r="F46" s="1"/>
      <c r="G46" s="1"/>
      <c r="H46" s="1"/>
      <c r="I46" s="1"/>
    </row>
    <row r="47" spans="1:10" x14ac:dyDescent="0.2">
      <c r="A47" s="221" t="s">
        <v>641</v>
      </c>
    </row>
  </sheetData>
  <mergeCells count="5">
    <mergeCell ref="A3:A4"/>
    <mergeCell ref="C3:D3"/>
    <mergeCell ref="E3:F3"/>
    <mergeCell ref="G3:I3"/>
    <mergeCell ref="B3:B4"/>
  </mergeCells>
  <conditionalFormatting sqref="F18">
    <cfRule type="cellIs" dxfId="210" priority="14" operator="between">
      <formula>0</formula>
      <formula>0.5</formula>
    </cfRule>
    <cfRule type="cellIs" dxfId="209" priority="15" operator="between">
      <formula>0</formula>
      <formula>0.49</formula>
    </cfRule>
  </conditionalFormatting>
  <conditionalFormatting sqref="F18">
    <cfRule type="cellIs" dxfId="208" priority="13" stopIfTrue="1" operator="equal">
      <formula>0</formula>
    </cfRule>
  </conditionalFormatting>
  <conditionalFormatting sqref="F33">
    <cfRule type="cellIs" dxfId="207" priority="8" operator="between">
      <formula>0</formula>
      <formula>0.5</formula>
    </cfRule>
    <cfRule type="cellIs" dxfId="206" priority="9" operator="between">
      <formula>0</formula>
      <formula>0.49</formula>
    </cfRule>
  </conditionalFormatting>
  <conditionalFormatting sqref="F33">
    <cfRule type="cellIs" dxfId="205" priority="7" stopIfTrue="1" operator="equal">
      <formula>0</formula>
    </cfRule>
  </conditionalFormatting>
  <conditionalFormatting sqref="I35">
    <cfRule type="cellIs" dxfId="204" priority="2" operator="between">
      <formula>0</formula>
      <formula>0.5</formula>
    </cfRule>
    <cfRule type="cellIs" dxfId="203" priority="3" operator="between">
      <formula>0</formula>
      <formula>0.49</formula>
    </cfRule>
  </conditionalFormatting>
  <conditionalFormatting sqref="I36">
    <cfRule type="cellIs" dxfId="202" priority="1" operator="between">
      <formula>0.0000001</formula>
      <formula>0.49999999999999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I1" sqref="I1"/>
    </sheetView>
  </sheetViews>
  <sheetFormatPr baseColWidth="10" defaultRowHeight="14.25" x14ac:dyDescent="0.2"/>
  <sheetData>
    <row r="1" spans="1:8" x14ac:dyDescent="0.2">
      <c r="A1" s="17" t="s">
        <v>239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240</v>
      </c>
      <c r="H2" s="1"/>
    </row>
    <row r="3" spans="1:8" x14ac:dyDescent="0.2">
      <c r="A3" s="79"/>
      <c r="B3" s="862">
        <f>INDICE!A3</f>
        <v>42614</v>
      </c>
      <c r="C3" s="863"/>
      <c r="D3" s="863" t="s">
        <v>119</v>
      </c>
      <c r="E3" s="863"/>
      <c r="F3" s="863" t="s">
        <v>120</v>
      </c>
      <c r="G3" s="863"/>
      <c r="H3" s="1"/>
    </row>
    <row r="4" spans="1:8" x14ac:dyDescent="0.2">
      <c r="A4" s="81"/>
      <c r="B4" s="97" t="s">
        <v>56</v>
      </c>
      <c r="C4" s="97" t="s">
        <v>522</v>
      </c>
      <c r="D4" s="97" t="s">
        <v>56</v>
      </c>
      <c r="E4" s="97" t="s">
        <v>522</v>
      </c>
      <c r="F4" s="97" t="s">
        <v>56</v>
      </c>
      <c r="G4" s="440" t="s">
        <v>522</v>
      </c>
      <c r="H4" s="1"/>
    </row>
    <row r="5" spans="1:8" x14ac:dyDescent="0.2">
      <c r="A5" s="223" t="s">
        <v>8</v>
      </c>
      <c r="B5" s="606">
        <v>38.233608547236912</v>
      </c>
      <c r="C5" s="777">
        <v>-1.519674300861442</v>
      </c>
      <c r="D5" s="606">
        <v>34.175222518732006</v>
      </c>
      <c r="E5" s="777">
        <v>-27.24893022361497</v>
      </c>
      <c r="F5" s="606">
        <v>35.050893514662555</v>
      </c>
      <c r="G5" s="777">
        <v>-30.326560824863236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237</v>
      </c>
      <c r="H6" s="1"/>
    </row>
    <row r="7" spans="1:8" x14ac:dyDescent="0.2">
      <c r="A7" s="94" t="s">
        <v>132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614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3"/>
  <sheetViews>
    <sheetView workbookViewId="0">
      <selection activeCell="J1" sqref="J1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4" t="s">
        <v>526</v>
      </c>
      <c r="B1" s="224"/>
      <c r="C1" s="225"/>
      <c r="D1" s="225"/>
      <c r="E1" s="225"/>
      <c r="F1" s="225"/>
      <c r="G1" s="225"/>
      <c r="H1" s="226"/>
    </row>
    <row r="2" spans="1:8" x14ac:dyDescent="0.2">
      <c r="A2" s="227"/>
      <c r="B2" s="227"/>
      <c r="C2" s="228"/>
      <c r="D2" s="228"/>
      <c r="E2" s="228"/>
      <c r="F2" s="228"/>
      <c r="G2" s="228"/>
      <c r="H2" s="229" t="s">
        <v>158</v>
      </c>
    </row>
    <row r="3" spans="1:8" ht="14.1" customHeight="1" x14ac:dyDescent="0.2">
      <c r="A3" s="230"/>
      <c r="B3" s="862">
        <f>INDICE!A3</f>
        <v>42614</v>
      </c>
      <c r="C3" s="863"/>
      <c r="D3" s="863" t="s">
        <v>119</v>
      </c>
      <c r="E3" s="863"/>
      <c r="F3" s="863" t="s">
        <v>120</v>
      </c>
      <c r="G3" s="863"/>
      <c r="H3" s="863"/>
    </row>
    <row r="4" spans="1:8" x14ac:dyDescent="0.2">
      <c r="A4" s="231"/>
      <c r="B4" s="72" t="s">
        <v>47</v>
      </c>
      <c r="C4" s="72" t="s">
        <v>522</v>
      </c>
      <c r="D4" s="72" t="s">
        <v>47</v>
      </c>
      <c r="E4" s="72" t="s">
        <v>522</v>
      </c>
      <c r="F4" s="72" t="s">
        <v>47</v>
      </c>
      <c r="G4" s="73" t="s">
        <v>522</v>
      </c>
      <c r="H4" s="73" t="s">
        <v>109</v>
      </c>
    </row>
    <row r="5" spans="1:8" x14ac:dyDescent="0.2">
      <c r="A5" s="231" t="s">
        <v>241</v>
      </c>
      <c r="B5" s="232"/>
      <c r="C5" s="232"/>
      <c r="D5" s="232"/>
      <c r="E5" s="232"/>
      <c r="F5" s="232"/>
      <c r="G5" s="233"/>
      <c r="H5" s="234"/>
    </row>
    <row r="6" spans="1:8" x14ac:dyDescent="0.2">
      <c r="A6" s="235" t="s">
        <v>467</v>
      </c>
      <c r="B6" s="738">
        <v>96</v>
      </c>
      <c r="C6" s="608">
        <v>74.545454545454547</v>
      </c>
      <c r="D6" s="371">
        <v>638</v>
      </c>
      <c r="E6" s="608">
        <v>15.789473684210526</v>
      </c>
      <c r="F6" s="371">
        <v>867</v>
      </c>
      <c r="G6" s="608">
        <v>23.328591749644382</v>
      </c>
      <c r="H6" s="608">
        <v>4.954568832504715</v>
      </c>
    </row>
    <row r="7" spans="1:8" x14ac:dyDescent="0.2">
      <c r="A7" s="235" t="s">
        <v>48</v>
      </c>
      <c r="B7" s="738">
        <v>6</v>
      </c>
      <c r="C7" s="611">
        <v>-25</v>
      </c>
      <c r="D7" s="371">
        <v>140</v>
      </c>
      <c r="E7" s="608">
        <v>30.841121495327101</v>
      </c>
      <c r="F7" s="371">
        <v>169</v>
      </c>
      <c r="G7" s="608">
        <v>37.398373983739837</v>
      </c>
      <c r="H7" s="608">
        <v>0.96576947254128809</v>
      </c>
    </row>
    <row r="8" spans="1:8" x14ac:dyDescent="0.2">
      <c r="A8" s="235" t="s">
        <v>49</v>
      </c>
      <c r="B8" s="738">
        <v>86</v>
      </c>
      <c r="C8" s="608">
        <v>-73.538461538461547</v>
      </c>
      <c r="D8" s="371">
        <v>1727</v>
      </c>
      <c r="E8" s="608">
        <v>-1.4269406392694064</v>
      </c>
      <c r="F8" s="371">
        <v>2187</v>
      </c>
      <c r="G8" s="608">
        <v>-3.2728881026094649</v>
      </c>
      <c r="H8" s="608">
        <v>12.497857020401165</v>
      </c>
    </row>
    <row r="9" spans="1:8" x14ac:dyDescent="0.2">
      <c r="A9" s="235" t="s">
        <v>128</v>
      </c>
      <c r="B9" s="738">
        <v>343</v>
      </c>
      <c r="C9" s="608">
        <v>-56.963613550815559</v>
      </c>
      <c r="D9" s="371">
        <v>4397</v>
      </c>
      <c r="E9" s="608">
        <v>4.6406473108043782</v>
      </c>
      <c r="F9" s="371">
        <v>5403</v>
      </c>
      <c r="G9" s="608">
        <v>0.37154003343860298</v>
      </c>
      <c r="H9" s="608">
        <v>30.876050060003429</v>
      </c>
    </row>
    <row r="10" spans="1:8" x14ac:dyDescent="0.2">
      <c r="A10" s="235" t="s">
        <v>129</v>
      </c>
      <c r="B10" s="738">
        <v>534</v>
      </c>
      <c r="C10" s="608">
        <v>6.8000000000000007</v>
      </c>
      <c r="D10" s="371">
        <v>4416</v>
      </c>
      <c r="E10" s="608">
        <v>30.650887573964496</v>
      </c>
      <c r="F10" s="371">
        <v>5520</v>
      </c>
      <c r="G10" s="608">
        <v>15.577889447236181</v>
      </c>
      <c r="H10" s="608">
        <v>31.544659694839705</v>
      </c>
    </row>
    <row r="11" spans="1:8" x14ac:dyDescent="0.2">
      <c r="A11" s="235" t="s">
        <v>242</v>
      </c>
      <c r="B11" s="738">
        <v>185</v>
      </c>
      <c r="C11" s="608">
        <v>-44.94047619047619</v>
      </c>
      <c r="D11" s="371">
        <v>2622</v>
      </c>
      <c r="E11" s="608">
        <v>-3.7798165137614679</v>
      </c>
      <c r="F11" s="371">
        <v>3353</v>
      </c>
      <c r="G11" s="608">
        <v>-8.637602179836513</v>
      </c>
      <c r="H11" s="608">
        <v>19.161094919709697</v>
      </c>
    </row>
    <row r="12" spans="1:8" x14ac:dyDescent="0.2">
      <c r="A12" s="238" t="s">
        <v>243</v>
      </c>
      <c r="B12" s="739">
        <v>1250</v>
      </c>
      <c r="C12" s="240">
        <v>-38.149430974764968</v>
      </c>
      <c r="D12" s="239">
        <v>13940</v>
      </c>
      <c r="E12" s="240">
        <v>9.6170480459227807</v>
      </c>
      <c r="F12" s="239">
        <v>17499</v>
      </c>
      <c r="G12" s="240">
        <v>3.4464412390636086</v>
      </c>
      <c r="H12" s="240">
        <v>100</v>
      </c>
    </row>
    <row r="13" spans="1:8" x14ac:dyDescent="0.2">
      <c r="A13" s="190" t="s">
        <v>244</v>
      </c>
      <c r="B13" s="740"/>
      <c r="C13" s="242"/>
      <c r="D13" s="241"/>
      <c r="E13" s="242"/>
      <c r="F13" s="241"/>
      <c r="G13" s="242"/>
      <c r="H13" s="242"/>
    </row>
    <row r="14" spans="1:8" x14ac:dyDescent="0.2">
      <c r="A14" s="235" t="s">
        <v>467</v>
      </c>
      <c r="B14" s="738">
        <v>40</v>
      </c>
      <c r="C14" s="760">
        <v>-18.367346938775512</v>
      </c>
      <c r="D14" s="371">
        <v>352</v>
      </c>
      <c r="E14" s="608">
        <v>15.789473684210526</v>
      </c>
      <c r="F14" s="371">
        <v>443</v>
      </c>
      <c r="G14" s="608">
        <v>18.766756032171582</v>
      </c>
      <c r="H14" s="608">
        <v>2.0358455882352944</v>
      </c>
    </row>
    <row r="15" spans="1:8" x14ac:dyDescent="0.2">
      <c r="A15" s="235" t="s">
        <v>48</v>
      </c>
      <c r="B15" s="738">
        <v>267</v>
      </c>
      <c r="C15" s="608">
        <v>-26.243093922651934</v>
      </c>
      <c r="D15" s="371">
        <v>3291</v>
      </c>
      <c r="E15" s="608">
        <v>-6.0787671232876717</v>
      </c>
      <c r="F15" s="371">
        <v>4694</v>
      </c>
      <c r="G15" s="608">
        <v>4.8704200178731014</v>
      </c>
      <c r="H15" s="608">
        <v>21.571691176470591</v>
      </c>
    </row>
    <row r="16" spans="1:8" x14ac:dyDescent="0.2">
      <c r="A16" s="235" t="s">
        <v>49</v>
      </c>
      <c r="B16" s="738">
        <v>11</v>
      </c>
      <c r="C16" s="760">
        <v>-52.173913043478258</v>
      </c>
      <c r="D16" s="371">
        <v>504</v>
      </c>
      <c r="E16" s="608">
        <v>45.664739884393065</v>
      </c>
      <c r="F16" s="371">
        <v>674</v>
      </c>
      <c r="G16" s="608">
        <v>64.390243902439025</v>
      </c>
      <c r="H16" s="608">
        <v>3.0974264705882355</v>
      </c>
    </row>
    <row r="17" spans="1:8" x14ac:dyDescent="0.2">
      <c r="A17" s="235" t="s">
        <v>128</v>
      </c>
      <c r="B17" s="738">
        <v>626</v>
      </c>
      <c r="C17" s="608">
        <v>-13.655172413793103</v>
      </c>
      <c r="D17" s="371">
        <v>4316</v>
      </c>
      <c r="E17" s="608">
        <v>-6.2961354754667829</v>
      </c>
      <c r="F17" s="371">
        <v>6024</v>
      </c>
      <c r="G17" s="608">
        <v>-2.5715672003881611</v>
      </c>
      <c r="H17" s="608">
        <v>27.683823529411768</v>
      </c>
    </row>
    <row r="18" spans="1:8" x14ac:dyDescent="0.2">
      <c r="A18" s="235" t="s">
        <v>129</v>
      </c>
      <c r="B18" s="738">
        <v>387</v>
      </c>
      <c r="C18" s="608">
        <v>75.113122171945705</v>
      </c>
      <c r="D18" s="371">
        <v>1748</v>
      </c>
      <c r="E18" s="608">
        <v>15</v>
      </c>
      <c r="F18" s="371">
        <v>2526</v>
      </c>
      <c r="G18" s="608">
        <v>7.6726342710997448</v>
      </c>
      <c r="H18" s="608">
        <v>11.608455882352942</v>
      </c>
    </row>
    <row r="19" spans="1:8" x14ac:dyDescent="0.2">
      <c r="A19" s="235" t="s">
        <v>242</v>
      </c>
      <c r="B19" s="738">
        <v>659</v>
      </c>
      <c r="C19" s="608">
        <v>17.051509769094139</v>
      </c>
      <c r="D19" s="371">
        <v>5623</v>
      </c>
      <c r="E19" s="608">
        <v>0.19600855310049894</v>
      </c>
      <c r="F19" s="371">
        <v>7399</v>
      </c>
      <c r="G19" s="608">
        <v>2.4366606673127511</v>
      </c>
      <c r="H19" s="608">
        <v>34.002757352941174</v>
      </c>
    </row>
    <row r="20" spans="1:8" x14ac:dyDescent="0.2">
      <c r="A20" s="243" t="s">
        <v>245</v>
      </c>
      <c r="B20" s="741">
        <v>1990</v>
      </c>
      <c r="C20" s="245">
        <v>2.4189397838394235</v>
      </c>
      <c r="D20" s="244">
        <v>15834</v>
      </c>
      <c r="E20" s="245">
        <v>-0.36496350364963503</v>
      </c>
      <c r="F20" s="244">
        <v>21760</v>
      </c>
      <c r="G20" s="245">
        <v>3.5647993907952982</v>
      </c>
      <c r="H20" s="245">
        <v>100</v>
      </c>
    </row>
    <row r="21" spans="1:8" x14ac:dyDescent="0.2">
      <c r="A21" s="190" t="s">
        <v>527</v>
      </c>
      <c r="B21" s="742"/>
      <c r="C21" s="610"/>
      <c r="D21" s="609"/>
      <c r="E21" s="610"/>
      <c r="F21" s="609"/>
      <c r="G21" s="610"/>
      <c r="H21" s="610"/>
    </row>
    <row r="22" spans="1:8" x14ac:dyDescent="0.2">
      <c r="A22" s="235" t="s">
        <v>467</v>
      </c>
      <c r="B22" s="738">
        <v>-56</v>
      </c>
      <c r="C22" s="608">
        <v>833.33333333333337</v>
      </c>
      <c r="D22" s="371">
        <v>-286</v>
      </c>
      <c r="E22" s="608">
        <v>15.789473684210526</v>
      </c>
      <c r="F22" s="371">
        <v>-424</v>
      </c>
      <c r="G22" s="608">
        <v>28.484848484848484</v>
      </c>
      <c r="H22" s="611" t="s">
        <v>528</v>
      </c>
    </row>
    <row r="23" spans="1:8" x14ac:dyDescent="0.2">
      <c r="A23" s="235" t="s">
        <v>48</v>
      </c>
      <c r="B23" s="738">
        <v>261</v>
      </c>
      <c r="C23" s="608">
        <v>-26.271186440677969</v>
      </c>
      <c r="D23" s="371">
        <v>3151</v>
      </c>
      <c r="E23" s="608">
        <v>-7.2416838386811904</v>
      </c>
      <c r="F23" s="371">
        <v>4525</v>
      </c>
      <c r="G23" s="608">
        <v>3.9512979554330347</v>
      </c>
      <c r="H23" s="611" t="s">
        <v>528</v>
      </c>
    </row>
    <row r="24" spans="1:8" x14ac:dyDescent="0.2">
      <c r="A24" s="235" t="s">
        <v>49</v>
      </c>
      <c r="B24" s="738">
        <v>-75</v>
      </c>
      <c r="C24" s="608">
        <v>-75.16556291390728</v>
      </c>
      <c r="D24" s="371">
        <v>-1223</v>
      </c>
      <c r="E24" s="608">
        <v>-13.01564722617354</v>
      </c>
      <c r="F24" s="371">
        <v>-1513</v>
      </c>
      <c r="G24" s="608">
        <v>-18.260399783900596</v>
      </c>
      <c r="H24" s="611" t="s">
        <v>528</v>
      </c>
    </row>
    <row r="25" spans="1:8" x14ac:dyDescent="0.2">
      <c r="A25" s="235" t="s">
        <v>128</v>
      </c>
      <c r="B25" s="738">
        <v>283</v>
      </c>
      <c r="C25" s="608">
        <v>-493.05555555555554</v>
      </c>
      <c r="D25" s="371">
        <v>-81</v>
      </c>
      <c r="E25" s="608">
        <v>-120.04950495049505</v>
      </c>
      <c r="F25" s="371">
        <v>621</v>
      </c>
      <c r="G25" s="608">
        <v>-22.375</v>
      </c>
      <c r="H25" s="611" t="s">
        <v>528</v>
      </c>
    </row>
    <row r="26" spans="1:8" x14ac:dyDescent="0.2">
      <c r="A26" s="235" t="s">
        <v>129</v>
      </c>
      <c r="B26" s="738">
        <v>-147</v>
      </c>
      <c r="C26" s="608">
        <v>-47.311827956989248</v>
      </c>
      <c r="D26" s="371">
        <v>-2668</v>
      </c>
      <c r="E26" s="608">
        <v>43.44086021505376</v>
      </c>
      <c r="F26" s="371">
        <v>-2994</v>
      </c>
      <c r="G26" s="608">
        <v>23.209876543209877</v>
      </c>
      <c r="H26" s="611" t="s">
        <v>528</v>
      </c>
    </row>
    <row r="27" spans="1:8" x14ac:dyDescent="0.2">
      <c r="A27" s="235" t="s">
        <v>242</v>
      </c>
      <c r="B27" s="738">
        <v>474</v>
      </c>
      <c r="C27" s="608">
        <v>108.81057268722468</v>
      </c>
      <c r="D27" s="371">
        <v>3001</v>
      </c>
      <c r="E27" s="608">
        <v>3.9487357118115693</v>
      </c>
      <c r="F27" s="371">
        <v>4046</v>
      </c>
      <c r="G27" s="608">
        <v>13.875598086124402</v>
      </c>
      <c r="H27" s="611" t="s">
        <v>528</v>
      </c>
    </row>
    <row r="28" spans="1:8" x14ac:dyDescent="0.2">
      <c r="A28" s="243" t="s">
        <v>246</v>
      </c>
      <c r="B28" s="741">
        <v>740</v>
      </c>
      <c r="C28" s="245">
        <v>-1048.7179487179487</v>
      </c>
      <c r="D28" s="244">
        <v>1894</v>
      </c>
      <c r="E28" s="245">
        <v>-40.346456692913385</v>
      </c>
      <c r="F28" s="244">
        <v>4261</v>
      </c>
      <c r="G28" s="245">
        <v>4.0537240537240535</v>
      </c>
      <c r="H28" s="607" t="s">
        <v>528</v>
      </c>
    </row>
    <row r="29" spans="1:8" x14ac:dyDescent="0.2">
      <c r="A29" s="94" t="s">
        <v>635</v>
      </c>
      <c r="B29" s="236"/>
      <c r="C29" s="236"/>
      <c r="D29" s="236"/>
      <c r="E29" s="236"/>
      <c r="F29" s="236"/>
      <c r="G29" s="236"/>
      <c r="H29" s="247" t="s">
        <v>237</v>
      </c>
    </row>
    <row r="30" spans="1:8" x14ac:dyDescent="0.2">
      <c r="A30" s="166" t="s">
        <v>642</v>
      </c>
      <c r="B30" s="236"/>
      <c r="C30" s="236"/>
      <c r="D30" s="236"/>
      <c r="E30" s="236"/>
      <c r="F30" s="236"/>
      <c r="G30" s="237"/>
      <c r="H30" s="237"/>
    </row>
    <row r="31" spans="1:8" x14ac:dyDescent="0.2">
      <c r="A31" s="166" t="s">
        <v>529</v>
      </c>
      <c r="B31" s="236"/>
      <c r="C31" s="236"/>
      <c r="D31" s="236"/>
      <c r="E31" s="236"/>
      <c r="F31" s="236"/>
      <c r="G31" s="237"/>
      <c r="H31" s="237"/>
    </row>
    <row r="33" spans="6:6" x14ac:dyDescent="0.2">
      <c r="F33" s="833"/>
    </row>
  </sheetData>
  <mergeCells count="3">
    <mergeCell ref="B3:C3"/>
    <mergeCell ref="D3:E3"/>
    <mergeCell ref="F3:H3"/>
  </mergeCells>
  <conditionalFormatting sqref="E9">
    <cfRule type="cellIs" dxfId="201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J54"/>
  <sheetViews>
    <sheetView workbookViewId="0">
      <selection activeCell="J1" sqref="J1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4" t="s">
        <v>530</v>
      </c>
      <c r="B1" s="224"/>
      <c r="C1" s="1"/>
      <c r="D1" s="1"/>
      <c r="E1" s="1"/>
      <c r="F1" s="1"/>
      <c r="G1" s="1"/>
      <c r="H1" s="1"/>
    </row>
    <row r="2" spans="1:8" x14ac:dyDescent="0.2">
      <c r="A2" s="591"/>
      <c r="B2" s="591"/>
      <c r="C2" s="591"/>
      <c r="D2" s="591"/>
      <c r="E2" s="591"/>
      <c r="F2" s="1"/>
      <c r="G2" s="1"/>
      <c r="H2" s="593" t="s">
        <v>158</v>
      </c>
    </row>
    <row r="3" spans="1:8" ht="14.45" customHeight="1" x14ac:dyDescent="0.2">
      <c r="A3" s="881" t="s">
        <v>524</v>
      </c>
      <c r="B3" s="879" t="s">
        <v>525</v>
      </c>
      <c r="C3" s="865">
        <f>INDICE!A3</f>
        <v>42614</v>
      </c>
      <c r="D3" s="864">
        <v>41671</v>
      </c>
      <c r="E3" s="864">
        <v>41671</v>
      </c>
      <c r="F3" s="863" t="s">
        <v>120</v>
      </c>
      <c r="G3" s="863"/>
      <c r="H3" s="863"/>
    </row>
    <row r="4" spans="1:8" x14ac:dyDescent="0.2">
      <c r="A4" s="882"/>
      <c r="B4" s="880"/>
      <c r="C4" s="97" t="s">
        <v>533</v>
      </c>
      <c r="D4" s="97" t="s">
        <v>534</v>
      </c>
      <c r="E4" s="97" t="s">
        <v>247</v>
      </c>
      <c r="F4" s="97" t="s">
        <v>533</v>
      </c>
      <c r="G4" s="97" t="s">
        <v>534</v>
      </c>
      <c r="H4" s="97" t="s">
        <v>247</v>
      </c>
    </row>
    <row r="5" spans="1:8" x14ac:dyDescent="0.2">
      <c r="A5" s="612"/>
      <c r="B5" s="185" t="s">
        <v>210</v>
      </c>
      <c r="C5" s="185">
        <v>3</v>
      </c>
      <c r="D5" s="185">
        <v>39</v>
      </c>
      <c r="E5" s="248">
        <v>36</v>
      </c>
      <c r="F5" s="187">
        <v>23</v>
      </c>
      <c r="G5" s="185">
        <v>350</v>
      </c>
      <c r="H5" s="248">
        <v>327</v>
      </c>
    </row>
    <row r="6" spans="1:8" x14ac:dyDescent="0.2">
      <c r="A6" s="612"/>
      <c r="B6" s="185" t="s">
        <v>248</v>
      </c>
      <c r="C6" s="185">
        <v>249</v>
      </c>
      <c r="D6" s="185">
        <v>142</v>
      </c>
      <c r="E6" s="249">
        <v>-107</v>
      </c>
      <c r="F6" s="187">
        <v>3217</v>
      </c>
      <c r="G6" s="185">
        <v>2231</v>
      </c>
      <c r="H6" s="249">
        <v>-986</v>
      </c>
    </row>
    <row r="7" spans="1:8" x14ac:dyDescent="0.2">
      <c r="A7" s="612"/>
      <c r="B7" s="188" t="s">
        <v>211</v>
      </c>
      <c r="C7" s="188">
        <v>0</v>
      </c>
      <c r="D7" s="188">
        <v>32</v>
      </c>
      <c r="E7" s="250">
        <v>32</v>
      </c>
      <c r="F7" s="188">
        <v>0</v>
      </c>
      <c r="G7" s="188">
        <v>139</v>
      </c>
      <c r="H7" s="249">
        <v>139</v>
      </c>
    </row>
    <row r="8" spans="1:8" x14ac:dyDescent="0.2">
      <c r="A8" s="190" t="s">
        <v>345</v>
      </c>
      <c r="B8" s="191"/>
      <c r="C8" s="191">
        <v>252</v>
      </c>
      <c r="D8" s="191">
        <v>213</v>
      </c>
      <c r="E8" s="251">
        <v>-39</v>
      </c>
      <c r="F8" s="191">
        <v>3240</v>
      </c>
      <c r="G8" s="191">
        <v>2720</v>
      </c>
      <c r="H8" s="251">
        <v>-520</v>
      </c>
    </row>
    <row r="9" spans="1:8" x14ac:dyDescent="0.2">
      <c r="A9" s="612"/>
      <c r="B9" s="188" t="s">
        <v>249</v>
      </c>
      <c r="C9" s="188">
        <v>0</v>
      </c>
      <c r="D9" s="185">
        <v>0</v>
      </c>
      <c r="E9" s="252">
        <v>0</v>
      </c>
      <c r="F9" s="188">
        <v>15</v>
      </c>
      <c r="G9" s="185">
        <v>0</v>
      </c>
      <c r="H9" s="252">
        <v>-15</v>
      </c>
    </row>
    <row r="10" spans="1:8" x14ac:dyDescent="0.2">
      <c r="A10" s="612"/>
      <c r="B10" s="185" t="s">
        <v>212</v>
      </c>
      <c r="C10" s="185">
        <v>0</v>
      </c>
      <c r="D10" s="185">
        <v>29</v>
      </c>
      <c r="E10" s="249">
        <v>29</v>
      </c>
      <c r="F10" s="185">
        <v>14</v>
      </c>
      <c r="G10" s="185">
        <v>97</v>
      </c>
      <c r="H10" s="249">
        <v>83</v>
      </c>
    </row>
    <row r="11" spans="1:8" x14ac:dyDescent="0.2">
      <c r="A11" s="612"/>
      <c r="B11" s="188" t="s">
        <v>250</v>
      </c>
      <c r="C11" s="188">
        <v>0</v>
      </c>
      <c r="D11" s="188">
        <v>22</v>
      </c>
      <c r="E11" s="249">
        <v>22</v>
      </c>
      <c r="F11" s="188">
        <v>68</v>
      </c>
      <c r="G11" s="188">
        <v>793</v>
      </c>
      <c r="H11" s="249">
        <v>725</v>
      </c>
    </row>
    <row r="12" spans="1:8" x14ac:dyDescent="0.2">
      <c r="A12" s="190" t="s">
        <v>531</v>
      </c>
      <c r="B12" s="191"/>
      <c r="C12" s="191">
        <v>0</v>
      </c>
      <c r="D12" s="191">
        <v>51</v>
      </c>
      <c r="E12" s="251">
        <v>51</v>
      </c>
      <c r="F12" s="191">
        <v>97</v>
      </c>
      <c r="G12" s="191">
        <v>890</v>
      </c>
      <c r="H12" s="251">
        <v>793</v>
      </c>
    </row>
    <row r="13" spans="1:8" x14ac:dyDescent="0.2">
      <c r="A13" s="612"/>
      <c r="B13" s="188" t="s">
        <v>307</v>
      </c>
      <c r="C13" s="188">
        <v>1</v>
      </c>
      <c r="D13" s="185">
        <v>17</v>
      </c>
      <c r="E13" s="252">
        <v>16</v>
      </c>
      <c r="F13" s="188">
        <v>55</v>
      </c>
      <c r="G13" s="185">
        <v>233</v>
      </c>
      <c r="H13" s="252">
        <v>178</v>
      </c>
    </row>
    <row r="14" spans="1:8" x14ac:dyDescent="0.2">
      <c r="A14" s="612"/>
      <c r="B14" s="188" t="s">
        <v>251</v>
      </c>
      <c r="C14" s="188">
        <v>12</v>
      </c>
      <c r="D14" s="188">
        <v>66</v>
      </c>
      <c r="E14" s="249">
        <v>54</v>
      </c>
      <c r="F14" s="188">
        <v>488</v>
      </c>
      <c r="G14" s="188">
        <v>988</v>
      </c>
      <c r="H14" s="249">
        <v>500</v>
      </c>
    </row>
    <row r="15" spans="1:8" x14ac:dyDescent="0.2">
      <c r="A15" s="612"/>
      <c r="B15" s="188" t="s">
        <v>252</v>
      </c>
      <c r="C15" s="188">
        <v>50</v>
      </c>
      <c r="D15" s="185">
        <v>192</v>
      </c>
      <c r="E15" s="249">
        <v>142</v>
      </c>
      <c r="F15" s="188">
        <v>580</v>
      </c>
      <c r="G15" s="185">
        <v>2201</v>
      </c>
      <c r="H15" s="249">
        <v>1621</v>
      </c>
    </row>
    <row r="16" spans="1:8" x14ac:dyDescent="0.2">
      <c r="A16" s="612"/>
      <c r="B16" s="188" t="s">
        <v>253</v>
      </c>
      <c r="C16" s="188">
        <v>0</v>
      </c>
      <c r="D16" s="185">
        <v>36</v>
      </c>
      <c r="E16" s="249">
        <v>36</v>
      </c>
      <c r="F16" s="188">
        <v>263</v>
      </c>
      <c r="G16" s="185">
        <v>393</v>
      </c>
      <c r="H16" s="249">
        <v>130</v>
      </c>
    </row>
    <row r="17" spans="1:8" x14ac:dyDescent="0.2">
      <c r="A17" s="612"/>
      <c r="B17" s="188" t="s">
        <v>254</v>
      </c>
      <c r="C17" s="188">
        <v>90</v>
      </c>
      <c r="D17" s="185">
        <v>95</v>
      </c>
      <c r="E17" s="249">
        <v>5</v>
      </c>
      <c r="F17" s="188">
        <v>868</v>
      </c>
      <c r="G17" s="185">
        <v>1125</v>
      </c>
      <c r="H17" s="249">
        <v>257</v>
      </c>
    </row>
    <row r="18" spans="1:8" x14ac:dyDescent="0.2">
      <c r="A18" s="612"/>
      <c r="B18" s="188" t="s">
        <v>217</v>
      </c>
      <c r="C18" s="188">
        <v>245</v>
      </c>
      <c r="D18" s="185">
        <v>270</v>
      </c>
      <c r="E18" s="249">
        <v>25</v>
      </c>
      <c r="F18" s="188">
        <v>3132</v>
      </c>
      <c r="G18" s="185">
        <v>2315</v>
      </c>
      <c r="H18" s="249">
        <v>-817</v>
      </c>
    </row>
    <row r="19" spans="1:8" x14ac:dyDescent="0.2">
      <c r="A19" s="612"/>
      <c r="B19" s="188" t="s">
        <v>255</v>
      </c>
      <c r="C19" s="188">
        <v>139</v>
      </c>
      <c r="D19" s="185">
        <v>153</v>
      </c>
      <c r="E19" s="249">
        <v>14</v>
      </c>
      <c r="F19" s="188">
        <v>1674</v>
      </c>
      <c r="G19" s="185">
        <v>1711</v>
      </c>
      <c r="H19" s="249">
        <v>37</v>
      </c>
    </row>
    <row r="20" spans="1:8" x14ac:dyDescent="0.2">
      <c r="A20" s="612"/>
      <c r="B20" s="188" t="s">
        <v>220</v>
      </c>
      <c r="C20" s="188">
        <v>53</v>
      </c>
      <c r="D20" s="185">
        <v>53</v>
      </c>
      <c r="E20" s="249">
        <v>0</v>
      </c>
      <c r="F20" s="188">
        <v>290</v>
      </c>
      <c r="G20" s="185">
        <v>791</v>
      </c>
      <c r="H20" s="249">
        <v>501</v>
      </c>
    </row>
    <row r="21" spans="1:8" x14ac:dyDescent="0.2">
      <c r="A21" s="612"/>
      <c r="B21" s="188" t="s">
        <v>221</v>
      </c>
      <c r="C21" s="188">
        <v>33</v>
      </c>
      <c r="D21" s="185">
        <v>0</v>
      </c>
      <c r="E21" s="249">
        <v>-33</v>
      </c>
      <c r="F21" s="188">
        <v>555</v>
      </c>
      <c r="G21" s="185">
        <v>4</v>
      </c>
      <c r="H21" s="249">
        <v>-551</v>
      </c>
    </row>
    <row r="22" spans="1:8" x14ac:dyDescent="0.2">
      <c r="A22" s="612"/>
      <c r="B22" s="188" t="s">
        <v>256</v>
      </c>
      <c r="C22" s="188">
        <v>61</v>
      </c>
      <c r="D22" s="185">
        <v>1</v>
      </c>
      <c r="E22" s="249">
        <v>-60</v>
      </c>
      <c r="F22" s="188">
        <v>767</v>
      </c>
      <c r="G22" s="185">
        <v>90</v>
      </c>
      <c r="H22" s="249">
        <v>-677</v>
      </c>
    </row>
    <row r="23" spans="1:8" x14ac:dyDescent="0.2">
      <c r="A23" s="612"/>
      <c r="B23" s="188" t="s">
        <v>257</v>
      </c>
      <c r="C23" s="188">
        <v>36</v>
      </c>
      <c r="D23" s="185">
        <v>94</v>
      </c>
      <c r="E23" s="249">
        <v>58</v>
      </c>
      <c r="F23" s="188">
        <v>126</v>
      </c>
      <c r="G23" s="185">
        <v>379</v>
      </c>
      <c r="H23" s="249">
        <v>253</v>
      </c>
    </row>
    <row r="24" spans="1:8" x14ac:dyDescent="0.2">
      <c r="A24" s="612"/>
      <c r="B24" s="188" t="s">
        <v>258</v>
      </c>
      <c r="C24" s="188">
        <v>0</v>
      </c>
      <c r="D24" s="185">
        <v>0</v>
      </c>
      <c r="E24" s="249">
        <v>0</v>
      </c>
      <c r="F24" s="188">
        <v>10</v>
      </c>
      <c r="G24" s="185">
        <v>26</v>
      </c>
      <c r="H24" s="249">
        <v>16</v>
      </c>
    </row>
    <row r="25" spans="1:8" x14ac:dyDescent="0.2">
      <c r="A25" s="612"/>
      <c r="B25" s="188" t="s">
        <v>259</v>
      </c>
      <c r="C25" s="188">
        <v>103</v>
      </c>
      <c r="D25" s="185">
        <v>242</v>
      </c>
      <c r="E25" s="249">
        <v>139</v>
      </c>
      <c r="F25" s="188">
        <v>1181</v>
      </c>
      <c r="G25" s="185">
        <v>1950</v>
      </c>
      <c r="H25" s="249">
        <v>769</v>
      </c>
    </row>
    <row r="26" spans="1:8" x14ac:dyDescent="0.2">
      <c r="A26" s="190" t="s">
        <v>515</v>
      </c>
      <c r="B26" s="191"/>
      <c r="C26" s="191">
        <v>823</v>
      </c>
      <c r="D26" s="191">
        <v>1219</v>
      </c>
      <c r="E26" s="251">
        <v>396</v>
      </c>
      <c r="F26" s="191">
        <v>9989</v>
      </c>
      <c r="G26" s="191">
        <v>12206</v>
      </c>
      <c r="H26" s="251">
        <v>2217</v>
      </c>
    </row>
    <row r="27" spans="1:8" x14ac:dyDescent="0.2">
      <c r="A27" s="612"/>
      <c r="B27" s="188" t="s">
        <v>222</v>
      </c>
      <c r="C27" s="188">
        <v>84</v>
      </c>
      <c r="D27" s="185">
        <v>0</v>
      </c>
      <c r="E27" s="249">
        <v>-84</v>
      </c>
      <c r="F27" s="188">
        <v>1415</v>
      </c>
      <c r="G27" s="188">
        <v>40</v>
      </c>
      <c r="H27" s="249">
        <v>-1375</v>
      </c>
    </row>
    <row r="28" spans="1:8" x14ac:dyDescent="0.2">
      <c r="A28" s="613"/>
      <c r="B28" s="188" t="s">
        <v>260</v>
      </c>
      <c r="C28" s="188">
        <v>0</v>
      </c>
      <c r="D28" s="185">
        <v>0</v>
      </c>
      <c r="E28" s="249">
        <v>0</v>
      </c>
      <c r="F28" s="188">
        <v>223</v>
      </c>
      <c r="G28" s="188">
        <v>0</v>
      </c>
      <c r="H28" s="249">
        <v>-223</v>
      </c>
    </row>
    <row r="29" spans="1:8" x14ac:dyDescent="0.2">
      <c r="A29" s="613"/>
      <c r="B29" s="188" t="s">
        <v>261</v>
      </c>
      <c r="C29" s="188">
        <v>5</v>
      </c>
      <c r="D29" s="185">
        <v>0</v>
      </c>
      <c r="E29" s="249">
        <v>-5</v>
      </c>
      <c r="F29" s="188">
        <v>149</v>
      </c>
      <c r="G29" s="185">
        <v>17</v>
      </c>
      <c r="H29" s="249">
        <v>-132</v>
      </c>
    </row>
    <row r="30" spans="1:8" x14ac:dyDescent="0.2">
      <c r="A30" s="613"/>
      <c r="B30" s="188" t="s">
        <v>621</v>
      </c>
      <c r="C30" s="188">
        <v>0</v>
      </c>
      <c r="D30" s="188">
        <v>19</v>
      </c>
      <c r="E30" s="252">
        <v>19</v>
      </c>
      <c r="F30" s="185">
        <v>39</v>
      </c>
      <c r="G30" s="185">
        <v>1069</v>
      </c>
      <c r="H30" s="252">
        <v>1030</v>
      </c>
    </row>
    <row r="31" spans="1:8" x14ac:dyDescent="0.2">
      <c r="A31" s="190" t="s">
        <v>392</v>
      </c>
      <c r="B31" s="191"/>
      <c r="C31" s="191">
        <v>89</v>
      </c>
      <c r="D31" s="191">
        <v>19</v>
      </c>
      <c r="E31" s="251">
        <v>-70</v>
      </c>
      <c r="F31" s="191">
        <v>1826</v>
      </c>
      <c r="G31" s="191">
        <v>1126</v>
      </c>
      <c r="H31" s="251">
        <v>-700</v>
      </c>
    </row>
    <row r="32" spans="1:8" x14ac:dyDescent="0.2">
      <c r="A32" s="613"/>
      <c r="B32" s="188" t="s">
        <v>226</v>
      </c>
      <c r="C32" s="188">
        <v>74</v>
      </c>
      <c r="D32" s="185">
        <v>32</v>
      </c>
      <c r="E32" s="249">
        <v>-42</v>
      </c>
      <c r="F32" s="188">
        <v>963</v>
      </c>
      <c r="G32" s="185">
        <v>382</v>
      </c>
      <c r="H32" s="249">
        <v>-581</v>
      </c>
    </row>
    <row r="33" spans="1:10" x14ac:dyDescent="0.2">
      <c r="A33" s="613"/>
      <c r="B33" s="188" t="s">
        <v>232</v>
      </c>
      <c r="C33" s="188">
        <v>0</v>
      </c>
      <c r="D33" s="188">
        <v>64</v>
      </c>
      <c r="E33" s="252">
        <v>64</v>
      </c>
      <c r="F33" s="622">
        <v>225</v>
      </c>
      <c r="G33" s="188">
        <v>137</v>
      </c>
      <c r="H33" s="249">
        <v>-88</v>
      </c>
    </row>
    <row r="34" spans="1:10" x14ac:dyDescent="0.2">
      <c r="A34" s="613"/>
      <c r="B34" s="188" t="s">
        <v>262</v>
      </c>
      <c r="C34" s="188">
        <v>0</v>
      </c>
      <c r="D34" s="188">
        <v>293</v>
      </c>
      <c r="E34" s="249">
        <v>293</v>
      </c>
      <c r="F34" s="188">
        <v>0</v>
      </c>
      <c r="G34" s="188">
        <v>2975</v>
      </c>
      <c r="H34" s="249">
        <v>2975</v>
      </c>
    </row>
    <row r="35" spans="1:10" x14ac:dyDescent="0.2">
      <c r="A35" s="613"/>
      <c r="B35" s="188" t="s">
        <v>234</v>
      </c>
      <c r="C35" s="188">
        <v>0</v>
      </c>
      <c r="D35" s="188">
        <v>55</v>
      </c>
      <c r="E35" s="252">
        <v>55</v>
      </c>
      <c r="F35" s="185">
        <v>0</v>
      </c>
      <c r="G35" s="188">
        <v>623</v>
      </c>
      <c r="H35" s="249">
        <v>623</v>
      </c>
    </row>
    <row r="36" spans="1:10" x14ac:dyDescent="0.2">
      <c r="A36" s="613"/>
      <c r="B36" s="188" t="s">
        <v>235</v>
      </c>
      <c r="C36" s="188">
        <v>0</v>
      </c>
      <c r="D36" s="188">
        <v>44</v>
      </c>
      <c r="E36" s="252">
        <v>44</v>
      </c>
      <c r="F36" s="622">
        <v>392</v>
      </c>
      <c r="G36" s="188">
        <v>436</v>
      </c>
      <c r="H36" s="249">
        <v>44</v>
      </c>
    </row>
    <row r="37" spans="1:10" x14ac:dyDescent="0.2">
      <c r="A37" s="806" t="s">
        <v>516</v>
      </c>
      <c r="B37" s="191"/>
      <c r="C37" s="191">
        <v>74</v>
      </c>
      <c r="D37" s="191">
        <v>488</v>
      </c>
      <c r="E37" s="251">
        <v>414</v>
      </c>
      <c r="F37" s="191">
        <v>1580</v>
      </c>
      <c r="G37" s="191">
        <v>4553</v>
      </c>
      <c r="H37" s="251">
        <v>2973</v>
      </c>
    </row>
    <row r="38" spans="1:10" x14ac:dyDescent="0.2">
      <c r="A38" s="613"/>
      <c r="B38" s="188" t="s">
        <v>263</v>
      </c>
      <c r="C38" s="188">
        <v>0</v>
      </c>
      <c r="D38" s="188">
        <v>0</v>
      </c>
      <c r="E38" s="248">
        <v>0</v>
      </c>
      <c r="F38" s="622">
        <v>403</v>
      </c>
      <c r="G38" s="188">
        <v>122</v>
      </c>
      <c r="H38" s="249">
        <v>-281</v>
      </c>
    </row>
    <row r="39" spans="1:10" x14ac:dyDescent="0.2">
      <c r="A39" s="613"/>
      <c r="B39" s="188" t="s">
        <v>264</v>
      </c>
      <c r="C39" s="188">
        <v>10</v>
      </c>
      <c r="D39" s="188">
        <v>0</v>
      </c>
      <c r="E39" s="252">
        <v>-10</v>
      </c>
      <c r="F39" s="622">
        <v>53</v>
      </c>
      <c r="G39" s="188">
        <v>1</v>
      </c>
      <c r="H39" s="249">
        <v>-52</v>
      </c>
    </row>
    <row r="40" spans="1:10" x14ac:dyDescent="0.2">
      <c r="A40" s="613"/>
      <c r="B40" s="188" t="s">
        <v>656</v>
      </c>
      <c r="C40" s="188">
        <v>0</v>
      </c>
      <c r="D40" s="188">
        <v>0</v>
      </c>
      <c r="E40" s="252">
        <v>0</v>
      </c>
      <c r="F40" s="188">
        <v>0</v>
      </c>
      <c r="G40" s="188">
        <v>56</v>
      </c>
      <c r="H40" s="252">
        <v>56</v>
      </c>
    </row>
    <row r="41" spans="1:10" x14ac:dyDescent="0.2">
      <c r="A41" s="613"/>
      <c r="B41" s="188" t="s">
        <v>265</v>
      </c>
      <c r="C41" s="188">
        <v>0</v>
      </c>
      <c r="D41" s="188">
        <v>0</v>
      </c>
      <c r="E41" s="252">
        <v>0</v>
      </c>
      <c r="F41" s="622">
        <v>81</v>
      </c>
      <c r="G41" s="188">
        <v>48</v>
      </c>
      <c r="H41" s="252">
        <v>-33</v>
      </c>
    </row>
    <row r="42" spans="1:10" x14ac:dyDescent="0.2">
      <c r="A42" s="613"/>
      <c r="B42" s="188" t="s">
        <v>266</v>
      </c>
      <c r="C42" s="188">
        <v>2</v>
      </c>
      <c r="D42" s="188">
        <v>0</v>
      </c>
      <c r="E42" s="252">
        <v>-2</v>
      </c>
      <c r="F42" s="622">
        <v>189</v>
      </c>
      <c r="G42" s="188">
        <v>24</v>
      </c>
      <c r="H42" s="252">
        <v>-165</v>
      </c>
    </row>
    <row r="43" spans="1:10" x14ac:dyDescent="0.2">
      <c r="A43" s="202" t="s">
        <v>532</v>
      </c>
      <c r="B43" s="202"/>
      <c r="C43" s="191">
        <v>12</v>
      </c>
      <c r="D43" s="191">
        <v>0</v>
      </c>
      <c r="E43" s="775">
        <v>-12</v>
      </c>
      <c r="F43" s="202">
        <v>726</v>
      </c>
      <c r="G43" s="202">
        <v>251</v>
      </c>
      <c r="H43" s="253">
        <v>-475</v>
      </c>
    </row>
    <row r="44" spans="1:10" x14ac:dyDescent="0.2">
      <c r="A44" s="812" t="s">
        <v>599</v>
      </c>
      <c r="B44" s="812"/>
      <c r="C44" s="188">
        <v>0</v>
      </c>
      <c r="D44" s="188">
        <v>0</v>
      </c>
      <c r="E44" s="188">
        <v>0</v>
      </c>
      <c r="F44" s="813">
        <v>41</v>
      </c>
      <c r="G44" s="188">
        <v>14</v>
      </c>
      <c r="H44" s="814">
        <v>-27</v>
      </c>
    </row>
    <row r="45" spans="1:10" x14ac:dyDescent="0.2">
      <c r="A45" s="204" t="s">
        <v>118</v>
      </c>
      <c r="B45" s="204"/>
      <c r="C45" s="204">
        <v>1250</v>
      </c>
      <c r="D45" s="254">
        <v>1990</v>
      </c>
      <c r="E45" s="204">
        <v>740</v>
      </c>
      <c r="F45" s="204">
        <v>17499</v>
      </c>
      <c r="G45" s="254">
        <v>21760</v>
      </c>
      <c r="H45" s="204">
        <v>4261</v>
      </c>
      <c r="J45" s="833"/>
    </row>
    <row r="46" spans="1:10" x14ac:dyDescent="0.2">
      <c r="A46" s="355" t="s">
        <v>517</v>
      </c>
      <c r="B46" s="209"/>
      <c r="C46" s="209">
        <v>158</v>
      </c>
      <c r="D46" s="805">
        <v>96</v>
      </c>
      <c r="E46" s="209">
        <v>-62</v>
      </c>
      <c r="F46" s="209">
        <v>2860</v>
      </c>
      <c r="G46" s="209">
        <v>663</v>
      </c>
      <c r="H46" s="209">
        <v>-2197</v>
      </c>
    </row>
    <row r="47" spans="1:10" x14ac:dyDescent="0.2">
      <c r="A47" s="355" t="s">
        <v>518</v>
      </c>
      <c r="B47" s="209"/>
      <c r="C47" s="209">
        <v>1092</v>
      </c>
      <c r="D47" s="209">
        <v>1894</v>
      </c>
      <c r="E47" s="209">
        <v>802</v>
      </c>
      <c r="F47" s="209">
        <v>14639</v>
      </c>
      <c r="G47" s="209">
        <v>21097</v>
      </c>
      <c r="H47" s="209">
        <v>6458</v>
      </c>
    </row>
    <row r="48" spans="1:10" x14ac:dyDescent="0.2">
      <c r="A48" s="789" t="s">
        <v>519</v>
      </c>
      <c r="B48" s="213"/>
      <c r="C48" s="213">
        <v>946</v>
      </c>
      <c r="D48" s="213">
        <v>1203</v>
      </c>
      <c r="E48" s="213">
        <v>257</v>
      </c>
      <c r="F48" s="213">
        <v>11848</v>
      </c>
      <c r="G48" s="213">
        <v>13386</v>
      </c>
      <c r="H48" s="213">
        <v>1538</v>
      </c>
    </row>
    <row r="49" spans="1:8" x14ac:dyDescent="0.2">
      <c r="A49" s="789" t="s">
        <v>520</v>
      </c>
      <c r="B49" s="213"/>
      <c r="C49" s="213">
        <v>304</v>
      </c>
      <c r="D49" s="213">
        <v>787</v>
      </c>
      <c r="E49" s="213">
        <v>483</v>
      </c>
      <c r="F49" s="213">
        <v>5651</v>
      </c>
      <c r="G49" s="213">
        <v>8374</v>
      </c>
      <c r="H49" s="213">
        <v>2723</v>
      </c>
    </row>
    <row r="50" spans="1:8" x14ac:dyDescent="0.2">
      <c r="A50" s="790" t="s">
        <v>521</v>
      </c>
      <c r="B50" s="785"/>
      <c r="C50" s="785">
        <v>694</v>
      </c>
      <c r="D50" s="757">
        <v>936</v>
      </c>
      <c r="E50" s="787">
        <v>242</v>
      </c>
      <c r="F50" s="787">
        <v>8384</v>
      </c>
      <c r="G50" s="787">
        <v>10478</v>
      </c>
      <c r="H50" s="787">
        <v>2094</v>
      </c>
    </row>
    <row r="51" spans="1:8" ht="15" x14ac:dyDescent="0.25">
      <c r="A51" s="221" t="s">
        <v>238</v>
      </c>
      <c r="B51" s="217"/>
      <c r="C51" s="256"/>
      <c r="D51" s="218"/>
      <c r="E51" s="218"/>
      <c r="F51" s="219"/>
      <c r="G51" s="218"/>
      <c r="H51" s="247" t="s">
        <v>237</v>
      </c>
    </row>
    <row r="52" spans="1:8" ht="15" x14ac:dyDescent="0.25">
      <c r="B52" s="221"/>
      <c r="C52" s="222"/>
      <c r="D52" s="218"/>
      <c r="E52" s="218"/>
      <c r="F52" s="219"/>
      <c r="G52" s="218"/>
      <c r="H52" s="220"/>
    </row>
    <row r="54" spans="1:8" x14ac:dyDescent="0.2">
      <c r="C54" s="257"/>
      <c r="D54" s="257"/>
      <c r="E54" s="257"/>
      <c r="F54" s="257"/>
      <c r="G54" s="257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J1" sqref="J1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158</v>
      </c>
    </row>
    <row r="3" spans="1:8" x14ac:dyDescent="0.2">
      <c r="A3" s="63"/>
      <c r="B3" s="862">
        <f>INDICE!A3</f>
        <v>42614</v>
      </c>
      <c r="C3" s="863"/>
      <c r="D3" s="863" t="s">
        <v>119</v>
      </c>
      <c r="E3" s="863"/>
      <c r="F3" s="863" t="s">
        <v>120</v>
      </c>
      <c r="G3" s="863"/>
      <c r="H3" s="863"/>
    </row>
    <row r="4" spans="1:8" x14ac:dyDescent="0.2">
      <c r="A4" s="75"/>
      <c r="B4" s="72" t="s">
        <v>47</v>
      </c>
      <c r="C4" s="72" t="s">
        <v>522</v>
      </c>
      <c r="D4" s="72" t="s">
        <v>47</v>
      </c>
      <c r="E4" s="72" t="s">
        <v>522</v>
      </c>
      <c r="F4" s="72" t="s">
        <v>47</v>
      </c>
      <c r="G4" s="72" t="s">
        <v>522</v>
      </c>
      <c r="H4" s="73" t="s">
        <v>127</v>
      </c>
    </row>
    <row r="5" spans="1:8" x14ac:dyDescent="0.2">
      <c r="A5" s="235" t="s">
        <v>268</v>
      </c>
      <c r="B5" s="656">
        <v>0.372</v>
      </c>
      <c r="C5" s="375">
        <v>-52.97092288242731</v>
      </c>
      <c r="D5" s="531">
        <v>4.5620000000000003</v>
      </c>
      <c r="E5" s="375">
        <v>5.0184162062615094</v>
      </c>
      <c r="F5" s="531">
        <v>6.5570000000000004</v>
      </c>
      <c r="G5" s="375">
        <v>11.532573566933152</v>
      </c>
      <c r="H5" s="657">
        <v>4.3317698355024117</v>
      </c>
    </row>
    <row r="6" spans="1:8" x14ac:dyDescent="0.2">
      <c r="A6" s="235" t="s">
        <v>269</v>
      </c>
      <c r="B6" s="532">
        <v>0.40799999999999997</v>
      </c>
      <c r="C6" s="266">
        <v>-82.726502963590178</v>
      </c>
      <c r="D6" s="265">
        <v>15.971</v>
      </c>
      <c r="E6" s="266">
        <v>-34.833523747347805</v>
      </c>
      <c r="F6" s="265">
        <v>20.818000000000001</v>
      </c>
      <c r="G6" s="266">
        <v>-34.602456570225861</v>
      </c>
      <c r="H6" s="658">
        <v>13.753055427099161</v>
      </c>
    </row>
    <row r="7" spans="1:8" x14ac:dyDescent="0.2">
      <c r="A7" s="235" t="s">
        <v>270</v>
      </c>
      <c r="B7" s="532">
        <v>3.173</v>
      </c>
      <c r="C7" s="266">
        <v>17.084870848708487</v>
      </c>
      <c r="D7" s="265">
        <v>29.036000000000001</v>
      </c>
      <c r="E7" s="266">
        <v>-2.2981930751371178</v>
      </c>
      <c r="F7" s="265">
        <v>38.158999999999999</v>
      </c>
      <c r="G7" s="266">
        <v>3.7690696978761586</v>
      </c>
      <c r="H7" s="658">
        <v>25.20909030851556</v>
      </c>
    </row>
    <row r="8" spans="1:8" x14ac:dyDescent="0.2">
      <c r="A8" s="235" t="s">
        <v>271</v>
      </c>
      <c r="B8" s="532">
        <v>4.431</v>
      </c>
      <c r="C8" s="266">
        <v>-26.89325193862399</v>
      </c>
      <c r="D8" s="265">
        <v>47.555999999999997</v>
      </c>
      <c r="E8" s="266">
        <v>-49.388589125506847</v>
      </c>
      <c r="F8" s="265">
        <v>67.414000000000001</v>
      </c>
      <c r="G8" s="266">
        <v>-49.495055439017079</v>
      </c>
      <c r="H8" s="658">
        <v>44.535905397370676</v>
      </c>
    </row>
    <row r="9" spans="1:8" x14ac:dyDescent="0.2">
      <c r="A9" s="235" t="s">
        <v>272</v>
      </c>
      <c r="B9" s="533">
        <v>1.2969999999999999</v>
      </c>
      <c r="C9" s="267">
        <v>-2.4329054842473746E-2</v>
      </c>
      <c r="D9" s="265">
        <v>12.595000000000001</v>
      </c>
      <c r="E9" s="266">
        <v>-67.024479643932452</v>
      </c>
      <c r="F9" s="265">
        <v>16.242000000000001</v>
      </c>
      <c r="G9" s="836">
        <v>-5.7865518314828265E-2</v>
      </c>
      <c r="H9" s="658">
        <v>10.729999339367113</v>
      </c>
    </row>
    <row r="10" spans="1:8" x14ac:dyDescent="0.2">
      <c r="A10" s="235" t="s">
        <v>624</v>
      </c>
      <c r="B10" s="533">
        <v>0.16600000000000001</v>
      </c>
      <c r="C10" s="267">
        <v>8.9108123792640193</v>
      </c>
      <c r="D10" s="265">
        <v>1.6439999999999999</v>
      </c>
      <c r="E10" s="266">
        <v>8.9108123792640193</v>
      </c>
      <c r="F10" s="265">
        <v>2.1800000000000002</v>
      </c>
      <c r="G10" s="266">
        <v>8.9108123792640193</v>
      </c>
      <c r="H10" s="776">
        <v>1.4401796921450751</v>
      </c>
    </row>
    <row r="11" spans="1:8" x14ac:dyDescent="0.2">
      <c r="A11" s="243" t="s">
        <v>273</v>
      </c>
      <c r="B11" s="268">
        <v>9.8469999999999995</v>
      </c>
      <c r="C11" s="269">
        <v>-28.969198586164612</v>
      </c>
      <c r="D11" s="268">
        <v>111.364</v>
      </c>
      <c r="E11" s="269">
        <v>-42.069874330891018</v>
      </c>
      <c r="F11" s="268">
        <v>151.37</v>
      </c>
      <c r="G11" s="269">
        <v>-38.96924477317161</v>
      </c>
      <c r="H11" s="269">
        <v>100</v>
      </c>
    </row>
    <row r="12" spans="1:8" x14ac:dyDescent="0.2">
      <c r="A12" s="270" t="s">
        <v>274</v>
      </c>
      <c r="B12" s="271">
        <f>B11/'Consumo PP'!B11*100</f>
        <v>0.20913626835856219</v>
      </c>
      <c r="C12" s="272"/>
      <c r="D12" s="271">
        <f>D11/'Consumo PP'!D11*100</f>
        <v>0.26196584916836746</v>
      </c>
      <c r="E12" s="272"/>
      <c r="F12" s="271">
        <f>F11/'Consumo PP'!F11*100</f>
        <v>0.26851003463528222</v>
      </c>
      <c r="G12" s="273"/>
      <c r="H12" s="273"/>
    </row>
    <row r="13" spans="1:8" x14ac:dyDescent="0.2">
      <c r="A13" s="274" t="s">
        <v>556</v>
      </c>
      <c r="B13" s="67"/>
      <c r="C13" s="67"/>
      <c r="D13" s="67"/>
      <c r="E13" s="67"/>
      <c r="F13" s="67"/>
      <c r="G13" s="267"/>
      <c r="H13" s="71" t="s">
        <v>237</v>
      </c>
    </row>
    <row r="14" spans="1:8" x14ac:dyDescent="0.2">
      <c r="A14" s="274" t="s">
        <v>625</v>
      </c>
      <c r="B14" s="67"/>
      <c r="C14" s="67"/>
      <c r="D14" s="67"/>
      <c r="E14" s="67"/>
      <c r="F14" s="67"/>
      <c r="G14" s="267"/>
      <c r="H14" s="71"/>
    </row>
    <row r="15" spans="1:8" x14ac:dyDescent="0.2">
      <c r="A15" s="221" t="s">
        <v>642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200" priority="5" operator="between">
      <formula>0.00001</formula>
      <formula>0.499</formula>
    </cfRule>
  </conditionalFormatting>
  <conditionalFormatting sqref="F10">
    <cfRule type="cellIs" dxfId="199" priority="3" operator="between">
      <formula>0.00001</formula>
      <formula>0.499</formula>
    </cfRule>
  </conditionalFormatting>
  <conditionalFormatting sqref="G9">
    <cfRule type="cellIs" dxfId="198" priority="2" operator="between">
      <formula>0.00001</formula>
      <formula>0.499</formula>
    </cfRule>
  </conditionalFormatting>
  <conditionalFormatting sqref="C9">
    <cfRule type="cellIs" dxfId="197" priority="1" operator="between">
      <formula>-0.499999</formula>
      <formula>0.4999999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J1" sqref="J1"/>
    </sheetView>
  </sheetViews>
  <sheetFormatPr baseColWidth="10" defaultRowHeight="14.25" x14ac:dyDescent="0.2"/>
  <sheetData>
    <row r="1" spans="1:7" x14ac:dyDescent="0.2">
      <c r="A1" s="6" t="s">
        <v>275</v>
      </c>
      <c r="B1" s="66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158</v>
      </c>
    </row>
    <row r="3" spans="1:7" x14ac:dyDescent="0.2">
      <c r="A3" s="63"/>
      <c r="B3" s="865">
        <f>INDICE!A3</f>
        <v>42614</v>
      </c>
      <c r="C3" s="865"/>
      <c r="D3" s="883" t="s">
        <v>119</v>
      </c>
      <c r="E3" s="883"/>
      <c r="F3" s="883" t="s">
        <v>120</v>
      </c>
      <c r="G3" s="883"/>
    </row>
    <row r="4" spans="1:7" x14ac:dyDescent="0.2">
      <c r="A4" s="75"/>
      <c r="B4" s="260"/>
      <c r="C4" s="72" t="s">
        <v>522</v>
      </c>
      <c r="D4" s="260"/>
      <c r="E4" s="72" t="s">
        <v>522</v>
      </c>
      <c r="F4" s="260"/>
      <c r="G4" s="72" t="s">
        <v>522</v>
      </c>
    </row>
    <row r="5" spans="1:7" ht="15" x14ac:dyDescent="0.25">
      <c r="A5" s="653" t="s">
        <v>118</v>
      </c>
      <c r="B5" s="659">
        <v>5382</v>
      </c>
      <c r="C5" s="654">
        <v>0.88097469540768503</v>
      </c>
      <c r="D5" s="655">
        <v>47954</v>
      </c>
      <c r="E5" s="654">
        <v>-1.8683365052080136</v>
      </c>
      <c r="F5" s="660">
        <v>64750</v>
      </c>
      <c r="G5" s="654">
        <v>0.40472018483772426</v>
      </c>
    </row>
    <row r="6" spans="1:7" x14ac:dyDescent="0.2">
      <c r="A6" s="274"/>
      <c r="B6" s="1"/>
      <c r="C6" s="1"/>
      <c r="D6" s="1"/>
      <c r="E6" s="1"/>
      <c r="F6" s="1"/>
      <c r="G6" s="71" t="s">
        <v>237</v>
      </c>
    </row>
    <row r="7" spans="1:7" x14ac:dyDescent="0.2">
      <c r="A7" s="274" t="s">
        <v>556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J1" sqref="J1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276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158</v>
      </c>
    </row>
    <row r="3" spans="1:8" s="80" customFormat="1" x14ac:dyDescent="0.2">
      <c r="A3" s="79"/>
      <c r="B3" s="862">
        <f>INDICE!A3</f>
        <v>42614</v>
      </c>
      <c r="C3" s="863"/>
      <c r="D3" s="863" t="s">
        <v>119</v>
      </c>
      <c r="E3" s="863"/>
      <c r="F3" s="863" t="s">
        <v>120</v>
      </c>
      <c r="G3" s="863"/>
      <c r="H3" s="863"/>
    </row>
    <row r="4" spans="1:8" s="80" customFormat="1" x14ac:dyDescent="0.2">
      <c r="A4" s="81"/>
      <c r="B4" s="72" t="s">
        <v>47</v>
      </c>
      <c r="C4" s="72" t="s">
        <v>121</v>
      </c>
      <c r="D4" s="72" t="s">
        <v>47</v>
      </c>
      <c r="E4" s="72" t="s">
        <v>122</v>
      </c>
      <c r="F4" s="72" t="s">
        <v>47</v>
      </c>
      <c r="G4" s="73" t="s">
        <v>122</v>
      </c>
      <c r="H4" s="73" t="s">
        <v>127</v>
      </c>
    </row>
    <row r="5" spans="1:8" s="80" customFormat="1" x14ac:dyDescent="0.2">
      <c r="A5" s="82" t="s">
        <v>608</v>
      </c>
      <c r="B5" s="470">
        <v>100</v>
      </c>
      <c r="C5" s="84">
        <v>-19.35483870967742</v>
      </c>
      <c r="D5" s="83">
        <v>1160</v>
      </c>
      <c r="E5" s="84">
        <v>-9.5163806552262091</v>
      </c>
      <c r="F5" s="83">
        <v>1577</v>
      </c>
      <c r="G5" s="84">
        <v>-6.2827408702928178</v>
      </c>
      <c r="H5" s="473">
        <v>2.4624154134151111</v>
      </c>
    </row>
    <row r="6" spans="1:8" s="80" customFormat="1" x14ac:dyDescent="0.2">
      <c r="A6" s="82" t="s">
        <v>48</v>
      </c>
      <c r="B6" s="471">
        <v>739.52499999999998</v>
      </c>
      <c r="C6" s="86">
        <v>-9.2151766960351917</v>
      </c>
      <c r="D6" s="85">
        <v>7107.9560000000001</v>
      </c>
      <c r="E6" s="86">
        <v>5.7714391239784915</v>
      </c>
      <c r="F6" s="85">
        <v>9493.27</v>
      </c>
      <c r="G6" s="86">
        <v>9.7248242551424475</v>
      </c>
      <c r="H6" s="474">
        <v>14.823319195758575</v>
      </c>
    </row>
    <row r="7" spans="1:8" s="80" customFormat="1" x14ac:dyDescent="0.2">
      <c r="A7" s="82" t="s">
        <v>49</v>
      </c>
      <c r="B7" s="471">
        <v>764.54700000000003</v>
      </c>
      <c r="C7" s="86">
        <v>-10.284548886341208</v>
      </c>
      <c r="D7" s="85">
        <v>6543.6820000000007</v>
      </c>
      <c r="E7" s="86">
        <v>-8.4210284717520203</v>
      </c>
      <c r="F7" s="85">
        <v>8909.6319999999996</v>
      </c>
      <c r="G7" s="86">
        <v>-5.1390260431278838</v>
      </c>
      <c r="H7" s="474">
        <v>13.911994397372544</v>
      </c>
    </row>
    <row r="8" spans="1:8" s="80" customFormat="1" x14ac:dyDescent="0.2">
      <c r="A8" s="82" t="s">
        <v>128</v>
      </c>
      <c r="B8" s="471">
        <v>2179.5250000000001</v>
      </c>
      <c r="C8" s="86">
        <v>0.94286361360655169</v>
      </c>
      <c r="D8" s="85">
        <v>19620.499000000003</v>
      </c>
      <c r="E8" s="86">
        <v>-3.975696583055695</v>
      </c>
      <c r="F8" s="85">
        <v>26672.942999999999</v>
      </c>
      <c r="G8" s="86">
        <v>-2.6663982837604134</v>
      </c>
      <c r="H8" s="474">
        <v>41.648615069335889</v>
      </c>
    </row>
    <row r="9" spans="1:8" s="80" customFormat="1" x14ac:dyDescent="0.2">
      <c r="A9" s="82" t="s">
        <v>129</v>
      </c>
      <c r="B9" s="471">
        <v>486.78899999999999</v>
      </c>
      <c r="C9" s="86">
        <v>95.965073307408019</v>
      </c>
      <c r="D9" s="85">
        <v>3588.8890000000001</v>
      </c>
      <c r="E9" s="86">
        <v>23.973842057483633</v>
      </c>
      <c r="F9" s="85">
        <v>4677.78</v>
      </c>
      <c r="G9" s="87">
        <v>17.65744528973314</v>
      </c>
      <c r="H9" s="474">
        <v>7.3041455755009119</v>
      </c>
    </row>
    <row r="10" spans="1:8" s="80" customFormat="1" x14ac:dyDescent="0.2">
      <c r="A10" s="81" t="s">
        <v>130</v>
      </c>
      <c r="B10" s="472">
        <v>1025.6139999999991</v>
      </c>
      <c r="C10" s="86">
        <v>-7.8657963624735094</v>
      </c>
      <c r="D10" s="88">
        <v>9445.4220000000005</v>
      </c>
      <c r="E10" s="89">
        <v>-4.9144595542101346</v>
      </c>
      <c r="F10" s="88">
        <v>12712.184000000001</v>
      </c>
      <c r="G10" s="89">
        <v>0.399578536378283</v>
      </c>
      <c r="H10" s="475">
        <v>19.849510348616974</v>
      </c>
    </row>
    <row r="11" spans="1:8" s="80" customFormat="1" x14ac:dyDescent="0.2">
      <c r="A11" s="90" t="s">
        <v>118</v>
      </c>
      <c r="B11" s="91">
        <v>5296</v>
      </c>
      <c r="C11" s="92">
        <v>-0.29236402550002749</v>
      </c>
      <c r="D11" s="91">
        <v>47466.448000000004</v>
      </c>
      <c r="E11" s="92">
        <v>-1.9467252207164003</v>
      </c>
      <c r="F11" s="91">
        <v>64042.809000000001</v>
      </c>
      <c r="G11" s="92">
        <v>0.43110718039786677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237</v>
      </c>
    </row>
    <row r="13" spans="1:8" s="80" customFormat="1" x14ac:dyDescent="0.2">
      <c r="A13" s="94" t="s">
        <v>132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557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642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G1" sqref="G1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4" t="s">
        <v>277</v>
      </c>
      <c r="B1" s="224"/>
      <c r="C1" s="224"/>
      <c r="D1" s="224"/>
      <c r="E1" s="224"/>
      <c r="F1" s="225"/>
      <c r="G1" s="225"/>
    </row>
    <row r="2" spans="1:7" x14ac:dyDescent="0.2">
      <c r="A2" s="224"/>
      <c r="B2" s="224"/>
      <c r="C2" s="224"/>
      <c r="D2" s="224"/>
      <c r="E2" s="229" t="s">
        <v>158</v>
      </c>
      <c r="F2" s="225"/>
      <c r="G2" s="225"/>
    </row>
    <row r="3" spans="1:7" x14ac:dyDescent="0.2">
      <c r="A3" s="884">
        <f>INDICE!A3</f>
        <v>42614</v>
      </c>
      <c r="B3" s="884">
        <v>41671</v>
      </c>
      <c r="C3" s="885">
        <v>41671</v>
      </c>
      <c r="D3" s="884">
        <v>41671</v>
      </c>
      <c r="E3" s="884">
        <v>41671</v>
      </c>
      <c r="F3" s="225"/>
    </row>
    <row r="4" spans="1:7" ht="15" x14ac:dyDescent="0.25">
      <c r="A4" s="235" t="s">
        <v>30</v>
      </c>
      <c r="B4" s="236">
        <v>9.8469999999999995</v>
      </c>
      <c r="C4" s="662"/>
      <c r="D4" s="363" t="s">
        <v>278</v>
      </c>
      <c r="E4" s="792">
        <v>5296</v>
      </c>
    </row>
    <row r="5" spans="1:7" x14ac:dyDescent="0.2">
      <c r="A5" s="235" t="s">
        <v>279</v>
      </c>
      <c r="B5" s="236">
        <v>5127</v>
      </c>
      <c r="C5" s="370"/>
      <c r="D5" s="235" t="s">
        <v>280</v>
      </c>
      <c r="E5" s="236">
        <v>-368</v>
      </c>
    </row>
    <row r="6" spans="1:7" x14ac:dyDescent="0.2">
      <c r="A6" s="235" t="s">
        <v>550</v>
      </c>
      <c r="B6" s="236">
        <v>21</v>
      </c>
      <c r="C6" s="370"/>
      <c r="D6" s="235" t="s">
        <v>281</v>
      </c>
      <c r="E6" s="236">
        <v>211.41299999999956</v>
      </c>
    </row>
    <row r="7" spans="1:7" x14ac:dyDescent="0.2">
      <c r="A7" s="235" t="s">
        <v>551</v>
      </c>
      <c r="B7" s="236">
        <v>49.153000000000247</v>
      </c>
      <c r="C7" s="370"/>
      <c r="D7" s="235" t="s">
        <v>552</v>
      </c>
      <c r="E7" s="236">
        <v>1250</v>
      </c>
    </row>
    <row r="8" spans="1:7" x14ac:dyDescent="0.2">
      <c r="A8" s="235" t="s">
        <v>553</v>
      </c>
      <c r="B8" s="236">
        <v>175</v>
      </c>
      <c r="C8" s="370"/>
      <c r="D8" s="235" t="s">
        <v>554</v>
      </c>
      <c r="E8" s="236">
        <v>-1990</v>
      </c>
    </row>
    <row r="9" spans="1:7" ht="15" x14ac:dyDescent="0.25">
      <c r="A9" s="243" t="s">
        <v>58</v>
      </c>
      <c r="B9" s="675">
        <v>5382</v>
      </c>
      <c r="C9" s="370"/>
      <c r="D9" s="235" t="s">
        <v>283</v>
      </c>
      <c r="E9" s="236">
        <v>309</v>
      </c>
    </row>
    <row r="10" spans="1:7" ht="15" x14ac:dyDescent="0.25">
      <c r="A10" s="235" t="s">
        <v>282</v>
      </c>
      <c r="B10" s="236">
        <v>-86</v>
      </c>
      <c r="C10" s="370"/>
      <c r="D10" s="243" t="s">
        <v>555</v>
      </c>
      <c r="E10" s="675">
        <v>4708.4129999999996</v>
      </c>
      <c r="G10" s="828"/>
    </row>
    <row r="11" spans="1:7" ht="15" x14ac:dyDescent="0.25">
      <c r="A11" s="243" t="s">
        <v>278</v>
      </c>
      <c r="B11" s="675">
        <v>5296</v>
      </c>
      <c r="C11" s="663"/>
      <c r="D11" s="318"/>
      <c r="E11" s="652" t="s">
        <v>131</v>
      </c>
      <c r="F11" s="235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0"/>
  <sheetViews>
    <sheetView workbookViewId="0">
      <selection activeCell="F1" sqref="F1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51" t="s">
        <v>559</v>
      </c>
      <c r="B1" s="851"/>
      <c r="C1" s="851"/>
      <c r="D1" s="851"/>
      <c r="E1" s="277"/>
      <c r="F1" s="277"/>
      <c r="G1" s="60"/>
      <c r="H1" s="60"/>
      <c r="I1" s="60"/>
      <c r="J1" s="60"/>
      <c r="K1" s="58"/>
      <c r="L1" s="58"/>
    </row>
    <row r="2" spans="1:12" ht="14.25" customHeight="1" x14ac:dyDescent="0.2">
      <c r="A2" s="851"/>
      <c r="B2" s="851"/>
      <c r="C2" s="851"/>
      <c r="D2" s="851"/>
      <c r="E2" s="277"/>
      <c r="F2" s="277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284</v>
      </c>
      <c r="F3" s="58"/>
    </row>
    <row r="4" spans="1:12" s="280" customFormat="1" ht="14.25" customHeight="1" x14ac:dyDescent="0.2">
      <c r="A4" s="278"/>
      <c r="B4" s="278"/>
      <c r="C4" s="279" t="s">
        <v>285</v>
      </c>
      <c r="D4" s="279" t="s">
        <v>558</v>
      </c>
      <c r="E4" s="65"/>
      <c r="F4" s="65"/>
    </row>
    <row r="5" spans="1:12" s="280" customFormat="1" ht="14.25" customHeight="1" x14ac:dyDescent="0.2">
      <c r="A5" s="853">
        <v>2010</v>
      </c>
      <c r="B5" s="284" t="s">
        <v>286</v>
      </c>
      <c r="C5" s="665">
        <v>11.06</v>
      </c>
      <c r="D5" s="285">
        <v>3.4611786716557624</v>
      </c>
      <c r="E5" s="65"/>
      <c r="F5" s="65"/>
    </row>
    <row r="6" spans="1:12" ht="14.25" customHeight="1" x14ac:dyDescent="0.2">
      <c r="A6" s="886"/>
      <c r="B6" s="281" t="s">
        <v>287</v>
      </c>
      <c r="C6" s="664">
        <v>11.68</v>
      </c>
      <c r="D6" s="282">
        <v>5.6057866184448395</v>
      </c>
      <c r="F6" s="58"/>
    </row>
    <row r="7" spans="1:12" ht="14.25" customHeight="1" x14ac:dyDescent="0.2">
      <c r="A7" s="886"/>
      <c r="B7" s="281" t="s">
        <v>288</v>
      </c>
      <c r="C7" s="664">
        <v>12.45</v>
      </c>
      <c r="D7" s="282">
        <v>6.5924657534246531</v>
      </c>
      <c r="E7" s="283"/>
      <c r="F7" s="58"/>
    </row>
    <row r="8" spans="1:12" ht="14.25" customHeight="1" x14ac:dyDescent="0.2">
      <c r="A8" s="854"/>
      <c r="B8" s="286" t="s">
        <v>289</v>
      </c>
      <c r="C8" s="666">
        <v>12.79</v>
      </c>
      <c r="D8" s="287">
        <v>2.7309236947791153</v>
      </c>
      <c r="E8" s="283"/>
      <c r="F8" s="58"/>
    </row>
    <row r="9" spans="1:12" s="280" customFormat="1" ht="14.25" customHeight="1" x14ac:dyDescent="0.2">
      <c r="A9" s="886">
        <v>2011</v>
      </c>
      <c r="B9" s="281" t="s">
        <v>286</v>
      </c>
      <c r="C9" s="664">
        <v>13.19</v>
      </c>
      <c r="D9" s="282">
        <v>3.1274433150899172</v>
      </c>
      <c r="E9" s="65"/>
      <c r="F9" s="65"/>
    </row>
    <row r="10" spans="1:12" ht="14.25" customHeight="1" x14ac:dyDescent="0.2">
      <c r="A10" s="886"/>
      <c r="B10" s="281" t="s">
        <v>287</v>
      </c>
      <c r="C10" s="664">
        <v>14</v>
      </c>
      <c r="D10" s="282">
        <v>6.141015921152392</v>
      </c>
      <c r="F10" s="58"/>
    </row>
    <row r="11" spans="1:12" ht="14.25" customHeight="1" x14ac:dyDescent="0.2">
      <c r="A11" s="886"/>
      <c r="B11" s="281" t="s">
        <v>288</v>
      </c>
      <c r="C11" s="664">
        <v>14.8</v>
      </c>
      <c r="D11" s="282">
        <v>5.7142857142857197</v>
      </c>
      <c r="E11" s="283"/>
      <c r="F11" s="58"/>
    </row>
    <row r="12" spans="1:12" ht="14.25" customHeight="1" x14ac:dyDescent="0.2">
      <c r="A12" s="854"/>
      <c r="B12" s="286" t="s">
        <v>289</v>
      </c>
      <c r="C12" s="666">
        <v>15.09</v>
      </c>
      <c r="D12" s="287">
        <v>1.9594594594594537</v>
      </c>
      <c r="E12" s="283"/>
      <c r="F12" s="58"/>
    </row>
    <row r="13" spans="1:12" s="280" customFormat="1" ht="14.25" customHeight="1" x14ac:dyDescent="0.2">
      <c r="A13" s="886">
        <v>2012</v>
      </c>
      <c r="B13" s="281" t="s">
        <v>290</v>
      </c>
      <c r="C13" s="664">
        <v>15.53</v>
      </c>
      <c r="D13" s="282">
        <v>2.9158383035122566</v>
      </c>
      <c r="E13" s="65"/>
      <c r="F13" s="65"/>
    </row>
    <row r="14" spans="1:12" ht="14.25" customHeight="1" x14ac:dyDescent="0.2">
      <c r="A14" s="886"/>
      <c r="B14" s="281" t="s">
        <v>288</v>
      </c>
      <c r="C14" s="664">
        <v>16.45</v>
      </c>
      <c r="D14" s="282">
        <v>5.9240180296200897</v>
      </c>
      <c r="F14" s="58"/>
    </row>
    <row r="15" spans="1:12" ht="14.25" customHeight="1" x14ac:dyDescent="0.2">
      <c r="A15" s="886"/>
      <c r="B15" s="281" t="s">
        <v>291</v>
      </c>
      <c r="C15" s="664">
        <v>16.87</v>
      </c>
      <c r="D15" s="282">
        <v>2.5531914893617129</v>
      </c>
      <c r="E15" s="283"/>
      <c r="F15" s="58"/>
    </row>
    <row r="16" spans="1:12" ht="14.25" customHeight="1" x14ac:dyDescent="0.2">
      <c r="A16" s="854"/>
      <c r="B16" s="286" t="s">
        <v>289</v>
      </c>
      <c r="C16" s="666">
        <v>16.100000000000001</v>
      </c>
      <c r="D16" s="287">
        <v>-4.5643153526970925</v>
      </c>
      <c r="E16" s="283"/>
      <c r="F16" s="58"/>
    </row>
    <row r="17" spans="1:6" ht="14.25" customHeight="1" x14ac:dyDescent="0.2">
      <c r="A17" s="853">
        <v>2013</v>
      </c>
      <c r="B17" s="284" t="s">
        <v>286</v>
      </c>
      <c r="C17" s="665">
        <v>16.32</v>
      </c>
      <c r="D17" s="285">
        <v>1.3664596273291854</v>
      </c>
      <c r="E17" s="283"/>
      <c r="F17" s="58"/>
    </row>
    <row r="18" spans="1:6" ht="14.25" customHeight="1" x14ac:dyDescent="0.2">
      <c r="A18" s="886"/>
      <c r="B18" s="281" t="s">
        <v>292</v>
      </c>
      <c r="C18" s="664">
        <v>17.13</v>
      </c>
      <c r="D18" s="282">
        <v>4.9632352941176388</v>
      </c>
      <c r="E18" s="283"/>
      <c r="F18" s="58"/>
    </row>
    <row r="19" spans="1:6" ht="14.25" customHeight="1" x14ac:dyDescent="0.2">
      <c r="A19" s="854"/>
      <c r="B19" s="286" t="s">
        <v>293</v>
      </c>
      <c r="C19" s="666">
        <v>17.5</v>
      </c>
      <c r="D19" s="287">
        <v>2.1599532983070695</v>
      </c>
      <c r="F19" s="58"/>
    </row>
    <row r="20" spans="1:6" ht="14.25" customHeight="1" x14ac:dyDescent="0.2">
      <c r="A20" s="853">
        <v>2015</v>
      </c>
      <c r="B20" s="284" t="s">
        <v>632</v>
      </c>
      <c r="C20" s="665">
        <v>15.81</v>
      </c>
      <c r="D20" s="285">
        <v>-9.66</v>
      </c>
      <c r="F20" s="58"/>
    </row>
    <row r="21" spans="1:6" ht="14.25" customHeight="1" x14ac:dyDescent="0.2">
      <c r="A21" s="886"/>
      <c r="B21" s="281" t="s">
        <v>636</v>
      </c>
      <c r="C21" s="664">
        <v>14.12</v>
      </c>
      <c r="D21" s="282">
        <v>-10.69</v>
      </c>
      <c r="F21" s="58"/>
    </row>
    <row r="22" spans="1:6" ht="14.25" customHeight="1" x14ac:dyDescent="0.2">
      <c r="A22" s="886"/>
      <c r="B22" s="281" t="s">
        <v>640</v>
      </c>
      <c r="C22" s="664">
        <v>13.42</v>
      </c>
      <c r="D22" s="282">
        <v>-4.96</v>
      </c>
    </row>
    <row r="23" spans="1:6" ht="14.25" customHeight="1" x14ac:dyDescent="0.2">
      <c r="A23" s="886"/>
      <c r="B23" s="281" t="s">
        <v>655</v>
      </c>
      <c r="C23" s="664">
        <v>12.76</v>
      </c>
      <c r="D23" s="282">
        <v>-4.9180327868852469</v>
      </c>
    </row>
    <row r="24" spans="1:6" ht="14.25" customHeight="1" x14ac:dyDescent="0.2">
      <c r="A24" s="854"/>
      <c r="B24" s="286" t="s">
        <v>657</v>
      </c>
      <c r="C24" s="666">
        <v>12.68</v>
      </c>
      <c r="D24" s="287">
        <v>-0.62695924764890343</v>
      </c>
    </row>
    <row r="25" spans="1:6" ht="14.25" customHeight="1" x14ac:dyDescent="0.2">
      <c r="A25" s="853">
        <v>2016</v>
      </c>
      <c r="B25" s="284" t="s">
        <v>658</v>
      </c>
      <c r="C25" s="665">
        <v>13.1</v>
      </c>
      <c r="D25" s="285">
        <v>3.3123028391167186</v>
      </c>
    </row>
    <row r="26" spans="1:6" ht="14.25" customHeight="1" x14ac:dyDescent="0.2">
      <c r="A26" s="886"/>
      <c r="B26" s="281" t="s">
        <v>662</v>
      </c>
      <c r="C26" s="664">
        <v>12.46</v>
      </c>
      <c r="D26" s="282">
        <v>-4.8854961832060981</v>
      </c>
    </row>
    <row r="27" spans="1:6" ht="14.25" customHeight="1" x14ac:dyDescent="0.2">
      <c r="A27" s="886"/>
      <c r="B27" s="281" t="s">
        <v>672</v>
      </c>
      <c r="C27" s="664">
        <v>11.85</v>
      </c>
      <c r="D27" s="282">
        <v>-4.8956661316211969</v>
      </c>
    </row>
    <row r="28" spans="1:6" ht="14.25" customHeight="1" x14ac:dyDescent="0.2">
      <c r="A28" s="886"/>
      <c r="B28" s="281" t="s">
        <v>671</v>
      </c>
      <c r="C28" s="664">
        <v>11.27</v>
      </c>
      <c r="D28" s="282">
        <v>-4.8945147679324901</v>
      </c>
    </row>
    <row r="29" spans="1:6" ht="14.25" customHeight="1" x14ac:dyDescent="0.2">
      <c r="A29" s="854"/>
      <c r="B29" s="839" t="s">
        <v>678</v>
      </c>
      <c r="C29" s="666">
        <v>11.71</v>
      </c>
      <c r="D29" s="287">
        <v>3.9041703637977045</v>
      </c>
    </row>
    <row r="30" spans="1:6" ht="14.25" customHeight="1" x14ac:dyDescent="0.2">
      <c r="A30" s="274" t="s">
        <v>294</v>
      </c>
      <c r="D30" s="71" t="s">
        <v>295</v>
      </c>
    </row>
  </sheetData>
  <mergeCells count="7">
    <mergeCell ref="A25:A29"/>
    <mergeCell ref="A20:A24"/>
    <mergeCell ref="A17:A19"/>
    <mergeCell ref="A1:D2"/>
    <mergeCell ref="A5:A8"/>
    <mergeCell ref="A9:A12"/>
    <mergeCell ref="A13:A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E33" sqref="E33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107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108</v>
      </c>
    </row>
    <row r="3" spans="1:7" ht="14.45" customHeight="1" x14ac:dyDescent="0.2">
      <c r="A3" s="63"/>
      <c r="B3" s="853" t="s">
        <v>663</v>
      </c>
      <c r="C3" s="855" t="s">
        <v>486</v>
      </c>
      <c r="D3" s="853" t="s">
        <v>638</v>
      </c>
      <c r="E3" s="855" t="s">
        <v>486</v>
      </c>
      <c r="F3" s="857" t="s">
        <v>110</v>
      </c>
      <c r="G3" s="857"/>
    </row>
    <row r="4" spans="1:7" ht="14.45" customHeight="1" x14ac:dyDescent="0.25">
      <c r="A4" s="820"/>
      <c r="B4" s="854"/>
      <c r="C4" s="856"/>
      <c r="D4" s="854"/>
      <c r="E4" s="856"/>
      <c r="F4" s="456">
        <v>2015</v>
      </c>
      <c r="G4" s="456">
        <v>2014</v>
      </c>
    </row>
    <row r="5" spans="1:7" x14ac:dyDescent="0.2">
      <c r="A5" s="65" t="s">
        <v>111</v>
      </c>
      <c r="B5" s="265">
        <v>14425.661036937392</v>
      </c>
      <c r="C5" s="266">
        <v>11.646075880656944</v>
      </c>
      <c r="D5" s="265">
        <v>11639.392948199999</v>
      </c>
      <c r="E5" s="266">
        <v>9.8314891506505102</v>
      </c>
      <c r="F5" s="752">
        <v>8.3340261664268152</v>
      </c>
      <c r="G5" s="752">
        <v>13.986079100901474</v>
      </c>
    </row>
    <row r="6" spans="1:7" x14ac:dyDescent="0.2">
      <c r="A6" s="65" t="s">
        <v>112</v>
      </c>
      <c r="B6" s="265">
        <v>52434.240239999999</v>
      </c>
      <c r="C6" s="266">
        <v>42.331033497601098</v>
      </c>
      <c r="D6" s="265">
        <v>50446.525071799995</v>
      </c>
      <c r="E6" s="266">
        <v>42.610853172383031</v>
      </c>
      <c r="F6" s="752">
        <v>0.4508656918035282</v>
      </c>
      <c r="G6" s="752">
        <v>0.61599140982995004</v>
      </c>
    </row>
    <row r="7" spans="1:7" x14ac:dyDescent="0.2">
      <c r="A7" s="65" t="s">
        <v>113</v>
      </c>
      <c r="B7" s="265">
        <v>24590.480148000002</v>
      </c>
      <c r="C7" s="266">
        <v>19.852303267912919</v>
      </c>
      <c r="D7" s="265">
        <v>23661.746351999998</v>
      </c>
      <c r="E7" s="266">
        <v>19.986454927712352</v>
      </c>
      <c r="F7" s="752">
        <v>0.22015978408784018</v>
      </c>
      <c r="G7" s="752">
        <v>8.7923586410356094E-2</v>
      </c>
    </row>
    <row r="8" spans="1:7" x14ac:dyDescent="0.2">
      <c r="A8" s="65" t="s">
        <v>114</v>
      </c>
      <c r="B8" s="265">
        <v>14926.70119191919</v>
      </c>
      <c r="C8" s="266">
        <v>12.05057392405565</v>
      </c>
      <c r="D8" s="265">
        <v>14934.0303030303</v>
      </c>
      <c r="E8" s="266">
        <v>12.614382687581163</v>
      </c>
      <c r="F8" s="752">
        <v>100</v>
      </c>
      <c r="G8" s="752">
        <v>100</v>
      </c>
    </row>
    <row r="9" spans="1:7" x14ac:dyDescent="0.2">
      <c r="A9" s="65" t="s">
        <v>115</v>
      </c>
      <c r="B9" s="265">
        <v>17243.376235943582</v>
      </c>
      <c r="C9" s="266">
        <v>13.920864185586732</v>
      </c>
      <c r="D9" s="265">
        <v>17795.982282899997</v>
      </c>
      <c r="E9" s="266">
        <v>15.031798266296805</v>
      </c>
      <c r="F9" s="752">
        <v>100</v>
      </c>
      <c r="G9" s="752">
        <v>100</v>
      </c>
    </row>
    <row r="10" spans="1:7" x14ac:dyDescent="0.2">
      <c r="A10" s="65" t="s">
        <v>116</v>
      </c>
      <c r="B10" s="265">
        <v>259.94936652448104</v>
      </c>
      <c r="C10" s="266">
        <v>0.20986144343202545</v>
      </c>
      <c r="D10" s="265">
        <v>204.15011999999999</v>
      </c>
      <c r="E10" s="266">
        <v>0.17244023797601851</v>
      </c>
      <c r="F10" s="752" t="s">
        <v>664</v>
      </c>
      <c r="G10" s="752" t="s">
        <v>665</v>
      </c>
    </row>
    <row r="11" spans="1:7" x14ac:dyDescent="0.2">
      <c r="A11" s="65" t="s">
        <v>117</v>
      </c>
      <c r="B11" s="265">
        <v>-13.268894763999953</v>
      </c>
      <c r="C11" s="266" t="s">
        <v>666</v>
      </c>
      <c r="D11" s="265">
        <v>-292.91599999999994</v>
      </c>
      <c r="E11" s="266">
        <v>-0.24741844259990359</v>
      </c>
      <c r="F11" s="753"/>
      <c r="G11" s="753"/>
    </row>
    <row r="12" spans="1:7" x14ac:dyDescent="0.2">
      <c r="A12" s="68" t="s">
        <v>118</v>
      </c>
      <c r="B12" s="754">
        <v>123867.13932456066</v>
      </c>
      <c r="C12" s="755">
        <v>100</v>
      </c>
      <c r="D12" s="754">
        <v>118388.91107793032</v>
      </c>
      <c r="E12" s="755">
        <v>100</v>
      </c>
      <c r="F12" s="755">
        <v>26.888410867770883</v>
      </c>
      <c r="G12" s="755">
        <v>29.165854655425665</v>
      </c>
    </row>
    <row r="13" spans="1:7" x14ac:dyDescent="0.2">
      <c r="A13" s="65"/>
      <c r="B13" s="65"/>
      <c r="C13" s="65"/>
      <c r="D13" s="65"/>
      <c r="E13" s="65"/>
      <c r="F13" s="65"/>
      <c r="G13" s="71" t="s">
        <v>604</v>
      </c>
    </row>
    <row r="14" spans="1:7" x14ac:dyDescent="0.2">
      <c r="A14" s="756" t="s">
        <v>605</v>
      </c>
      <c r="B14" s="1"/>
      <c r="C14" s="1"/>
      <c r="D14" s="1"/>
      <c r="E14" s="1"/>
      <c r="F14" s="1"/>
      <c r="G14" s="1"/>
    </row>
    <row r="15" spans="1:7" x14ac:dyDescent="0.2">
      <c r="A15" s="818" t="s">
        <v>667</v>
      </c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13"/>
  <sheetViews>
    <sheetView workbookViewId="0">
      <selection activeCell="H1" sqref="H1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560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89" t="s">
        <v>296</v>
      </c>
    </row>
    <row r="3" spans="1:6" x14ac:dyDescent="0.2">
      <c r="A3" s="63"/>
      <c r="B3" s="865" t="s">
        <v>297</v>
      </c>
      <c r="C3" s="865"/>
      <c r="D3" s="865"/>
      <c r="E3" s="259" t="s">
        <v>298</v>
      </c>
      <c r="F3" s="259"/>
    </row>
    <row r="4" spans="1:6" x14ac:dyDescent="0.2">
      <c r="A4" s="75"/>
      <c r="B4" s="290" t="s">
        <v>675</v>
      </c>
      <c r="C4" s="291" t="s">
        <v>673</v>
      </c>
      <c r="D4" s="290" t="s">
        <v>676</v>
      </c>
      <c r="E4" s="261" t="s">
        <v>299</v>
      </c>
      <c r="F4" s="260" t="s">
        <v>300</v>
      </c>
    </row>
    <row r="5" spans="1:6" x14ac:dyDescent="0.2">
      <c r="A5" s="667" t="s">
        <v>562</v>
      </c>
      <c r="B5" s="292">
        <v>115.64937107666664</v>
      </c>
      <c r="C5" s="292">
        <v>113.99370601935486</v>
      </c>
      <c r="D5" s="292">
        <v>118.45681199666667</v>
      </c>
      <c r="E5" s="292">
        <v>1.4524179580850418</v>
      </c>
      <c r="F5" s="292">
        <v>-2.3700122202166249</v>
      </c>
    </row>
    <row r="6" spans="1:6" x14ac:dyDescent="0.2">
      <c r="A6" s="75" t="s">
        <v>561</v>
      </c>
      <c r="B6" s="271">
        <v>102.90198746333334</v>
      </c>
      <c r="C6" s="287">
        <v>101.66097510645162</v>
      </c>
      <c r="D6" s="271">
        <v>107.694134163333</v>
      </c>
      <c r="E6" s="271">
        <v>1.2207362319535418</v>
      </c>
      <c r="F6" s="271">
        <v>-4.4497750385658996</v>
      </c>
    </row>
    <row r="7" spans="1:6" x14ac:dyDescent="0.2">
      <c r="A7" s="1"/>
      <c r="B7" s="1"/>
      <c r="C7" s="1"/>
      <c r="D7" s="1"/>
      <c r="E7" s="1"/>
      <c r="F7" s="71" t="s">
        <v>295</v>
      </c>
    </row>
    <row r="8" spans="1:6" x14ac:dyDescent="0.2">
      <c r="A8" s="1"/>
      <c r="B8" s="1"/>
      <c r="C8" s="1"/>
      <c r="D8" s="1"/>
      <c r="E8" s="1"/>
      <c r="F8" s="1"/>
    </row>
    <row r="13" spans="1:6" x14ac:dyDescent="0.2">
      <c r="C13" t="s">
        <v>424</v>
      </c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G1" sqref="G1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51" t="s">
        <v>301</v>
      </c>
      <c r="B1" s="851"/>
      <c r="C1" s="851"/>
      <c r="D1" s="58"/>
      <c r="E1" s="58"/>
    </row>
    <row r="2" spans="1:38" x14ac:dyDescent="0.2">
      <c r="A2" s="852"/>
      <c r="B2" s="851"/>
      <c r="C2" s="851"/>
      <c r="D2" s="8"/>
      <c r="E2" s="62" t="s">
        <v>296</v>
      </c>
    </row>
    <row r="3" spans="1:38" x14ac:dyDescent="0.2">
      <c r="A3" s="64"/>
      <c r="B3" s="294" t="s">
        <v>302</v>
      </c>
      <c r="C3" s="294" t="s">
        <v>303</v>
      </c>
      <c r="D3" s="294" t="s">
        <v>304</v>
      </c>
      <c r="E3" s="294" t="s">
        <v>305</v>
      </c>
    </row>
    <row r="4" spans="1:38" x14ac:dyDescent="0.2">
      <c r="A4" s="295" t="s">
        <v>306</v>
      </c>
      <c r="B4" s="296">
        <v>115.64937107666664</v>
      </c>
      <c r="C4" s="297">
        <v>20.07137845132231</v>
      </c>
      <c r="D4" s="297">
        <v>46.190691959090891</v>
      </c>
      <c r="E4" s="297">
        <v>49.387300666253445</v>
      </c>
      <c r="F4" s="430"/>
      <c r="G4" s="430"/>
      <c r="H4" s="430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</row>
    <row r="5" spans="1:38" x14ac:dyDescent="0.2">
      <c r="A5" s="298" t="s">
        <v>307</v>
      </c>
      <c r="B5" s="299">
        <v>131.79666666666668</v>
      </c>
      <c r="C5" s="293">
        <v>21.043165266106445</v>
      </c>
      <c r="D5" s="293">
        <v>65.450134733893577</v>
      </c>
      <c r="E5" s="293">
        <v>45.303366666666662</v>
      </c>
      <c r="F5" s="430"/>
      <c r="G5" s="430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431"/>
      <c r="AL5" s="431"/>
    </row>
    <row r="6" spans="1:38" x14ac:dyDescent="0.2">
      <c r="A6" s="298" t="s">
        <v>308</v>
      </c>
      <c r="B6" s="299">
        <v>111.6</v>
      </c>
      <c r="C6" s="293">
        <v>18.600000000000001</v>
      </c>
      <c r="D6" s="293">
        <v>49.33606666666666</v>
      </c>
      <c r="E6" s="293">
        <v>43.663933333333333</v>
      </c>
      <c r="F6" s="430"/>
      <c r="G6" s="430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31"/>
      <c r="AK6" s="431"/>
      <c r="AL6" s="431"/>
    </row>
    <row r="7" spans="1:38" x14ac:dyDescent="0.2">
      <c r="A7" s="298" t="s">
        <v>251</v>
      </c>
      <c r="B7" s="299">
        <v>126.66500000000001</v>
      </c>
      <c r="C7" s="293">
        <v>21.983181818181819</v>
      </c>
      <c r="D7" s="293">
        <v>61.002951515151523</v>
      </c>
      <c r="E7" s="293">
        <v>43.678866666666664</v>
      </c>
      <c r="F7" s="430"/>
      <c r="G7" s="430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1"/>
      <c r="AG7" s="431"/>
      <c r="AH7" s="431"/>
      <c r="AI7" s="431"/>
      <c r="AJ7" s="431"/>
      <c r="AK7" s="431"/>
      <c r="AL7" s="431"/>
    </row>
    <row r="8" spans="1:38" x14ac:dyDescent="0.2">
      <c r="A8" s="298" t="s">
        <v>309</v>
      </c>
      <c r="B8" s="299">
        <v>100.30337116951291</v>
      </c>
      <c r="C8" s="293">
        <v>16.717228528252154</v>
      </c>
      <c r="D8" s="293">
        <v>36.302371294497277</v>
      </c>
      <c r="E8" s="293">
        <v>47.28377134676348</v>
      </c>
      <c r="F8" s="430"/>
      <c r="G8" s="430"/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31"/>
      <c r="Y8" s="431"/>
      <c r="Z8" s="431"/>
      <c r="AA8" s="431"/>
      <c r="AB8" s="431"/>
      <c r="AC8" s="431"/>
      <c r="AD8" s="431"/>
      <c r="AE8" s="431"/>
      <c r="AF8" s="431"/>
      <c r="AG8" s="431"/>
      <c r="AH8" s="431"/>
      <c r="AI8" s="431"/>
      <c r="AJ8" s="431"/>
      <c r="AK8" s="431"/>
      <c r="AL8" s="431"/>
    </row>
    <row r="9" spans="1:38" x14ac:dyDescent="0.2">
      <c r="A9" s="298" t="s">
        <v>310</v>
      </c>
      <c r="B9" s="299">
        <v>107.46232616019026</v>
      </c>
      <c r="C9" s="293">
        <v>18.650486358380128</v>
      </c>
      <c r="D9" s="293">
        <v>47.516896490287216</v>
      </c>
      <c r="E9" s="293">
        <v>41.294943311522914</v>
      </c>
      <c r="F9" s="430"/>
      <c r="G9" s="430"/>
    </row>
    <row r="10" spans="1:38" x14ac:dyDescent="0.2">
      <c r="A10" s="298" t="s">
        <v>311</v>
      </c>
      <c r="B10" s="299">
        <v>115.02996666666665</v>
      </c>
      <c r="C10" s="293">
        <v>18.366129131652659</v>
      </c>
      <c r="D10" s="293">
        <v>48.970037535014001</v>
      </c>
      <c r="E10" s="293">
        <v>47.693799999999996</v>
      </c>
      <c r="F10" s="430"/>
      <c r="G10" s="430"/>
    </row>
    <row r="11" spans="1:38" x14ac:dyDescent="0.2">
      <c r="A11" s="298" t="s">
        <v>312</v>
      </c>
      <c r="B11" s="299">
        <v>120.00662625043238</v>
      </c>
      <c r="C11" s="293">
        <v>24.001325250086474</v>
      </c>
      <c r="D11" s="293">
        <v>51.478479168792113</v>
      </c>
      <c r="E11" s="293">
        <v>44.526821831553782</v>
      </c>
      <c r="F11" s="430"/>
      <c r="G11" s="430"/>
    </row>
    <row r="12" spans="1:38" x14ac:dyDescent="0.2">
      <c r="A12" s="298" t="s">
        <v>313</v>
      </c>
      <c r="B12" s="299">
        <v>141.46523828908758</v>
      </c>
      <c r="C12" s="293">
        <v>28.293047657817517</v>
      </c>
      <c r="D12" s="293">
        <v>61.358891135757879</v>
      </c>
      <c r="E12" s="293">
        <v>51.813299495512183</v>
      </c>
      <c r="F12" s="430"/>
      <c r="G12" s="430"/>
    </row>
    <row r="13" spans="1:38" x14ac:dyDescent="0.2">
      <c r="A13" s="298" t="s">
        <v>314</v>
      </c>
      <c r="B13" s="299">
        <v>122.92999999999999</v>
      </c>
      <c r="C13" s="293">
        <v>20.488333333333333</v>
      </c>
      <c r="D13" s="293">
        <v>57.016899999999993</v>
      </c>
      <c r="E13" s="293">
        <v>45.42476666666667</v>
      </c>
      <c r="F13" s="430"/>
      <c r="G13" s="430"/>
    </row>
    <row r="14" spans="1:38" x14ac:dyDescent="0.2">
      <c r="A14" s="298" t="s">
        <v>315</v>
      </c>
      <c r="B14" s="299">
        <v>120.53333333333333</v>
      </c>
      <c r="C14" s="293">
        <v>21.735519125683062</v>
      </c>
      <c r="D14" s="293">
        <v>56.370180874316937</v>
      </c>
      <c r="E14" s="293">
        <v>42.427633333333333</v>
      </c>
      <c r="F14" s="430"/>
      <c r="G14" s="430"/>
    </row>
    <row r="15" spans="1:38" x14ac:dyDescent="0.2">
      <c r="A15" s="298" t="s">
        <v>216</v>
      </c>
      <c r="B15" s="299">
        <v>106.79666666666667</v>
      </c>
      <c r="C15" s="293">
        <v>17.799444444444447</v>
      </c>
      <c r="D15" s="293">
        <v>42.276922222222225</v>
      </c>
      <c r="E15" s="293">
        <v>46.720299999999995</v>
      </c>
      <c r="F15" s="430"/>
      <c r="G15" s="430"/>
    </row>
    <row r="16" spans="1:38" x14ac:dyDescent="0.2">
      <c r="A16" s="298" t="s">
        <v>316</v>
      </c>
      <c r="B16" s="300">
        <v>138.02333333333334</v>
      </c>
      <c r="C16" s="282">
        <v>26.714193548387097</v>
      </c>
      <c r="D16" s="282">
        <v>65.277939784946241</v>
      </c>
      <c r="E16" s="282">
        <v>46.031199999999998</v>
      </c>
      <c r="F16" s="430"/>
      <c r="G16" s="430"/>
    </row>
    <row r="17" spans="1:13" x14ac:dyDescent="0.2">
      <c r="A17" s="298" t="s">
        <v>252</v>
      </c>
      <c r="B17" s="299">
        <v>129.28840000000002</v>
      </c>
      <c r="C17" s="293">
        <v>21.548066666666671</v>
      </c>
      <c r="D17" s="293">
        <v>64.760100000000023</v>
      </c>
      <c r="E17" s="293">
        <v>42.980233333333338</v>
      </c>
      <c r="F17" s="430"/>
      <c r="G17" s="430"/>
    </row>
    <row r="18" spans="1:13" x14ac:dyDescent="0.2">
      <c r="A18" s="298" t="s">
        <v>253</v>
      </c>
      <c r="B18" s="299">
        <v>141.35</v>
      </c>
      <c r="C18" s="293">
        <v>26.431300813008132</v>
      </c>
      <c r="D18" s="293">
        <v>68.802499186991867</v>
      </c>
      <c r="E18" s="293">
        <v>46.116199999999999</v>
      </c>
      <c r="F18" s="430"/>
      <c r="G18" s="430"/>
    </row>
    <row r="19" spans="1:13" x14ac:dyDescent="0.2">
      <c r="A19" s="58" t="s">
        <v>254</v>
      </c>
      <c r="B19" s="299">
        <v>149.35</v>
      </c>
      <c r="C19" s="293">
        <v>25.920247933884298</v>
      </c>
      <c r="D19" s="293">
        <v>77.790218732782364</v>
      </c>
      <c r="E19" s="293">
        <v>45.639533333333326</v>
      </c>
      <c r="F19" s="430"/>
      <c r="G19" s="430"/>
    </row>
    <row r="20" spans="1:13" x14ac:dyDescent="0.2">
      <c r="A20" s="58" t="s">
        <v>317</v>
      </c>
      <c r="B20" s="299">
        <v>108.40020019760273</v>
      </c>
      <c r="C20" s="293">
        <v>23.045711853033652</v>
      </c>
      <c r="D20" s="293">
        <v>39.375658515243572</v>
      </c>
      <c r="E20" s="293">
        <v>45.978829829325505</v>
      </c>
      <c r="F20" s="430"/>
      <c r="G20" s="430"/>
    </row>
    <row r="21" spans="1:13" x14ac:dyDescent="0.2">
      <c r="A21" s="58" t="s">
        <v>318</v>
      </c>
      <c r="B21" s="299">
        <v>129.03333333333333</v>
      </c>
      <c r="C21" s="293">
        <v>24.12818428184282</v>
      </c>
      <c r="D21" s="293">
        <v>60.771749051490517</v>
      </c>
      <c r="E21" s="293">
        <v>44.133400000000002</v>
      </c>
      <c r="F21" s="430"/>
      <c r="G21" s="430"/>
    </row>
    <row r="22" spans="1:13" x14ac:dyDescent="0.2">
      <c r="A22" s="58" t="s">
        <v>217</v>
      </c>
      <c r="B22" s="299">
        <v>145.34456666666668</v>
      </c>
      <c r="C22" s="293">
        <v>26.209675956284155</v>
      </c>
      <c r="D22" s="293">
        <v>72.840124043715861</v>
      </c>
      <c r="E22" s="293">
        <v>46.294766666666661</v>
      </c>
      <c r="F22" s="430"/>
      <c r="G22" s="430"/>
    </row>
    <row r="23" spans="1:13" x14ac:dyDescent="0.2">
      <c r="A23" s="301" t="s">
        <v>319</v>
      </c>
      <c r="B23" s="302">
        <v>106.33453333333334</v>
      </c>
      <c r="C23" s="303">
        <v>18.454753719008266</v>
      </c>
      <c r="D23" s="303">
        <v>44.33374628099174</v>
      </c>
      <c r="E23" s="303">
        <v>43.546033333333334</v>
      </c>
      <c r="F23" s="430"/>
      <c r="G23" s="430"/>
    </row>
    <row r="24" spans="1:13" x14ac:dyDescent="0.2">
      <c r="A24" s="301" t="s">
        <v>320</v>
      </c>
      <c r="B24" s="302">
        <v>107.03710000000001</v>
      </c>
      <c r="C24" s="303">
        <v>18.576686776859503</v>
      </c>
      <c r="D24" s="303">
        <v>43.443046556473845</v>
      </c>
      <c r="E24" s="303">
        <v>45.017366666666661</v>
      </c>
      <c r="F24" s="430"/>
      <c r="G24" s="430"/>
    </row>
    <row r="25" spans="1:13" x14ac:dyDescent="0.2">
      <c r="A25" s="281" t="s">
        <v>321</v>
      </c>
      <c r="B25" s="302">
        <v>110.06666666666668</v>
      </c>
      <c r="C25" s="303">
        <v>15.992592592592596</v>
      </c>
      <c r="D25" s="303">
        <v>46.20900740740742</v>
      </c>
      <c r="E25" s="303">
        <v>47.865066666666664</v>
      </c>
      <c r="F25" s="430"/>
      <c r="G25" s="430"/>
    </row>
    <row r="26" spans="1:13" x14ac:dyDescent="0.2">
      <c r="A26" s="281" t="s">
        <v>322</v>
      </c>
      <c r="B26" s="302">
        <v>128</v>
      </c>
      <c r="C26" s="303">
        <v>19.525423728813561</v>
      </c>
      <c r="D26" s="303">
        <v>54.93757627118643</v>
      </c>
      <c r="E26" s="303">
        <v>53.536999999999999</v>
      </c>
      <c r="F26" s="430"/>
      <c r="G26" s="430"/>
    </row>
    <row r="27" spans="1:13" x14ac:dyDescent="0.2">
      <c r="A27" s="281" t="s">
        <v>323</v>
      </c>
      <c r="B27" s="302">
        <v>102.71491478339981</v>
      </c>
      <c r="C27" s="303">
        <v>19.206853983887772</v>
      </c>
      <c r="D27" s="303">
        <v>38.579564219872395</v>
      </c>
      <c r="E27" s="303">
        <v>44.928496579639635</v>
      </c>
      <c r="F27" s="430"/>
      <c r="G27" s="430"/>
    </row>
    <row r="28" spans="1:13" x14ac:dyDescent="0.2">
      <c r="A28" s="58" t="s">
        <v>255</v>
      </c>
      <c r="B28" s="299">
        <v>137.53666666666666</v>
      </c>
      <c r="C28" s="293">
        <v>25.718238482384823</v>
      </c>
      <c r="D28" s="293">
        <v>67.109861517615172</v>
      </c>
      <c r="E28" s="293">
        <v>44.70856666666667</v>
      </c>
      <c r="F28" s="430"/>
      <c r="G28" s="430"/>
    </row>
    <row r="29" spans="1:13" x14ac:dyDescent="0.2">
      <c r="A29" s="281" t="s">
        <v>220</v>
      </c>
      <c r="B29" s="302">
        <v>130.61192406496659</v>
      </c>
      <c r="C29" s="303">
        <v>21.768654010827767</v>
      </c>
      <c r="D29" s="303">
        <v>68.117256999478627</v>
      </c>
      <c r="E29" s="303">
        <v>40.7260130546602</v>
      </c>
      <c r="F29" s="430"/>
      <c r="G29" s="430"/>
    </row>
    <row r="30" spans="1:13" x14ac:dyDescent="0.2">
      <c r="A30" s="58" t="s">
        <v>324</v>
      </c>
      <c r="B30" s="299">
        <v>109.85340248159005</v>
      </c>
      <c r="C30" s="293">
        <v>21.261948867404527</v>
      </c>
      <c r="D30" s="293">
        <v>42.783721707453338</v>
      </c>
      <c r="E30" s="293">
        <v>45.80773190673218</v>
      </c>
      <c r="F30" s="430"/>
      <c r="G30" s="430"/>
    </row>
    <row r="31" spans="1:13" x14ac:dyDescent="0.2">
      <c r="A31" s="304" t="s">
        <v>256</v>
      </c>
      <c r="B31" s="305">
        <v>137.8919521690255</v>
      </c>
      <c r="C31" s="271">
        <v>27.578390433805101</v>
      </c>
      <c r="D31" s="271">
        <v>66.022770473746618</v>
      </c>
      <c r="E31" s="271">
        <v>44.290791261473785</v>
      </c>
      <c r="F31" s="430"/>
      <c r="G31" s="430"/>
    </row>
    <row r="32" spans="1:13" x14ac:dyDescent="0.2">
      <c r="A32" s="306" t="s">
        <v>325</v>
      </c>
      <c r="B32" s="307">
        <v>129.53172926038667</v>
      </c>
      <c r="C32" s="307">
        <v>22.567616023768998</v>
      </c>
      <c r="D32" s="307">
        <v>62.224832574326122</v>
      </c>
      <c r="E32" s="307">
        <v>44.739280662291556</v>
      </c>
      <c r="F32" s="430"/>
      <c r="G32" s="430"/>
      <c r="M32" s="431"/>
    </row>
    <row r="33" spans="1:13" x14ac:dyDescent="0.2">
      <c r="A33" s="308" t="s">
        <v>326</v>
      </c>
      <c r="B33" s="309">
        <v>132.97530632093466</v>
      </c>
      <c r="C33" s="309">
        <v>22.737732194686199</v>
      </c>
      <c r="D33" s="309">
        <v>64.567675965174928</v>
      </c>
      <c r="E33" s="309">
        <v>45.669898161073533</v>
      </c>
      <c r="F33" s="430"/>
      <c r="G33" s="430"/>
      <c r="M33" s="431"/>
    </row>
    <row r="34" spans="1:13" x14ac:dyDescent="0.2">
      <c r="A34" s="308" t="s">
        <v>327</v>
      </c>
      <c r="B34" s="310">
        <v>17.325935244268024</v>
      </c>
      <c r="C34" s="310">
        <v>2.6663537433638886</v>
      </c>
      <c r="D34" s="310">
        <v>18.376984006084037</v>
      </c>
      <c r="E34" s="310">
        <v>-3.717402505179912</v>
      </c>
      <c r="F34" s="430"/>
      <c r="G34" s="430"/>
    </row>
    <row r="35" spans="1:13" x14ac:dyDescent="0.2">
      <c r="A35" s="94"/>
      <c r="B35" s="65"/>
      <c r="C35" s="58"/>
      <c r="D35" s="8"/>
      <c r="E35" s="71" t="s">
        <v>295</v>
      </c>
    </row>
    <row r="36" spans="1:13" x14ac:dyDescent="0.2">
      <c r="B36" s="430"/>
      <c r="C36" s="430"/>
      <c r="D36" s="430"/>
      <c r="E36" s="430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H1" sqref="H1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51" t="s">
        <v>328</v>
      </c>
      <c r="B1" s="851"/>
      <c r="C1" s="851"/>
      <c r="D1" s="58"/>
      <c r="E1" s="58"/>
    </row>
    <row r="2" spans="1:36" x14ac:dyDescent="0.2">
      <c r="A2" s="852"/>
      <c r="B2" s="851"/>
      <c r="C2" s="851"/>
      <c r="D2" s="8"/>
      <c r="E2" s="62" t="s">
        <v>296</v>
      </c>
    </row>
    <row r="3" spans="1:36" x14ac:dyDescent="0.2">
      <c r="A3" s="64"/>
      <c r="B3" s="294" t="s">
        <v>302</v>
      </c>
      <c r="C3" s="294" t="s">
        <v>303</v>
      </c>
      <c r="D3" s="294" t="s">
        <v>304</v>
      </c>
      <c r="E3" s="294" t="s">
        <v>305</v>
      </c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  <c r="AB3" s="434"/>
      <c r="AC3" s="434"/>
      <c r="AD3" s="434"/>
      <c r="AE3" s="434"/>
      <c r="AF3" s="434"/>
      <c r="AG3" s="434"/>
      <c r="AH3" s="434"/>
      <c r="AI3" s="434"/>
      <c r="AJ3" s="434"/>
    </row>
    <row r="4" spans="1:36" x14ac:dyDescent="0.2">
      <c r="A4" s="295" t="s">
        <v>306</v>
      </c>
      <c r="B4" s="296">
        <v>102.90198746333334</v>
      </c>
      <c r="C4" s="297">
        <v>17.859022617603308</v>
      </c>
      <c r="D4" s="297">
        <v>36.796501656143256</v>
      </c>
      <c r="E4" s="297">
        <v>48.246463189586777</v>
      </c>
      <c r="F4" s="430"/>
      <c r="G4" s="430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</row>
    <row r="5" spans="1:36" x14ac:dyDescent="0.2">
      <c r="A5" s="298" t="s">
        <v>307</v>
      </c>
      <c r="B5" s="299">
        <v>110.14000000000001</v>
      </c>
      <c r="C5" s="293">
        <v>17.585378151260507</v>
      </c>
      <c r="D5" s="293">
        <v>47.040255182072848</v>
      </c>
      <c r="E5" s="293">
        <v>45.514366666666668</v>
      </c>
      <c r="G5" s="430"/>
      <c r="H5" s="435"/>
      <c r="I5" s="435"/>
      <c r="J5" s="435"/>
      <c r="K5" s="435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</row>
    <row r="6" spans="1:36" x14ac:dyDescent="0.2">
      <c r="A6" s="298" t="s">
        <v>308</v>
      </c>
      <c r="B6" s="299">
        <v>104.62333333333333</v>
      </c>
      <c r="C6" s="293">
        <v>17.437222222222225</v>
      </c>
      <c r="D6" s="293">
        <v>40.963944444444444</v>
      </c>
      <c r="E6" s="293">
        <v>46.222166666666666</v>
      </c>
      <c r="G6" s="430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</row>
    <row r="7" spans="1:36" x14ac:dyDescent="0.2">
      <c r="A7" s="298" t="s">
        <v>251</v>
      </c>
      <c r="B7" s="299">
        <v>114.58233333333332</v>
      </c>
      <c r="C7" s="293">
        <v>19.886190082644628</v>
      </c>
      <c r="D7" s="293">
        <v>49.692109917355353</v>
      </c>
      <c r="E7" s="293">
        <v>45.004033333333339</v>
      </c>
      <c r="G7" s="430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</row>
    <row r="8" spans="1:36" x14ac:dyDescent="0.2">
      <c r="A8" s="298" t="s">
        <v>309</v>
      </c>
      <c r="B8" s="299">
        <v>96.158946040835815</v>
      </c>
      <c r="C8" s="293">
        <v>16.026491006805973</v>
      </c>
      <c r="D8" s="293">
        <v>33.029956482712393</v>
      </c>
      <c r="E8" s="293">
        <v>47.102498551317453</v>
      </c>
      <c r="G8" s="430"/>
    </row>
    <row r="9" spans="1:36" x14ac:dyDescent="0.2">
      <c r="A9" s="298" t="s">
        <v>310</v>
      </c>
      <c r="B9" s="299">
        <v>102.68004293975204</v>
      </c>
      <c r="C9" s="293">
        <v>17.820503320122253</v>
      </c>
      <c r="D9" s="293">
        <v>40.522580809896425</v>
      </c>
      <c r="E9" s="293">
        <v>44.336958809733368</v>
      </c>
      <c r="G9" s="430"/>
    </row>
    <row r="10" spans="1:36" x14ac:dyDescent="0.2">
      <c r="A10" s="298" t="s">
        <v>311</v>
      </c>
      <c r="B10" s="299">
        <v>113.75016666666667</v>
      </c>
      <c r="C10" s="293">
        <v>18.161791316526614</v>
      </c>
      <c r="D10" s="293">
        <v>46.070042016806724</v>
      </c>
      <c r="E10" s="293">
        <v>49.518333333333331</v>
      </c>
      <c r="G10" s="430"/>
    </row>
    <row r="11" spans="1:36" x14ac:dyDescent="0.2">
      <c r="A11" s="298" t="s">
        <v>312</v>
      </c>
      <c r="B11" s="299">
        <v>110.04571968700904</v>
      </c>
      <c r="C11" s="293">
        <v>22.009143937401809</v>
      </c>
      <c r="D11" s="293">
        <v>40.809364315156429</v>
      </c>
      <c r="E11" s="293">
        <v>47.227211434450801</v>
      </c>
      <c r="G11" s="430"/>
    </row>
    <row r="12" spans="1:36" x14ac:dyDescent="0.2">
      <c r="A12" s="298" t="s">
        <v>313</v>
      </c>
      <c r="B12" s="299">
        <v>118.08026553803052</v>
      </c>
      <c r="C12" s="293">
        <v>23.616053107606103</v>
      </c>
      <c r="D12" s="293">
        <v>41.805696674461444</v>
      </c>
      <c r="E12" s="293">
        <v>52.658515755962966</v>
      </c>
      <c r="G12" s="430"/>
    </row>
    <row r="13" spans="1:36" x14ac:dyDescent="0.2">
      <c r="A13" s="298" t="s">
        <v>314</v>
      </c>
      <c r="B13" s="299">
        <v>106.05999999999999</v>
      </c>
      <c r="C13" s="293">
        <v>17.676666666666666</v>
      </c>
      <c r="D13" s="293">
        <v>40.604933333333335</v>
      </c>
      <c r="E13" s="293">
        <v>47.778399999999991</v>
      </c>
      <c r="G13" s="430"/>
    </row>
    <row r="14" spans="1:36" x14ac:dyDescent="0.2">
      <c r="A14" s="298" t="s">
        <v>315</v>
      </c>
      <c r="B14" s="299">
        <v>109.90766666666669</v>
      </c>
      <c r="C14" s="293">
        <v>19.819415300546453</v>
      </c>
      <c r="D14" s="293">
        <v>48.865718032786887</v>
      </c>
      <c r="E14" s="293">
        <v>41.222533333333338</v>
      </c>
      <c r="G14" s="430"/>
    </row>
    <row r="15" spans="1:36" x14ac:dyDescent="0.2">
      <c r="A15" s="298" t="s">
        <v>216</v>
      </c>
      <c r="B15" s="299">
        <v>105.67</v>
      </c>
      <c r="C15" s="293">
        <v>17.611666666666668</v>
      </c>
      <c r="D15" s="293">
        <v>39.291833333333344</v>
      </c>
      <c r="E15" s="293">
        <v>48.766499999999994</v>
      </c>
      <c r="G15" s="430"/>
    </row>
    <row r="16" spans="1:36" x14ac:dyDescent="0.2">
      <c r="A16" s="298" t="s">
        <v>316</v>
      </c>
      <c r="B16" s="300">
        <v>119.39333333333335</v>
      </c>
      <c r="C16" s="282">
        <v>23.108387096774194</v>
      </c>
      <c r="D16" s="282">
        <v>49.33811290322582</v>
      </c>
      <c r="E16" s="282">
        <v>46.946833333333338</v>
      </c>
      <c r="G16" s="430"/>
    </row>
    <row r="17" spans="1:11" x14ac:dyDescent="0.2">
      <c r="A17" s="298" t="s">
        <v>252</v>
      </c>
      <c r="B17" s="299">
        <v>111.24803333333332</v>
      </c>
      <c r="C17" s="293">
        <v>18.541338888888887</v>
      </c>
      <c r="D17" s="293">
        <v>51.0601611111111</v>
      </c>
      <c r="E17" s="293">
        <v>41.646533333333331</v>
      </c>
      <c r="G17" s="430"/>
    </row>
    <row r="18" spans="1:11" x14ac:dyDescent="0.2">
      <c r="A18" s="298" t="s">
        <v>253</v>
      </c>
      <c r="B18" s="299">
        <v>110.45333333333333</v>
      </c>
      <c r="C18" s="293">
        <v>20.653875338753391</v>
      </c>
      <c r="D18" s="293">
        <v>34.510024661246618</v>
      </c>
      <c r="E18" s="293">
        <v>55.289433333333328</v>
      </c>
      <c r="G18" s="430"/>
    </row>
    <row r="19" spans="1:11" x14ac:dyDescent="0.2">
      <c r="A19" s="58" t="s">
        <v>254</v>
      </c>
      <c r="B19" s="299">
        <v>115.20333333333333</v>
      </c>
      <c r="C19" s="293">
        <v>19.993966942148759</v>
      </c>
      <c r="D19" s="293">
        <v>49.246999724517906</v>
      </c>
      <c r="E19" s="293">
        <v>45.962366666666668</v>
      </c>
      <c r="G19" s="430"/>
    </row>
    <row r="20" spans="1:11" x14ac:dyDescent="0.2">
      <c r="A20" s="58" t="s">
        <v>317</v>
      </c>
      <c r="B20" s="299">
        <v>108.38920647917455</v>
      </c>
      <c r="C20" s="293">
        <v>23.043374605808761</v>
      </c>
      <c r="D20" s="293">
        <v>36.217504015817099</v>
      </c>
      <c r="E20" s="293">
        <v>49.128327857548683</v>
      </c>
      <c r="G20" s="430"/>
    </row>
    <row r="21" spans="1:11" x14ac:dyDescent="0.2">
      <c r="A21" s="58" t="s">
        <v>318</v>
      </c>
      <c r="B21" s="299">
        <v>117.56666666666668</v>
      </c>
      <c r="C21" s="293">
        <v>21.984010840108404</v>
      </c>
      <c r="D21" s="293">
        <v>49.899655826558266</v>
      </c>
      <c r="E21" s="293">
        <v>45.683</v>
      </c>
      <c r="G21" s="430"/>
    </row>
    <row r="22" spans="1:11" x14ac:dyDescent="0.2">
      <c r="A22" s="58" t="s">
        <v>217</v>
      </c>
      <c r="B22" s="299">
        <v>130.07103333333333</v>
      </c>
      <c r="C22" s="293">
        <v>23.455432240437158</v>
      </c>
      <c r="D22" s="293">
        <v>61.739901092896176</v>
      </c>
      <c r="E22" s="293">
        <v>44.875699999999995</v>
      </c>
      <c r="G22" s="430"/>
    </row>
    <row r="23" spans="1:11" x14ac:dyDescent="0.2">
      <c r="A23" s="301" t="s">
        <v>319</v>
      </c>
      <c r="B23" s="302">
        <v>96.220833333333331</v>
      </c>
      <c r="C23" s="303">
        <v>16.69948347107438</v>
      </c>
      <c r="D23" s="303">
        <v>34.902016528925614</v>
      </c>
      <c r="E23" s="303">
        <v>44.619333333333337</v>
      </c>
      <c r="G23" s="430"/>
    </row>
    <row r="24" spans="1:11" x14ac:dyDescent="0.2">
      <c r="A24" s="301" t="s">
        <v>320</v>
      </c>
      <c r="B24" s="302">
        <v>97.755233333333337</v>
      </c>
      <c r="C24" s="303">
        <v>16.96578429752066</v>
      </c>
      <c r="D24" s="303">
        <v>33.016715702479345</v>
      </c>
      <c r="E24" s="303">
        <v>47.772733333333335</v>
      </c>
      <c r="G24" s="430"/>
    </row>
    <row r="25" spans="1:11" x14ac:dyDescent="0.2">
      <c r="A25" s="281" t="s">
        <v>321</v>
      </c>
      <c r="B25" s="302">
        <v>93.143333333333331</v>
      </c>
      <c r="C25" s="303">
        <v>13.533646723646726</v>
      </c>
      <c r="D25" s="303">
        <v>33.500053276353277</v>
      </c>
      <c r="E25" s="303">
        <v>46.109633333333328</v>
      </c>
      <c r="G25" s="430"/>
    </row>
    <row r="26" spans="1:11" x14ac:dyDescent="0.2">
      <c r="A26" s="281" t="s">
        <v>322</v>
      </c>
      <c r="B26" s="302">
        <v>116</v>
      </c>
      <c r="C26" s="303">
        <v>17.694915254237287</v>
      </c>
      <c r="D26" s="303">
        <v>47.240084745762715</v>
      </c>
      <c r="E26" s="303">
        <v>51.064999999999991</v>
      </c>
      <c r="G26" s="430"/>
    </row>
    <row r="27" spans="1:11" x14ac:dyDescent="0.2">
      <c r="A27" s="281" t="s">
        <v>323</v>
      </c>
      <c r="B27" s="302">
        <v>98.190845807485786</v>
      </c>
      <c r="C27" s="303">
        <v>18.360889866440434</v>
      </c>
      <c r="D27" s="303">
        <v>33.718245334705131</v>
      </c>
      <c r="E27" s="303">
        <v>46.111710606340218</v>
      </c>
      <c r="G27" s="430"/>
    </row>
    <row r="28" spans="1:11" x14ac:dyDescent="0.2">
      <c r="A28" s="58" t="s">
        <v>255</v>
      </c>
      <c r="B28" s="299">
        <v>113.98666666666665</v>
      </c>
      <c r="C28" s="293">
        <v>21.314579945799455</v>
      </c>
      <c r="D28" s="293">
        <v>45.591953387533863</v>
      </c>
      <c r="E28" s="293">
        <v>47.080133333333336</v>
      </c>
      <c r="G28" s="430"/>
    </row>
    <row r="29" spans="1:11" x14ac:dyDescent="0.2">
      <c r="A29" s="281" t="s">
        <v>220</v>
      </c>
      <c r="B29" s="302">
        <v>133.03238007438091</v>
      </c>
      <c r="C29" s="303">
        <v>22.172063345730152</v>
      </c>
      <c r="D29" s="303">
        <v>68.116997695650795</v>
      </c>
      <c r="E29" s="303">
        <v>42.743319032999963</v>
      </c>
      <c r="G29" s="430"/>
    </row>
    <row r="30" spans="1:11" x14ac:dyDescent="0.2">
      <c r="A30" s="58" t="s">
        <v>324</v>
      </c>
      <c r="B30" s="299">
        <v>109.42319960094059</v>
      </c>
      <c r="C30" s="293">
        <v>21.178683793730439</v>
      </c>
      <c r="D30" s="293">
        <v>39.687087060957197</v>
      </c>
      <c r="E30" s="293">
        <v>48.557428746252953</v>
      </c>
      <c r="G30" s="430"/>
    </row>
    <row r="31" spans="1:11" x14ac:dyDescent="0.2">
      <c r="A31" s="304" t="s">
        <v>256</v>
      </c>
      <c r="B31" s="305">
        <v>134.17983251218712</v>
      </c>
      <c r="C31" s="271">
        <v>26.835966502437422</v>
      </c>
      <c r="D31" s="271">
        <v>58.391398645724486</v>
      </c>
      <c r="E31" s="271">
        <v>48.952467364025203</v>
      </c>
      <c r="G31" s="430"/>
    </row>
    <row r="32" spans="1:11" x14ac:dyDescent="0.2">
      <c r="A32" s="306" t="s">
        <v>325</v>
      </c>
      <c r="B32" s="307">
        <v>113.87935507584776</v>
      </c>
      <c r="C32" s="307">
        <v>19.713544696564199</v>
      </c>
      <c r="D32" s="307">
        <v>48.800633506034231</v>
      </c>
      <c r="E32" s="307">
        <v>45.365176873249325</v>
      </c>
      <c r="G32" s="430"/>
      <c r="H32" s="436"/>
      <c r="I32" s="436"/>
      <c r="J32" s="436"/>
      <c r="K32" s="436"/>
    </row>
    <row r="33" spans="1:11" x14ac:dyDescent="0.2">
      <c r="A33" s="308" t="s">
        <v>326</v>
      </c>
      <c r="B33" s="309">
        <v>112.33320254657971</v>
      </c>
      <c r="C33" s="309">
        <v>19.120732098609377</v>
      </c>
      <c r="D33" s="309">
        <v>47.908909689869091</v>
      </c>
      <c r="E33" s="309">
        <v>45.303560758101241</v>
      </c>
      <c r="G33" s="430"/>
      <c r="H33" s="433"/>
      <c r="I33" s="433"/>
      <c r="J33" s="433"/>
      <c r="K33" s="433"/>
    </row>
    <row r="34" spans="1:11" x14ac:dyDescent="0.2">
      <c r="A34" s="308" t="s">
        <v>327</v>
      </c>
      <c r="B34" s="310">
        <v>9.4312150832463715</v>
      </c>
      <c r="C34" s="310">
        <v>1.2617094810060685</v>
      </c>
      <c r="D34" s="310">
        <v>11.112408033725835</v>
      </c>
      <c r="E34" s="310">
        <v>-2.9429024314855354</v>
      </c>
      <c r="G34" s="430"/>
    </row>
    <row r="35" spans="1:11" x14ac:dyDescent="0.2">
      <c r="A35" s="94"/>
      <c r="B35" s="65"/>
      <c r="C35" s="58"/>
      <c r="D35" s="8"/>
      <c r="E35" s="71" t="s">
        <v>295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G1" sqref="G1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51" t="s">
        <v>35</v>
      </c>
      <c r="B1" s="851"/>
      <c r="C1" s="851"/>
    </row>
    <row r="2" spans="1:4" x14ac:dyDescent="0.2">
      <c r="A2" s="851"/>
      <c r="B2" s="851"/>
      <c r="C2" s="851"/>
    </row>
    <row r="3" spans="1:4" x14ac:dyDescent="0.2">
      <c r="A3" s="61"/>
      <c r="B3" s="8"/>
      <c r="C3" s="62" t="s">
        <v>296</v>
      </c>
    </row>
    <row r="4" spans="1:4" x14ac:dyDescent="0.2">
      <c r="A4" s="64"/>
      <c r="B4" s="294" t="s">
        <v>302</v>
      </c>
      <c r="C4" s="294" t="s">
        <v>305</v>
      </c>
    </row>
    <row r="5" spans="1:4" x14ac:dyDescent="0.2">
      <c r="A5" s="295" t="s">
        <v>306</v>
      </c>
      <c r="B5" s="743">
        <v>60.538700000000006</v>
      </c>
      <c r="C5" s="744">
        <v>25.560199999999998</v>
      </c>
    </row>
    <row r="6" spans="1:4" x14ac:dyDescent="0.2">
      <c r="A6" s="298" t="s">
        <v>307</v>
      </c>
      <c r="B6" s="745">
        <v>53.691833333333328</v>
      </c>
      <c r="C6" s="746">
        <v>23.570533333333334</v>
      </c>
    </row>
    <row r="7" spans="1:4" x14ac:dyDescent="0.2">
      <c r="A7" s="298" t="s">
        <v>308</v>
      </c>
      <c r="B7" s="745">
        <v>62.369233333333327</v>
      </c>
      <c r="C7" s="746">
        <v>24.784466666666667</v>
      </c>
    </row>
    <row r="8" spans="1:4" x14ac:dyDescent="0.2">
      <c r="A8" s="298" t="s">
        <v>251</v>
      </c>
      <c r="B8" s="745">
        <v>50.200333333333333</v>
      </c>
      <c r="C8" s="746">
        <v>23.932699999999997</v>
      </c>
    </row>
    <row r="9" spans="1:4" x14ac:dyDescent="0.2">
      <c r="A9" s="298" t="s">
        <v>309</v>
      </c>
      <c r="B9" s="745">
        <v>89.344513753962588</v>
      </c>
      <c r="C9" s="746">
        <v>24.448648464396499</v>
      </c>
    </row>
    <row r="10" spans="1:4" x14ac:dyDescent="0.2">
      <c r="A10" s="298" t="s">
        <v>310</v>
      </c>
      <c r="B10" s="745">
        <v>58.461435781400624</v>
      </c>
      <c r="C10" s="746">
        <v>23.823483824699313</v>
      </c>
    </row>
    <row r="11" spans="1:4" x14ac:dyDescent="0.2">
      <c r="A11" s="298" t="s">
        <v>312</v>
      </c>
      <c r="B11" s="745">
        <v>71.967366666666678</v>
      </c>
      <c r="C11" s="746">
        <v>28.012533333333334</v>
      </c>
      <c r="D11" s="293"/>
    </row>
    <row r="12" spans="1:4" x14ac:dyDescent="0.2">
      <c r="A12" s="298" t="s">
        <v>311</v>
      </c>
      <c r="B12" s="745">
        <v>56.080317966810775</v>
      </c>
      <c r="C12" s="746">
        <v>24.27373062290761</v>
      </c>
    </row>
    <row r="13" spans="1:4" x14ac:dyDescent="0.2">
      <c r="A13" s="298" t="s">
        <v>313</v>
      </c>
      <c r="B13" s="745">
        <v>116.45091932841135</v>
      </c>
      <c r="C13" s="746">
        <v>36.485694791303018</v>
      </c>
    </row>
    <row r="14" spans="1:4" x14ac:dyDescent="0.2">
      <c r="A14" s="298" t="s">
        <v>314</v>
      </c>
      <c r="B14" s="747">
        <v>0</v>
      </c>
      <c r="C14" s="748">
        <v>0</v>
      </c>
    </row>
    <row r="15" spans="1:4" x14ac:dyDescent="0.2">
      <c r="A15" s="298" t="s">
        <v>315</v>
      </c>
      <c r="B15" s="745">
        <v>75.400633333333332</v>
      </c>
      <c r="C15" s="746">
        <v>22.111533333333334</v>
      </c>
    </row>
    <row r="16" spans="1:4" x14ac:dyDescent="0.2">
      <c r="A16" s="298" t="s">
        <v>216</v>
      </c>
      <c r="B16" s="745">
        <v>61.943333333333328</v>
      </c>
      <c r="C16" s="746">
        <v>24.459666666666667</v>
      </c>
    </row>
    <row r="17" spans="1:3" x14ac:dyDescent="0.2">
      <c r="A17" s="298" t="s">
        <v>316</v>
      </c>
      <c r="B17" s="745">
        <v>79.333333333333343</v>
      </c>
      <c r="C17" s="746">
        <v>25.673500000000001</v>
      </c>
    </row>
    <row r="18" spans="1:3" x14ac:dyDescent="0.2">
      <c r="A18" s="298" t="s">
        <v>252</v>
      </c>
      <c r="B18" s="745">
        <v>64.091333333333338</v>
      </c>
      <c r="C18" s="746">
        <v>26.313299999999998</v>
      </c>
    </row>
    <row r="19" spans="1:3" x14ac:dyDescent="0.2">
      <c r="A19" s="298" t="s">
        <v>253</v>
      </c>
      <c r="B19" s="747">
        <v>0</v>
      </c>
      <c r="C19" s="748">
        <v>0</v>
      </c>
    </row>
    <row r="20" spans="1:3" x14ac:dyDescent="0.2">
      <c r="A20" s="298" t="s">
        <v>254</v>
      </c>
      <c r="B20" s="745">
        <v>93.743333333333325</v>
      </c>
      <c r="C20" s="746">
        <v>17.049500000000002</v>
      </c>
    </row>
    <row r="21" spans="1:3" x14ac:dyDescent="0.2">
      <c r="A21" s="298" t="s">
        <v>317</v>
      </c>
      <c r="B21" s="745">
        <v>108.38920647917455</v>
      </c>
      <c r="C21" s="746">
        <v>29.569744811456736</v>
      </c>
    </row>
    <row r="22" spans="1:3" x14ac:dyDescent="0.2">
      <c r="A22" s="298" t="s">
        <v>318</v>
      </c>
      <c r="B22" s="745">
        <v>63.504399999999997</v>
      </c>
      <c r="C22" s="746">
        <v>26.059633333333334</v>
      </c>
    </row>
    <row r="23" spans="1:3" x14ac:dyDescent="0.2">
      <c r="A23" s="298" t="s">
        <v>217</v>
      </c>
      <c r="B23" s="745">
        <v>111.36733333333333</v>
      </c>
      <c r="C23" s="746">
        <v>30.490566666666666</v>
      </c>
    </row>
    <row r="24" spans="1:3" x14ac:dyDescent="0.2">
      <c r="A24" s="298" t="s">
        <v>319</v>
      </c>
      <c r="B24" s="745">
        <v>57.363833333333346</v>
      </c>
      <c r="C24" s="746">
        <v>26.668533333333329</v>
      </c>
    </row>
    <row r="25" spans="1:3" x14ac:dyDescent="0.2">
      <c r="A25" s="298" t="s">
        <v>320</v>
      </c>
      <c r="B25" s="745">
        <v>48.7</v>
      </c>
      <c r="C25" s="746">
        <v>22.880399999999998</v>
      </c>
    </row>
    <row r="26" spans="1:3" x14ac:dyDescent="0.2">
      <c r="A26" s="298" t="s">
        <v>321</v>
      </c>
      <c r="B26" s="745">
        <v>47.9</v>
      </c>
      <c r="C26" s="746">
        <v>24.610800000000005</v>
      </c>
    </row>
    <row r="27" spans="1:3" x14ac:dyDescent="0.2">
      <c r="A27" s="298" t="s">
        <v>322</v>
      </c>
      <c r="B27" s="745">
        <v>100</v>
      </c>
      <c r="C27" s="746">
        <v>36.922199999999997</v>
      </c>
    </row>
    <row r="28" spans="1:3" x14ac:dyDescent="0.2">
      <c r="A28" s="298" t="s">
        <v>323</v>
      </c>
      <c r="B28" s="745">
        <v>62.119898703087266</v>
      </c>
      <c r="C28" s="746">
        <v>27.056216760031401</v>
      </c>
    </row>
    <row r="29" spans="1:3" x14ac:dyDescent="0.2">
      <c r="A29" s="298" t="s">
        <v>255</v>
      </c>
      <c r="B29" s="745">
        <v>99.039999999999992</v>
      </c>
      <c r="C29" s="746">
        <v>27.645766666666663</v>
      </c>
    </row>
    <row r="30" spans="1:3" x14ac:dyDescent="0.2">
      <c r="A30" s="298" t="s">
        <v>220</v>
      </c>
      <c r="B30" s="745">
        <v>52.30529720242837</v>
      </c>
      <c r="C30" s="746">
        <v>22.241087287123655</v>
      </c>
    </row>
    <row r="31" spans="1:3" x14ac:dyDescent="0.2">
      <c r="A31" s="298" t="s">
        <v>324</v>
      </c>
      <c r="B31" s="745">
        <v>88.538461016789569</v>
      </c>
      <c r="C31" s="746">
        <v>17.096413352119448</v>
      </c>
    </row>
    <row r="32" spans="1:3" x14ac:dyDescent="0.2">
      <c r="A32" s="298" t="s">
        <v>256</v>
      </c>
      <c r="B32" s="745">
        <v>104.95915438532271</v>
      </c>
      <c r="C32" s="746">
        <v>25.124377632227684</v>
      </c>
    </row>
    <row r="33" spans="1:3" x14ac:dyDescent="0.2">
      <c r="A33" s="306" t="s">
        <v>325</v>
      </c>
      <c r="B33" s="749">
        <v>61.012331371646475</v>
      </c>
      <c r="C33" s="749">
        <v>24.802957550483079</v>
      </c>
    </row>
    <row r="34" spans="1:3" x14ac:dyDescent="0.2">
      <c r="A34" s="308" t="s">
        <v>326</v>
      </c>
      <c r="B34" s="750">
        <v>59.542439992111113</v>
      </c>
      <c r="C34" s="750">
        <v>24.683975069918933</v>
      </c>
    </row>
    <row r="35" spans="1:3" x14ac:dyDescent="0.2">
      <c r="A35" s="308" t="s">
        <v>327</v>
      </c>
      <c r="B35" s="795">
        <v>-0.99626000788889257</v>
      </c>
      <c r="C35" s="795">
        <v>-0.87622493008106517</v>
      </c>
    </row>
    <row r="36" spans="1:3" x14ac:dyDescent="0.2">
      <c r="A36" s="94"/>
      <c r="B36" s="8"/>
      <c r="C36" s="71" t="s">
        <v>609</v>
      </c>
    </row>
    <row r="37" spans="1:3" x14ac:dyDescent="0.2">
      <c r="A37" s="94" t="s">
        <v>563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O1" sqref="O1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4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9" t="s">
        <v>329</v>
      </c>
    </row>
    <row r="3" spans="1:13" x14ac:dyDescent="0.2">
      <c r="A3" s="230"/>
      <c r="B3" s="730">
        <v>2015</v>
      </c>
      <c r="C3" s="730" t="s">
        <v>601</v>
      </c>
      <c r="D3" s="730" t="s">
        <v>601</v>
      </c>
      <c r="E3" s="730">
        <v>2016</v>
      </c>
      <c r="F3" s="730" t="s">
        <v>601</v>
      </c>
      <c r="G3" s="730" t="s">
        <v>601</v>
      </c>
      <c r="H3" s="730" t="s">
        <v>601</v>
      </c>
      <c r="I3" s="730" t="s">
        <v>601</v>
      </c>
      <c r="J3" s="730" t="s">
        <v>601</v>
      </c>
      <c r="K3" s="730" t="s">
        <v>601</v>
      </c>
      <c r="L3" s="730" t="s">
        <v>601</v>
      </c>
      <c r="M3" s="730" t="s">
        <v>601</v>
      </c>
    </row>
    <row r="4" spans="1:13" x14ac:dyDescent="0.2">
      <c r="A4" s="318"/>
      <c r="B4" s="668">
        <v>42278</v>
      </c>
      <c r="C4" s="668">
        <v>42309</v>
      </c>
      <c r="D4" s="668">
        <v>42339</v>
      </c>
      <c r="E4" s="668">
        <v>42370</v>
      </c>
      <c r="F4" s="668">
        <v>42401</v>
      </c>
      <c r="G4" s="668">
        <v>42430</v>
      </c>
      <c r="H4" s="668">
        <v>42461</v>
      </c>
      <c r="I4" s="668">
        <v>42491</v>
      </c>
      <c r="J4" s="668">
        <v>42522</v>
      </c>
      <c r="K4" s="668">
        <v>42552</v>
      </c>
      <c r="L4" s="668">
        <v>42583</v>
      </c>
      <c r="M4" s="668">
        <v>42614</v>
      </c>
    </row>
    <row r="5" spans="1:13" x14ac:dyDescent="0.2">
      <c r="A5" s="312" t="s">
        <v>330</v>
      </c>
      <c r="B5" s="313">
        <v>48.440681818181822</v>
      </c>
      <c r="C5" s="313">
        <v>44.260000000000005</v>
      </c>
      <c r="D5" s="313">
        <v>38.006666666666668</v>
      </c>
      <c r="E5" s="313">
        <v>30.835999999999995</v>
      </c>
      <c r="F5" s="313">
        <v>32.281904761904762</v>
      </c>
      <c r="G5" s="313">
        <v>38.352857142857133</v>
      </c>
      <c r="H5" s="313">
        <v>41.665238095238102</v>
      </c>
      <c r="I5" s="313">
        <v>46.814500000000002</v>
      </c>
      <c r="J5" s="313">
        <v>48.358636363636357</v>
      </c>
      <c r="K5" s="313">
        <v>44.977142857142859</v>
      </c>
      <c r="L5" s="313">
        <v>45.704090909090915</v>
      </c>
      <c r="M5" s="313">
        <v>46.597727272727276</v>
      </c>
    </row>
    <row r="6" spans="1:13" x14ac:dyDescent="0.2">
      <c r="A6" s="314" t="s">
        <v>331</v>
      </c>
      <c r="B6" s="313">
        <v>46.223636363636359</v>
      </c>
      <c r="C6" s="313">
        <v>42.443499999999993</v>
      </c>
      <c r="D6" s="313">
        <v>37.188636363636363</v>
      </c>
      <c r="E6" s="313">
        <v>31.683157894736844</v>
      </c>
      <c r="F6" s="313">
        <v>30.323</v>
      </c>
      <c r="G6" s="313">
        <v>37.802727272727275</v>
      </c>
      <c r="H6" s="313">
        <v>40.958095238095225</v>
      </c>
      <c r="I6" s="313">
        <v>46.712380952380947</v>
      </c>
      <c r="J6" s="313">
        <v>48.757272727272721</v>
      </c>
      <c r="K6" s="313">
        <v>44.651499999999999</v>
      </c>
      <c r="L6" s="313">
        <v>44.724347826086962</v>
      </c>
      <c r="M6" s="313">
        <v>45.200952380952387</v>
      </c>
    </row>
    <row r="7" spans="1:13" x14ac:dyDescent="0.2">
      <c r="A7" s="315" t="s">
        <v>332</v>
      </c>
      <c r="B7" s="316">
        <v>1.1235090909090908</v>
      </c>
      <c r="C7" s="316">
        <v>1.0735999999999999</v>
      </c>
      <c r="D7" s="316">
        <v>1.0877181818181816</v>
      </c>
      <c r="E7" s="316">
        <v>1.0859649999999998</v>
      </c>
      <c r="F7" s="316">
        <v>1.1092952380952379</v>
      </c>
      <c r="G7" s="316">
        <v>1.1099666666666668</v>
      </c>
      <c r="H7" s="316">
        <v>1.1339190476190477</v>
      </c>
      <c r="I7" s="316">
        <v>1.1311090909090913</v>
      </c>
      <c r="J7" s="316">
        <v>1.1228909090909089</v>
      </c>
      <c r="K7" s="316">
        <v>1.1068523809523811</v>
      </c>
      <c r="L7" s="316">
        <v>1.1211739130434786</v>
      </c>
      <c r="M7" s="316">
        <v>1.1212090909090908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7" t="s">
        <v>333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O1" sqref="O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4" t="s">
        <v>21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3" x14ac:dyDescent="0.2">
      <c r="A2" s="227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9" t="s">
        <v>329</v>
      </c>
    </row>
    <row r="3" spans="1:13" x14ac:dyDescent="0.2">
      <c r="A3" s="317"/>
      <c r="B3" s="730">
        <v>2015</v>
      </c>
      <c r="C3" s="730" t="s">
        <v>601</v>
      </c>
      <c r="D3" s="730" t="s">
        <v>601</v>
      </c>
      <c r="E3" s="730">
        <v>2016</v>
      </c>
      <c r="F3" s="730" t="s">
        <v>601</v>
      </c>
      <c r="G3" s="730" t="s">
        <v>601</v>
      </c>
      <c r="H3" s="730" t="s">
        <v>601</v>
      </c>
      <c r="I3" s="730" t="s">
        <v>601</v>
      </c>
      <c r="J3" s="730" t="s">
        <v>601</v>
      </c>
      <c r="K3" s="730" t="s">
        <v>601</v>
      </c>
      <c r="L3" s="730" t="s">
        <v>601</v>
      </c>
      <c r="M3" s="730" t="s">
        <v>601</v>
      </c>
    </row>
    <row r="4" spans="1:13" x14ac:dyDescent="0.2">
      <c r="A4" s="318"/>
      <c r="B4" s="668">
        <v>42278</v>
      </c>
      <c r="C4" s="668">
        <v>42309</v>
      </c>
      <c r="D4" s="668">
        <v>42339</v>
      </c>
      <c r="E4" s="668">
        <v>42370</v>
      </c>
      <c r="F4" s="668">
        <v>42401</v>
      </c>
      <c r="G4" s="668">
        <v>42430</v>
      </c>
      <c r="H4" s="668">
        <v>42461</v>
      </c>
      <c r="I4" s="668">
        <v>42491</v>
      </c>
      <c r="J4" s="668">
        <v>42522</v>
      </c>
      <c r="K4" s="668">
        <v>42552</v>
      </c>
      <c r="L4" s="668">
        <v>42583</v>
      </c>
      <c r="M4" s="668">
        <v>42614</v>
      </c>
    </row>
    <row r="5" spans="1:13" x14ac:dyDescent="0.2">
      <c r="A5" s="797" t="s">
        <v>334</v>
      </c>
      <c r="B5" s="798"/>
      <c r="C5" s="798"/>
      <c r="D5" s="798"/>
      <c r="E5" s="798"/>
      <c r="F5" s="798"/>
      <c r="G5" s="798"/>
      <c r="H5" s="798"/>
      <c r="I5" s="798"/>
      <c r="J5" s="798"/>
      <c r="K5" s="798"/>
      <c r="L5" s="798"/>
      <c r="M5" s="798"/>
    </row>
    <row r="6" spans="1:13" x14ac:dyDescent="0.2">
      <c r="A6" s="319" t="s">
        <v>335</v>
      </c>
      <c r="B6" s="237">
        <v>45.870909090909095</v>
      </c>
      <c r="C6" s="237">
        <v>42.905238095238097</v>
      </c>
      <c r="D6" s="237">
        <v>34.506521739130442</v>
      </c>
      <c r="E6" s="237">
        <v>28.038571428571426</v>
      </c>
      <c r="F6" s="237">
        <v>28.888571428571431</v>
      </c>
      <c r="G6" s="237">
        <v>34.746521739130436</v>
      </c>
      <c r="H6" s="237">
        <v>38.209047619047617</v>
      </c>
      <c r="I6" s="237">
        <v>42.980454545454535</v>
      </c>
      <c r="J6" s="237">
        <v>45.464545454545458</v>
      </c>
      <c r="K6" s="237">
        <v>42.106190476190484</v>
      </c>
      <c r="L6" s="237">
        <v>42.415217391304346</v>
      </c>
      <c r="M6" s="237">
        <v>42.98181818181817</v>
      </c>
    </row>
    <row r="7" spans="1:13" x14ac:dyDescent="0.2">
      <c r="A7" s="319" t="s">
        <v>336</v>
      </c>
      <c r="B7" s="237">
        <v>45.959545454545449</v>
      </c>
      <c r="C7" s="237">
        <v>41.719047619047629</v>
      </c>
      <c r="D7" s="237">
        <v>34.265000000000001</v>
      </c>
      <c r="E7" s="237">
        <v>27.479999999999997</v>
      </c>
      <c r="F7" s="237">
        <v>29.901428571428568</v>
      </c>
      <c r="G7" s="237">
        <v>35.470909090909096</v>
      </c>
      <c r="H7" s="237">
        <v>39.421428571428571</v>
      </c>
      <c r="I7" s="237">
        <v>44.289999999999992</v>
      </c>
      <c r="J7" s="237">
        <v>46.307727272727277</v>
      </c>
      <c r="K7" s="237">
        <v>42.466666666666661</v>
      </c>
      <c r="L7" s="237">
        <v>43.926521739130429</v>
      </c>
      <c r="M7" s="237">
        <v>43.770909090909079</v>
      </c>
    </row>
    <row r="8" spans="1:13" x14ac:dyDescent="0.2">
      <c r="A8" s="319" t="s">
        <v>337</v>
      </c>
      <c r="B8" s="237">
        <v>45.87227272727273</v>
      </c>
      <c r="C8" s="237">
        <v>42.861904761904768</v>
      </c>
      <c r="D8" s="237">
        <v>34.497391304347822</v>
      </c>
      <c r="E8" s="237">
        <v>27.95809523809524</v>
      </c>
      <c r="F8" s="237">
        <v>28.980952380952381</v>
      </c>
      <c r="G8" s="237">
        <v>34.643478260869571</v>
      </c>
      <c r="H8" s="237">
        <v>38.147619047619045</v>
      </c>
      <c r="I8" s="237">
        <v>42.975454545454539</v>
      </c>
      <c r="J8" s="237">
        <v>45.516363636363629</v>
      </c>
      <c r="K8" s="237">
        <v>42.156666666666666</v>
      </c>
      <c r="L8" s="237">
        <v>42.369565217391305</v>
      </c>
      <c r="M8" s="237">
        <v>42.93181818181818</v>
      </c>
    </row>
    <row r="9" spans="1:13" x14ac:dyDescent="0.2">
      <c r="A9" s="319" t="s">
        <v>338</v>
      </c>
      <c r="B9" s="237">
        <v>44.281363636363643</v>
      </c>
      <c r="C9" s="237">
        <v>41.261904761904766</v>
      </c>
      <c r="D9" s="237">
        <v>32.849565217391316</v>
      </c>
      <c r="E9" s="237">
        <v>26.267619047619046</v>
      </c>
      <c r="F9" s="237">
        <v>27.280952380952385</v>
      </c>
      <c r="G9" s="237">
        <v>33.278260869565216</v>
      </c>
      <c r="H9" s="237">
        <v>36.61666666666666</v>
      </c>
      <c r="I9" s="237">
        <v>41.152727272727269</v>
      </c>
      <c r="J9" s="237">
        <v>43.523181818181811</v>
      </c>
      <c r="K9" s="237">
        <v>40.061428571428578</v>
      </c>
      <c r="L9" s="237">
        <v>40.508695652173913</v>
      </c>
      <c r="M9" s="237">
        <v>41.415909090909089</v>
      </c>
    </row>
    <row r="10" spans="1:13" x14ac:dyDescent="0.2">
      <c r="A10" s="322" t="s">
        <v>340</v>
      </c>
      <c r="B10" s="320">
        <v>43.879999999999995</v>
      </c>
      <c r="C10" s="320">
        <v>39.336666666666673</v>
      </c>
      <c r="D10" s="320">
        <v>32.949523809523811</v>
      </c>
      <c r="E10" s="320">
        <v>25.5975</v>
      </c>
      <c r="F10" s="320">
        <v>27.100476190476197</v>
      </c>
      <c r="G10" s="320">
        <v>33.198095238095235</v>
      </c>
      <c r="H10" s="320">
        <v>36.407142857142858</v>
      </c>
      <c r="I10" s="320">
        <v>41.523809523809533</v>
      </c>
      <c r="J10" s="320">
        <v>43.047272727272734</v>
      </c>
      <c r="K10" s="320">
        <v>39.751904761904761</v>
      </c>
      <c r="L10" s="320">
        <v>40.4</v>
      </c>
      <c r="M10" s="320">
        <v>41.367727272727265</v>
      </c>
    </row>
    <row r="11" spans="1:13" x14ac:dyDescent="0.2">
      <c r="A11" s="797" t="s">
        <v>339</v>
      </c>
      <c r="B11" s="796"/>
      <c r="C11" s="796"/>
      <c r="D11" s="796"/>
      <c r="E11" s="796"/>
      <c r="F11" s="796"/>
      <c r="G11" s="796"/>
      <c r="H11" s="796"/>
      <c r="I11" s="796"/>
      <c r="J11" s="796"/>
      <c r="K11" s="796"/>
      <c r="L11" s="796"/>
      <c r="M11" s="796"/>
    </row>
    <row r="12" spans="1:13" x14ac:dyDescent="0.2">
      <c r="A12" s="319" t="s">
        <v>341</v>
      </c>
      <c r="B12" s="237">
        <v>49.136818181818192</v>
      </c>
      <c r="C12" s="237">
        <v>44.50809523809523</v>
      </c>
      <c r="D12" s="237">
        <v>38.299523809523805</v>
      </c>
      <c r="E12" s="237">
        <v>31.532499999999999</v>
      </c>
      <c r="F12" s="237">
        <v>32.917142857142856</v>
      </c>
      <c r="G12" s="237">
        <v>38.940952380952382</v>
      </c>
      <c r="H12" s="237">
        <v>42.43571428571429</v>
      </c>
      <c r="I12" s="237">
        <v>47.349999999999994</v>
      </c>
      <c r="J12" s="237">
        <v>48.551818181818184</v>
      </c>
      <c r="K12" s="237">
        <v>45.390000000000008</v>
      </c>
      <c r="L12" s="237">
        <v>46.045454545454547</v>
      </c>
      <c r="M12" s="237">
        <v>46.547272727272713</v>
      </c>
    </row>
    <row r="13" spans="1:13" x14ac:dyDescent="0.2">
      <c r="A13" s="319" t="s">
        <v>342</v>
      </c>
      <c r="B13" s="237">
        <v>47.407727272727271</v>
      </c>
      <c r="C13" s="237">
        <v>43.2</v>
      </c>
      <c r="D13" s="237">
        <v>36.878695652173917</v>
      </c>
      <c r="E13" s="237">
        <v>30.047619047619047</v>
      </c>
      <c r="F13" s="237">
        <v>31.071904761904761</v>
      </c>
      <c r="G13" s="237">
        <v>37.414347826086953</v>
      </c>
      <c r="H13" s="237">
        <v>40.675714285714285</v>
      </c>
      <c r="I13" s="237">
        <v>45.806363636363635</v>
      </c>
      <c r="J13" s="237">
        <v>47.367727272727272</v>
      </c>
      <c r="K13" s="237">
        <v>43.993333333333339</v>
      </c>
      <c r="L13" s="237">
        <v>44.85521739130435</v>
      </c>
      <c r="M13" s="237">
        <v>45.493181818181824</v>
      </c>
    </row>
    <row r="14" spans="1:13" x14ac:dyDescent="0.2">
      <c r="A14" s="319" t="s">
        <v>343</v>
      </c>
      <c r="B14" s="237">
        <v>49.234090909090902</v>
      </c>
      <c r="C14" s="237">
        <v>44.529523809523802</v>
      </c>
      <c r="D14" s="237">
        <v>38.215714285714284</v>
      </c>
      <c r="E14" s="237">
        <v>31.209999999999997</v>
      </c>
      <c r="F14" s="237">
        <v>32.89</v>
      </c>
      <c r="G14" s="237">
        <v>38.917142857142849</v>
      </c>
      <c r="H14" s="237">
        <v>42.283333333333317</v>
      </c>
      <c r="I14" s="237">
        <v>47.596666666666657</v>
      </c>
      <c r="J14" s="237">
        <v>49.299090909090914</v>
      </c>
      <c r="K14" s="237">
        <v>46.325714285714284</v>
      </c>
      <c r="L14" s="237">
        <v>47.458181818181828</v>
      </c>
      <c r="M14" s="237">
        <v>48.329090909090908</v>
      </c>
    </row>
    <row r="15" spans="1:13" x14ac:dyDescent="0.2">
      <c r="A15" s="797" t="s">
        <v>221</v>
      </c>
      <c r="B15" s="796"/>
      <c r="C15" s="796"/>
      <c r="D15" s="796"/>
      <c r="E15" s="796"/>
      <c r="F15" s="796"/>
      <c r="G15" s="796"/>
      <c r="H15" s="796"/>
      <c r="I15" s="796"/>
      <c r="J15" s="796"/>
      <c r="K15" s="796"/>
      <c r="L15" s="796"/>
      <c r="M15" s="796"/>
    </row>
    <row r="16" spans="1:13" x14ac:dyDescent="0.2">
      <c r="A16" s="319" t="s">
        <v>344</v>
      </c>
      <c r="B16" s="237">
        <v>47.343636363636371</v>
      </c>
      <c r="C16" s="237">
        <v>42.396190476190469</v>
      </c>
      <c r="D16" s="237">
        <v>36.780476190476193</v>
      </c>
      <c r="E16" s="237">
        <v>29.112500000000001</v>
      </c>
      <c r="F16" s="237">
        <v>30.571904761904761</v>
      </c>
      <c r="G16" s="237">
        <v>36.617142857142859</v>
      </c>
      <c r="H16" s="237">
        <v>39.976190476190467</v>
      </c>
      <c r="I16" s="237">
        <v>45.018500000000003</v>
      </c>
      <c r="J16" s="237">
        <v>46.651818181818186</v>
      </c>
      <c r="K16" s="237">
        <v>43.66142857142858</v>
      </c>
      <c r="L16" s="237">
        <v>43.815909090909095</v>
      </c>
      <c r="M16" s="237">
        <v>44.367727272727272</v>
      </c>
    </row>
    <row r="17" spans="1:13" x14ac:dyDescent="0.2">
      <c r="A17" s="797" t="s">
        <v>345</v>
      </c>
      <c r="B17" s="799"/>
      <c r="C17" s="799"/>
      <c r="D17" s="799"/>
      <c r="E17" s="799"/>
      <c r="F17" s="799"/>
      <c r="G17" s="799"/>
      <c r="H17" s="799"/>
      <c r="I17" s="799"/>
      <c r="J17" s="799"/>
      <c r="K17" s="799"/>
      <c r="L17" s="799"/>
      <c r="M17" s="799"/>
    </row>
    <row r="18" spans="1:13" x14ac:dyDescent="0.2">
      <c r="A18" s="319" t="s">
        <v>346</v>
      </c>
      <c r="B18" s="237">
        <v>46.223636363636359</v>
      </c>
      <c r="C18" s="237">
        <v>42.443499999999993</v>
      </c>
      <c r="D18" s="237">
        <v>37.188636363636363</v>
      </c>
      <c r="E18" s="237">
        <v>31.683157894736844</v>
      </c>
      <c r="F18" s="237">
        <v>30.323</v>
      </c>
      <c r="G18" s="237">
        <v>37.802727272727275</v>
      </c>
      <c r="H18" s="237">
        <v>40.958095238095225</v>
      </c>
      <c r="I18" s="237">
        <v>46.712380952380947</v>
      </c>
      <c r="J18" s="237">
        <v>48.757272727272721</v>
      </c>
      <c r="K18" s="237">
        <v>44.651499999999999</v>
      </c>
      <c r="L18" s="237">
        <v>44.724347826086962</v>
      </c>
      <c r="M18" s="237">
        <v>45.200952380952387</v>
      </c>
    </row>
    <row r="19" spans="1:13" x14ac:dyDescent="0.2">
      <c r="A19" s="322" t="s">
        <v>347</v>
      </c>
      <c r="B19" s="320">
        <v>35.280909090909091</v>
      </c>
      <c r="C19" s="320">
        <v>31.323333333333331</v>
      </c>
      <c r="D19" s="320">
        <v>24.633043478260866</v>
      </c>
      <c r="E19" s="320">
        <v>19.709523809523809</v>
      </c>
      <c r="F19" s="320">
        <v>22.95428571428571</v>
      </c>
      <c r="G19" s="320">
        <v>28.658695652173911</v>
      </c>
      <c r="H19" s="320">
        <v>30.706666666666667</v>
      </c>
      <c r="I19" s="320">
        <v>36.206818181818178</v>
      </c>
      <c r="J19" s="320">
        <v>37.576363636363638</v>
      </c>
      <c r="K19" s="320">
        <v>36.103333333333339</v>
      </c>
      <c r="L19" s="320">
        <v>36.703043478260874</v>
      </c>
      <c r="M19" s="320">
        <v>36.674090909090907</v>
      </c>
    </row>
    <row r="20" spans="1:13" x14ac:dyDescent="0.2">
      <c r="A20" s="797" t="s">
        <v>348</v>
      </c>
      <c r="B20" s="799"/>
      <c r="C20" s="799"/>
      <c r="D20" s="799"/>
      <c r="E20" s="799"/>
      <c r="F20" s="799"/>
      <c r="G20" s="799"/>
      <c r="H20" s="799"/>
      <c r="I20" s="799"/>
      <c r="J20" s="799"/>
      <c r="K20" s="799"/>
      <c r="L20" s="799"/>
      <c r="M20" s="799"/>
    </row>
    <row r="21" spans="1:13" x14ac:dyDescent="0.2">
      <c r="A21" s="319" t="s">
        <v>349</v>
      </c>
      <c r="B21" s="237">
        <v>48.87318181818182</v>
      </c>
      <c r="C21" s="237">
        <v>44.170476190476187</v>
      </c>
      <c r="D21" s="237">
        <v>38.417619047619056</v>
      </c>
      <c r="E21" s="237">
        <v>31.312000000000001</v>
      </c>
      <c r="F21" s="237">
        <v>32.605714285714285</v>
      </c>
      <c r="G21" s="237">
        <v>38.649047619047622</v>
      </c>
      <c r="H21" s="237">
        <v>42.088095238095235</v>
      </c>
      <c r="I21" s="237">
        <v>47.711904761904776</v>
      </c>
      <c r="J21" s="237">
        <v>48.499545454545455</v>
      </c>
      <c r="K21" s="237">
        <v>44.982857142857142</v>
      </c>
      <c r="L21" s="237">
        <v>45.718181818181819</v>
      </c>
      <c r="M21" s="237">
        <v>46.945454545454545</v>
      </c>
    </row>
    <row r="22" spans="1:13" x14ac:dyDescent="0.2">
      <c r="A22" s="319" t="s">
        <v>350</v>
      </c>
      <c r="B22" s="246">
        <v>48.384999999999998</v>
      </c>
      <c r="C22" s="246">
        <v>43.430952380952377</v>
      </c>
      <c r="D22" s="246">
        <v>38.072857142857139</v>
      </c>
      <c r="E22" s="246">
        <v>30.310499999999998</v>
      </c>
      <c r="F22" s="246">
        <v>31.858095238095231</v>
      </c>
      <c r="G22" s="246">
        <v>37.984761904761911</v>
      </c>
      <c r="H22" s="246">
        <v>41.064761904761909</v>
      </c>
      <c r="I22" s="246">
        <v>46.63333333333334</v>
      </c>
      <c r="J22" s="246">
        <v>47.851363636363651</v>
      </c>
      <c r="K22" s="246">
        <v>44.438571428571422</v>
      </c>
      <c r="L22" s="246">
        <v>45.265454545454546</v>
      </c>
      <c r="M22" s="246">
        <v>46.730909090909101</v>
      </c>
    </row>
    <row r="23" spans="1:13" x14ac:dyDescent="0.2">
      <c r="A23" s="322" t="s">
        <v>351</v>
      </c>
      <c r="B23" s="320">
        <v>48.363181818181822</v>
      </c>
      <c r="C23" s="320">
        <v>43.6752380952381</v>
      </c>
      <c r="D23" s="320">
        <v>38.076190476190483</v>
      </c>
      <c r="E23" s="320">
        <v>30.758500000000005</v>
      </c>
      <c r="F23" s="320">
        <v>31.929523809523808</v>
      </c>
      <c r="G23" s="320">
        <v>38.083809523809521</v>
      </c>
      <c r="H23" s="320">
        <v>41.252380952380953</v>
      </c>
      <c r="I23" s="320">
        <v>46.773500000000006</v>
      </c>
      <c r="J23" s="320">
        <v>47.795000000000009</v>
      </c>
      <c r="K23" s="320">
        <v>44.535714285714292</v>
      </c>
      <c r="L23" s="320">
        <v>45.339545454545458</v>
      </c>
      <c r="M23" s="320">
        <v>46.797272727272734</v>
      </c>
    </row>
    <row r="24" spans="1:13" s="258" customFormat="1" ht="15" x14ac:dyDescent="0.25">
      <c r="A24" s="669" t="s">
        <v>352</v>
      </c>
      <c r="B24" s="670">
        <v>45.022272727272728</v>
      </c>
      <c r="C24" s="670">
        <v>40.493333333333325</v>
      </c>
      <c r="D24" s="670">
        <v>33.637727272727268</v>
      </c>
      <c r="E24" s="670">
        <v>26.503499999999995</v>
      </c>
      <c r="F24" s="670">
        <v>28.719047619047625</v>
      </c>
      <c r="G24" s="670">
        <v>34.653043478260869</v>
      </c>
      <c r="H24" s="670">
        <v>37.86</v>
      </c>
      <c r="I24" s="670">
        <v>43.23</v>
      </c>
      <c r="J24" s="670">
        <v>45.837272727272733</v>
      </c>
      <c r="K24" s="670">
        <v>42.701904761904757</v>
      </c>
      <c r="L24" s="670">
        <v>43.101739130434787</v>
      </c>
      <c r="M24" s="670">
        <v>42.885909090909088</v>
      </c>
    </row>
    <row r="25" spans="1:13" x14ac:dyDescent="0.2">
      <c r="A25" s="323"/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47" t="s">
        <v>333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P1" sqref="P1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6"/>
    <col min="16" max="16384" width="10.5" style="13"/>
  </cols>
  <sheetData>
    <row r="1" spans="1:15" ht="13.7" customHeight="1" x14ac:dyDescent="0.2">
      <c r="A1" s="224" t="s">
        <v>22</v>
      </c>
      <c r="B1" s="224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5" ht="13.7" customHeight="1" x14ac:dyDescent="0.2">
      <c r="A2" s="224"/>
      <c r="B2" s="224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9" t="s">
        <v>353</v>
      </c>
    </row>
    <row r="3" spans="1:15" ht="13.7" customHeight="1" x14ac:dyDescent="0.2">
      <c r="A3" s="844"/>
      <c r="B3" s="844"/>
      <c r="C3" s="730">
        <v>2015</v>
      </c>
      <c r="D3" s="730" t="s">
        <v>601</v>
      </c>
      <c r="E3" s="730" t="s">
        <v>601</v>
      </c>
      <c r="F3" s="730">
        <v>2016</v>
      </c>
      <c r="G3" s="730" t="s">
        <v>601</v>
      </c>
      <c r="H3" s="730" t="s">
        <v>601</v>
      </c>
      <c r="I3" s="730" t="s">
        <v>601</v>
      </c>
      <c r="J3" s="730" t="s">
        <v>601</v>
      </c>
      <c r="K3" s="730" t="s">
        <v>601</v>
      </c>
      <c r="L3" s="730" t="s">
        <v>601</v>
      </c>
      <c r="M3" s="730" t="s">
        <v>601</v>
      </c>
      <c r="N3" s="730" t="s">
        <v>601</v>
      </c>
    </row>
    <row r="4" spans="1:15" ht="13.7" customHeight="1" x14ac:dyDescent="0.2">
      <c r="B4" s="235"/>
      <c r="C4" s="668">
        <v>42278</v>
      </c>
      <c r="D4" s="668">
        <v>42309</v>
      </c>
      <c r="E4" s="668">
        <v>42339</v>
      </c>
      <c r="F4" s="668">
        <v>42370</v>
      </c>
      <c r="G4" s="668">
        <v>42401</v>
      </c>
      <c r="H4" s="668">
        <v>42430</v>
      </c>
      <c r="I4" s="668">
        <v>42461</v>
      </c>
      <c r="J4" s="668">
        <v>42491</v>
      </c>
      <c r="K4" s="668">
        <v>42522</v>
      </c>
      <c r="L4" s="668">
        <v>42552</v>
      </c>
      <c r="M4" s="668">
        <v>42583</v>
      </c>
      <c r="N4" s="668">
        <v>42614</v>
      </c>
    </row>
    <row r="5" spans="1:15" ht="13.7" customHeight="1" x14ac:dyDescent="0.2">
      <c r="A5" s="887" t="s">
        <v>564</v>
      </c>
      <c r="B5" s="324" t="s">
        <v>354</v>
      </c>
      <c r="C5" s="735">
        <v>473.29545454545456</v>
      </c>
      <c r="D5" s="735">
        <v>469.8095238095238</v>
      </c>
      <c r="E5" s="735">
        <v>427.48809523809524</v>
      </c>
      <c r="F5" s="735">
        <v>391.45</v>
      </c>
      <c r="G5" s="735">
        <v>351.54761904761904</v>
      </c>
      <c r="H5" s="735">
        <v>420.59523809523807</v>
      </c>
      <c r="I5" s="735">
        <v>476.88095238095241</v>
      </c>
      <c r="J5" s="735">
        <v>512.09523809523807</v>
      </c>
      <c r="K5" s="735">
        <v>509.67045454545456</v>
      </c>
      <c r="L5" s="735">
        <v>458.42857142857144</v>
      </c>
      <c r="M5" s="735">
        <v>471.72727272727275</v>
      </c>
      <c r="N5" s="735">
        <v>496.01136363636363</v>
      </c>
    </row>
    <row r="6" spans="1:15" ht="13.7" customHeight="1" x14ac:dyDescent="0.2">
      <c r="A6" s="888"/>
      <c r="B6" s="325" t="s">
        <v>355</v>
      </c>
      <c r="C6" s="736">
        <v>465.45454545454544</v>
      </c>
      <c r="D6" s="736">
        <v>467.86904761904759</v>
      </c>
      <c r="E6" s="736">
        <v>417.67857142857144</v>
      </c>
      <c r="F6" s="736">
        <v>378.13749999999999</v>
      </c>
      <c r="G6" s="736">
        <v>341.60714285714283</v>
      </c>
      <c r="H6" s="736">
        <v>390.11904761904759</v>
      </c>
      <c r="I6" s="736">
        <v>470.07142857142856</v>
      </c>
      <c r="J6" s="736">
        <v>498.28571428571428</v>
      </c>
      <c r="K6" s="736">
        <v>502.875</v>
      </c>
      <c r="L6" s="736">
        <v>450.60714285714283</v>
      </c>
      <c r="M6" s="736">
        <v>464.02272727272725</v>
      </c>
      <c r="N6" s="736">
        <v>490.85227272727275</v>
      </c>
    </row>
    <row r="7" spans="1:15" ht="13.7" customHeight="1" x14ac:dyDescent="0.2">
      <c r="A7" s="889" t="s">
        <v>615</v>
      </c>
      <c r="B7" s="324" t="s">
        <v>354</v>
      </c>
      <c r="C7" s="737">
        <v>454.11363636363637</v>
      </c>
      <c r="D7" s="737">
        <v>432.71428571428572</v>
      </c>
      <c r="E7" s="737">
        <v>360.39285714285717</v>
      </c>
      <c r="F7" s="737">
        <v>290.22500000000002</v>
      </c>
      <c r="G7" s="737">
        <v>312.28571428571428</v>
      </c>
      <c r="H7" s="737">
        <v>361.86904761904759</v>
      </c>
      <c r="I7" s="737">
        <v>378.26190476190476</v>
      </c>
      <c r="J7" s="737">
        <v>428.82499999999999</v>
      </c>
      <c r="K7" s="737">
        <v>451.27272727272725</v>
      </c>
      <c r="L7" s="737">
        <v>417.26190476190476</v>
      </c>
      <c r="M7" s="737">
        <v>420.78409090909093</v>
      </c>
      <c r="N7" s="737">
        <v>429.30681818181819</v>
      </c>
    </row>
    <row r="8" spans="1:15" ht="13.7" customHeight="1" x14ac:dyDescent="0.2">
      <c r="A8" s="890"/>
      <c r="B8" s="325" t="s">
        <v>355</v>
      </c>
      <c r="C8" s="736">
        <v>462.28409090909093</v>
      </c>
      <c r="D8" s="736">
        <v>441.76190476190476</v>
      </c>
      <c r="E8" s="736">
        <v>368.08333333333331</v>
      </c>
      <c r="F8" s="736">
        <v>302.45</v>
      </c>
      <c r="G8" s="736">
        <v>322.41666666666669</v>
      </c>
      <c r="H8" s="736">
        <v>370.78571428571428</v>
      </c>
      <c r="I8" s="736">
        <v>392.51190476190476</v>
      </c>
      <c r="J8" s="736">
        <v>436.59523809523807</v>
      </c>
      <c r="K8" s="736">
        <v>459.28409090909093</v>
      </c>
      <c r="L8" s="736">
        <v>423.1904761904762</v>
      </c>
      <c r="M8" s="736">
        <v>430.97727272727275</v>
      </c>
      <c r="N8" s="736">
        <v>436.69318181818181</v>
      </c>
    </row>
    <row r="9" spans="1:15" ht="13.7" customHeight="1" x14ac:dyDescent="0.2">
      <c r="A9" s="889" t="s">
        <v>565</v>
      </c>
      <c r="B9" s="324" t="s">
        <v>354</v>
      </c>
      <c r="C9" s="735">
        <v>448.40909090909093</v>
      </c>
      <c r="D9" s="735">
        <v>427.9404761904762</v>
      </c>
      <c r="E9" s="735">
        <v>341.47619047619048</v>
      </c>
      <c r="F9" s="735">
        <v>280.07499999999999</v>
      </c>
      <c r="G9" s="735">
        <v>298.63095238095241</v>
      </c>
      <c r="H9" s="735">
        <v>350.5595238095238</v>
      </c>
      <c r="I9" s="735">
        <v>363.3095238095238</v>
      </c>
      <c r="J9" s="735">
        <v>421.39285714285717</v>
      </c>
      <c r="K9" s="735">
        <v>439.86363636363637</v>
      </c>
      <c r="L9" s="735">
        <v>401.45238095238096</v>
      </c>
      <c r="M9" s="735">
        <v>408.46739130434781</v>
      </c>
      <c r="N9" s="735">
        <v>417.30681818181819</v>
      </c>
    </row>
    <row r="10" spans="1:15" ht="13.7" customHeight="1" x14ac:dyDescent="0.2">
      <c r="A10" s="890"/>
      <c r="B10" s="325" t="s">
        <v>355</v>
      </c>
      <c r="C10" s="736">
        <v>462.45454545454544</v>
      </c>
      <c r="D10" s="736">
        <v>440.64333333333332</v>
      </c>
      <c r="E10" s="736">
        <v>352.90476190476193</v>
      </c>
      <c r="F10" s="736">
        <v>292.75650000000002</v>
      </c>
      <c r="G10" s="736">
        <v>307.19095238095241</v>
      </c>
      <c r="H10" s="736">
        <v>357.64285714285717</v>
      </c>
      <c r="I10" s="736">
        <v>375.25</v>
      </c>
      <c r="J10" s="736">
        <v>427.65650000000005</v>
      </c>
      <c r="K10" s="736">
        <v>449.12590909090909</v>
      </c>
      <c r="L10" s="736">
        <v>407.19666666666672</v>
      </c>
      <c r="M10" s="736">
        <v>414.51136363636363</v>
      </c>
      <c r="N10" s="736">
        <v>423.25</v>
      </c>
    </row>
    <row r="11" spans="1:15" ht="13.7" customHeight="1" x14ac:dyDescent="0.2">
      <c r="A11" s="887" t="s">
        <v>356</v>
      </c>
      <c r="B11" s="324" t="s">
        <v>354</v>
      </c>
      <c r="C11" s="735">
        <v>233.22727272727272</v>
      </c>
      <c r="D11" s="735">
        <v>212.45238095238096</v>
      </c>
      <c r="E11" s="735">
        <v>169.26190476190476</v>
      </c>
      <c r="F11" s="735">
        <v>132.78749999999999</v>
      </c>
      <c r="G11" s="735">
        <v>144.3452380952381</v>
      </c>
      <c r="H11" s="735">
        <v>158.98285714285717</v>
      </c>
      <c r="I11" s="735">
        <v>178.16095238095238</v>
      </c>
      <c r="J11" s="735">
        <v>217.45904761904762</v>
      </c>
      <c r="K11" s="735">
        <v>233.51818181818183</v>
      </c>
      <c r="L11" s="735">
        <v>243.48285714285717</v>
      </c>
      <c r="M11" s="735">
        <v>237.57500000000002</v>
      </c>
      <c r="N11" s="735">
        <v>252.7109090909091</v>
      </c>
    </row>
    <row r="12" spans="1:15" ht="13.7" customHeight="1" x14ac:dyDescent="0.2">
      <c r="A12" s="888"/>
      <c r="B12" s="325" t="s">
        <v>355</v>
      </c>
      <c r="C12" s="736">
        <v>225.35227272727272</v>
      </c>
      <c r="D12" s="736">
        <v>206.22619047619048</v>
      </c>
      <c r="E12" s="736">
        <v>158.35714285714286</v>
      </c>
      <c r="F12" s="736">
        <v>125.1</v>
      </c>
      <c r="G12" s="736">
        <v>138.27380952380952</v>
      </c>
      <c r="H12" s="736">
        <v>155.11904761904762</v>
      </c>
      <c r="I12" s="736">
        <v>174.07142857142858</v>
      </c>
      <c r="J12" s="736">
        <v>211.36250000000001</v>
      </c>
      <c r="K12" s="736">
        <v>222.97727272727272</v>
      </c>
      <c r="L12" s="736">
        <v>236.11904761904762</v>
      </c>
      <c r="M12" s="736">
        <v>233.45454545454547</v>
      </c>
      <c r="N12" s="736">
        <v>249.375</v>
      </c>
    </row>
    <row r="13" spans="1:15" ht="13.7" customHeight="1" x14ac:dyDescent="0.2">
      <c r="B13" s="323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47" t="s">
        <v>333</v>
      </c>
    </row>
    <row r="14" spans="1:15" ht="13.7" customHeight="1" x14ac:dyDescent="0.2">
      <c r="A14" s="323"/>
      <c r="N14" s="226"/>
      <c r="O14" s="13"/>
    </row>
    <row r="15" spans="1:15" ht="13.7" customHeight="1" x14ac:dyDescent="0.2">
      <c r="A15" s="323"/>
      <c r="N15" s="226"/>
      <c r="O15" s="13"/>
    </row>
    <row r="18" spans="13:15" ht="13.7" customHeight="1" x14ac:dyDescent="0.2">
      <c r="N18" s="226"/>
      <c r="O18" s="13"/>
    </row>
    <row r="19" spans="13:15" ht="13.7" customHeight="1" x14ac:dyDescent="0.2">
      <c r="M19" s="226"/>
      <c r="O19" s="13"/>
    </row>
    <row r="20" spans="13:15" ht="13.7" customHeight="1" x14ac:dyDescent="0.2">
      <c r="M20" s="226"/>
      <c r="O20" s="13"/>
    </row>
    <row r="21" spans="13:15" ht="13.7" customHeight="1" x14ac:dyDescent="0.2">
      <c r="M21" s="226"/>
      <c r="O21" s="13"/>
    </row>
    <row r="22" spans="13:15" ht="13.7" customHeight="1" x14ac:dyDescent="0.2">
      <c r="M22" s="226"/>
      <c r="O22" s="13"/>
    </row>
    <row r="23" spans="13:15" ht="13.7" customHeight="1" x14ac:dyDescent="0.2">
      <c r="M23" s="226"/>
      <c r="O23" s="13"/>
    </row>
    <row r="24" spans="13:15" ht="13.7" customHeight="1" x14ac:dyDescent="0.2">
      <c r="M24" s="226"/>
      <c r="O24" s="13"/>
    </row>
    <row r="25" spans="13:15" ht="13.7" customHeight="1" x14ac:dyDescent="0.2">
      <c r="M25" s="226"/>
      <c r="O25" s="13"/>
    </row>
    <row r="26" spans="13:15" ht="13.7" customHeight="1" x14ac:dyDescent="0.2">
      <c r="M26" s="226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J1" sqref="J1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357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543</v>
      </c>
    </row>
    <row r="3" spans="1:8" x14ac:dyDescent="0.2">
      <c r="A3" s="63"/>
      <c r="B3" s="865">
        <f>INDICE!A3</f>
        <v>42614</v>
      </c>
      <c r="C3" s="883">
        <v>41671</v>
      </c>
      <c r="D3" s="883" t="s">
        <v>119</v>
      </c>
      <c r="E3" s="883"/>
      <c r="F3" s="883" t="s">
        <v>120</v>
      </c>
      <c r="G3" s="883"/>
      <c r="H3" s="883"/>
    </row>
    <row r="4" spans="1:8" ht="25.5" x14ac:dyDescent="0.2">
      <c r="A4" s="75"/>
      <c r="B4" s="260" t="s">
        <v>54</v>
      </c>
      <c r="C4" s="261" t="s">
        <v>522</v>
      </c>
      <c r="D4" s="260" t="s">
        <v>54</v>
      </c>
      <c r="E4" s="261" t="s">
        <v>522</v>
      </c>
      <c r="F4" s="260" t="s">
        <v>54</v>
      </c>
      <c r="G4" s="262" t="s">
        <v>522</v>
      </c>
      <c r="H4" s="261" t="s">
        <v>109</v>
      </c>
    </row>
    <row r="5" spans="1:8" x14ac:dyDescent="0.2">
      <c r="A5" s="65" t="s">
        <v>358</v>
      </c>
      <c r="B5" s="264">
        <v>17452.739000000001</v>
      </c>
      <c r="C5" s="263">
        <v>2.508033724020494</v>
      </c>
      <c r="D5" s="264">
        <v>182411.09</v>
      </c>
      <c r="E5" s="263">
        <v>1.9501167392003609</v>
      </c>
      <c r="F5" s="264">
        <v>247171.96299999999</v>
      </c>
      <c r="G5" s="263">
        <v>2.4628852525905622</v>
      </c>
      <c r="H5" s="263">
        <v>79.481042531149185</v>
      </c>
    </row>
    <row r="6" spans="1:8" x14ac:dyDescent="0.2">
      <c r="A6" s="65" t="s">
        <v>359</v>
      </c>
      <c r="B6" s="66">
        <v>4912.9530000000004</v>
      </c>
      <c r="C6" s="266">
        <v>-0.88768205480985807</v>
      </c>
      <c r="D6" s="66">
        <v>37575.54</v>
      </c>
      <c r="E6" s="67">
        <v>-15.647312101784427</v>
      </c>
      <c r="F6" s="66">
        <v>54113.699000000001</v>
      </c>
      <c r="G6" s="67">
        <v>-8.8598967184243396</v>
      </c>
      <c r="H6" s="67">
        <v>17.400894339042836</v>
      </c>
    </row>
    <row r="7" spans="1:8" x14ac:dyDescent="0.2">
      <c r="A7" s="65" t="s">
        <v>360</v>
      </c>
      <c r="B7" s="265">
        <v>883.22</v>
      </c>
      <c r="C7" s="266">
        <v>2.982963654786349</v>
      </c>
      <c r="D7" s="265">
        <v>7301.8710000000001</v>
      </c>
      <c r="E7" s="266">
        <v>3.6001621423677523</v>
      </c>
      <c r="F7" s="265">
        <v>9696.6239999999998</v>
      </c>
      <c r="G7" s="266">
        <v>-1.9842366103526732</v>
      </c>
      <c r="H7" s="266">
        <v>3.1180631298079788</v>
      </c>
    </row>
    <row r="8" spans="1:8" x14ac:dyDescent="0.2">
      <c r="A8" s="329" t="s">
        <v>195</v>
      </c>
      <c r="B8" s="330">
        <v>23248.912</v>
      </c>
      <c r="C8" s="331">
        <v>1.7889066352835687</v>
      </c>
      <c r="D8" s="330">
        <v>227288.50099999999</v>
      </c>
      <c r="E8" s="331">
        <v>-1.4000269066173794</v>
      </c>
      <c r="F8" s="330">
        <v>310982.28600000002</v>
      </c>
      <c r="G8" s="331">
        <v>0.15602201884553521</v>
      </c>
      <c r="H8" s="332">
        <v>100</v>
      </c>
    </row>
    <row r="9" spans="1:8" x14ac:dyDescent="0.2">
      <c r="A9" s="333" t="s">
        <v>592</v>
      </c>
      <c r="B9" s="615">
        <v>7851.2240000000002</v>
      </c>
      <c r="C9" s="272">
        <v>4.2872097531727258</v>
      </c>
      <c r="D9" s="615">
        <v>66524.611999999994</v>
      </c>
      <c r="E9" s="272">
        <v>-4.667991105045366</v>
      </c>
      <c r="F9" s="615">
        <v>90010.399000000005</v>
      </c>
      <c r="G9" s="273">
        <v>-5.1815768441395766</v>
      </c>
      <c r="H9" s="273">
        <v>28.943899074688773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237</v>
      </c>
    </row>
    <row r="11" spans="1:8" x14ac:dyDescent="0.2">
      <c r="A11" s="274" t="s">
        <v>556</v>
      </c>
      <c r="B11" s="94"/>
      <c r="C11" s="288"/>
      <c r="D11" s="288"/>
      <c r="E11" s="288"/>
      <c r="F11" s="94"/>
      <c r="G11" s="94"/>
      <c r="H11" s="94"/>
    </row>
    <row r="12" spans="1:8" x14ac:dyDescent="0.2">
      <c r="A12" s="274" t="s">
        <v>593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85" t="s">
        <v>642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K1" sqref="K1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361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543</v>
      </c>
    </row>
    <row r="3" spans="1:8" ht="14.1" customHeight="1" x14ac:dyDescent="0.2">
      <c r="A3" s="63"/>
      <c r="B3" s="865">
        <f>INDICE!A3</f>
        <v>42614</v>
      </c>
      <c r="C3" s="865">
        <v>41671</v>
      </c>
      <c r="D3" s="883" t="s">
        <v>119</v>
      </c>
      <c r="E3" s="883"/>
      <c r="F3" s="883" t="s">
        <v>120</v>
      </c>
      <c r="G3" s="883"/>
      <c r="H3" s="259"/>
    </row>
    <row r="4" spans="1:8" ht="25.5" x14ac:dyDescent="0.2">
      <c r="A4" s="75"/>
      <c r="B4" s="260" t="s">
        <v>54</v>
      </c>
      <c r="C4" s="261" t="s">
        <v>522</v>
      </c>
      <c r="D4" s="260" t="s">
        <v>54</v>
      </c>
      <c r="E4" s="261" t="s">
        <v>522</v>
      </c>
      <c r="F4" s="260" t="s">
        <v>54</v>
      </c>
      <c r="G4" s="262" t="s">
        <v>522</v>
      </c>
      <c r="H4" s="261" t="s">
        <v>109</v>
      </c>
    </row>
    <row r="5" spans="1:8" x14ac:dyDescent="0.2">
      <c r="A5" s="65" t="s">
        <v>569</v>
      </c>
      <c r="B5" s="264">
        <v>10458.842000000001</v>
      </c>
      <c r="C5" s="263">
        <v>4.8269327200178571</v>
      </c>
      <c r="D5" s="264">
        <v>85346.49</v>
      </c>
      <c r="E5" s="263">
        <v>-4.0230923526773159</v>
      </c>
      <c r="F5" s="264">
        <v>118607.235</v>
      </c>
      <c r="G5" s="263">
        <v>0.66118909699079764</v>
      </c>
      <c r="H5" s="263">
        <v>38.139546957989751</v>
      </c>
    </row>
    <row r="6" spans="1:8" x14ac:dyDescent="0.2">
      <c r="A6" s="65" t="s">
        <v>568</v>
      </c>
      <c r="B6" s="66">
        <v>9706.0709999999999</v>
      </c>
      <c r="C6" s="266">
        <v>-1.707428518652869</v>
      </c>
      <c r="D6" s="66">
        <v>87387.817999999999</v>
      </c>
      <c r="E6" s="67">
        <v>-0.77991049463658824</v>
      </c>
      <c r="F6" s="66">
        <v>116677.022</v>
      </c>
      <c r="G6" s="67">
        <v>-0.94691831613613175</v>
      </c>
      <c r="H6" s="67">
        <v>37.518864338144326</v>
      </c>
    </row>
    <row r="7" spans="1:8" x14ac:dyDescent="0.2">
      <c r="A7" s="65" t="s">
        <v>567</v>
      </c>
      <c r="B7" s="265">
        <v>2200.779</v>
      </c>
      <c r="C7" s="266">
        <v>3.2860075409642184</v>
      </c>
      <c r="D7" s="265">
        <v>47252.322</v>
      </c>
      <c r="E7" s="266">
        <v>1.6857944566039376</v>
      </c>
      <c r="F7" s="265">
        <v>66001.404999999999</v>
      </c>
      <c r="G7" s="266">
        <v>1.5651080806711404</v>
      </c>
      <c r="H7" s="266">
        <v>21.223525574057938</v>
      </c>
    </row>
    <row r="8" spans="1:8" x14ac:dyDescent="0.2">
      <c r="A8" s="671" t="s">
        <v>362</v>
      </c>
      <c r="B8" s="265">
        <v>883.22</v>
      </c>
      <c r="C8" s="266">
        <v>2.982963654786349</v>
      </c>
      <c r="D8" s="265">
        <v>7301.8710000000001</v>
      </c>
      <c r="E8" s="266">
        <v>3.6001621423677523</v>
      </c>
      <c r="F8" s="265">
        <v>9696.6239999999998</v>
      </c>
      <c r="G8" s="266">
        <v>-1.9842366103526732</v>
      </c>
      <c r="H8" s="266">
        <v>3.1180631298079788</v>
      </c>
    </row>
    <row r="9" spans="1:8" x14ac:dyDescent="0.2">
      <c r="A9" s="329" t="s">
        <v>195</v>
      </c>
      <c r="B9" s="330">
        <v>23248.912</v>
      </c>
      <c r="C9" s="331">
        <v>1.7889066352835687</v>
      </c>
      <c r="D9" s="330">
        <v>227288.50099999999</v>
      </c>
      <c r="E9" s="331">
        <v>-1.4000269066173794</v>
      </c>
      <c r="F9" s="330">
        <v>310982.28600000002</v>
      </c>
      <c r="G9" s="331">
        <v>0.15602201884553521</v>
      </c>
      <c r="H9" s="332">
        <v>100</v>
      </c>
    </row>
    <row r="10" spans="1:8" x14ac:dyDescent="0.2">
      <c r="A10" s="274"/>
      <c r="B10" s="65"/>
      <c r="C10" s="65"/>
      <c r="D10" s="65"/>
      <c r="E10" s="65"/>
      <c r="F10" s="65"/>
      <c r="G10" s="134"/>
      <c r="H10" s="71" t="s">
        <v>237</v>
      </c>
    </row>
    <row r="11" spans="1:8" x14ac:dyDescent="0.2">
      <c r="A11" s="274" t="s">
        <v>556</v>
      </c>
      <c r="B11" s="94"/>
      <c r="C11" s="288"/>
      <c r="D11" s="288"/>
      <c r="E11" s="288"/>
      <c r="F11" s="94"/>
      <c r="G11" s="94"/>
      <c r="H11" s="94"/>
    </row>
    <row r="12" spans="1:8" x14ac:dyDescent="0.2">
      <c r="A12" s="274" t="s">
        <v>566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85" t="s">
        <v>642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361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F1" sqref="F1"/>
    </sheetView>
  </sheetViews>
  <sheetFormatPr baseColWidth="10" defaultRowHeight="14.25" x14ac:dyDescent="0.2"/>
  <sheetData>
    <row r="1" spans="1:4" x14ac:dyDescent="0.2">
      <c r="A1" s="224" t="s">
        <v>570</v>
      </c>
      <c r="B1" s="224"/>
      <c r="C1" s="224"/>
      <c r="D1" s="224"/>
    </row>
    <row r="2" spans="1:4" x14ac:dyDescent="0.2">
      <c r="A2" s="227"/>
      <c r="B2" s="227"/>
      <c r="C2" s="227"/>
      <c r="D2" s="227"/>
    </row>
    <row r="3" spans="1:4" x14ac:dyDescent="0.2">
      <c r="A3" s="230"/>
      <c r="B3" s="891">
        <v>2014</v>
      </c>
      <c r="C3" s="891">
        <v>2015</v>
      </c>
      <c r="D3" s="891">
        <v>2016</v>
      </c>
    </row>
    <row r="4" spans="1:4" x14ac:dyDescent="0.2">
      <c r="A4" s="235"/>
      <c r="B4" s="892"/>
      <c r="C4" s="892"/>
      <c r="D4" s="892"/>
    </row>
    <row r="5" spans="1:4" x14ac:dyDescent="0.2">
      <c r="A5" s="275" t="s">
        <v>363</v>
      </c>
      <c r="B5" s="321">
        <v>-8.2394935801996159</v>
      </c>
      <c r="C5" s="321">
        <v>-8.7749233620711884</v>
      </c>
      <c r="D5" s="321">
        <v>3.1229520851697425</v>
      </c>
    </row>
    <row r="6" spans="1:4" x14ac:dyDescent="0.2">
      <c r="A6" s="235" t="s">
        <v>134</v>
      </c>
      <c r="B6" s="237">
        <v>-7.4927863660560519</v>
      </c>
      <c r="C6" s="237">
        <v>-6.9036725031181412</v>
      </c>
      <c r="D6" s="237">
        <v>1.7889984693571856</v>
      </c>
    </row>
    <row r="7" spans="1:4" x14ac:dyDescent="0.2">
      <c r="A7" s="235" t="s">
        <v>135</v>
      </c>
      <c r="B7" s="237">
        <v>-8.24853792661645</v>
      </c>
      <c r="C7" s="237">
        <v>-5.1919070436708692</v>
      </c>
      <c r="D7" s="237">
        <v>1.5811653155278069</v>
      </c>
    </row>
    <row r="8" spans="1:4" x14ac:dyDescent="0.2">
      <c r="A8" s="235" t="s">
        <v>136</v>
      </c>
      <c r="B8" s="237">
        <v>-9.0292249120431372</v>
      </c>
      <c r="C8" s="237">
        <v>-3.4451886478367597</v>
      </c>
      <c r="D8" s="237">
        <v>1.1864124260430093</v>
      </c>
    </row>
    <row r="9" spans="1:4" x14ac:dyDescent="0.2">
      <c r="A9" s="235" t="s">
        <v>137</v>
      </c>
      <c r="B9" s="237">
        <v>-9.8559461176102161</v>
      </c>
      <c r="C9" s="237">
        <v>-2.1158763735219899</v>
      </c>
      <c r="D9" s="237">
        <v>1.2770052686097477</v>
      </c>
    </row>
    <row r="10" spans="1:4" x14ac:dyDescent="0.2">
      <c r="A10" s="235" t="s">
        <v>138</v>
      </c>
      <c r="B10" s="237">
        <v>-9.1749187319212133</v>
      </c>
      <c r="C10" s="237">
        <v>-1.9958748100049415</v>
      </c>
      <c r="D10" s="237">
        <v>1.2591918973883067</v>
      </c>
    </row>
    <row r="11" spans="1:4" x14ac:dyDescent="0.2">
      <c r="A11" s="235" t="s">
        <v>139</v>
      </c>
      <c r="B11" s="237">
        <v>-9.1752100761743929</v>
      </c>
      <c r="C11" s="237">
        <v>-0.43457635494783109</v>
      </c>
      <c r="D11" s="237">
        <v>-0.46313155829443969</v>
      </c>
    </row>
    <row r="12" spans="1:4" x14ac:dyDescent="0.2">
      <c r="A12" s="235" t="s">
        <v>140</v>
      </c>
      <c r="B12" s="237">
        <v>-8.3587022441385734</v>
      </c>
      <c r="C12" s="237">
        <v>-0.30823947165517296</v>
      </c>
      <c r="D12" s="237">
        <v>-0.39957073389419728</v>
      </c>
    </row>
    <row r="13" spans="1:4" x14ac:dyDescent="0.2">
      <c r="A13" s="235" t="s">
        <v>141</v>
      </c>
      <c r="B13" s="237">
        <v>-7.9748021885911946</v>
      </c>
      <c r="C13" s="237">
        <v>-0.79225428334257653</v>
      </c>
      <c r="D13" s="237">
        <v>0.15602201884553521</v>
      </c>
    </row>
    <row r="14" spans="1:4" x14ac:dyDescent="0.2">
      <c r="A14" s="235" t="s">
        <v>142</v>
      </c>
      <c r="B14" s="237">
        <v>-7.9771540040418216</v>
      </c>
      <c r="C14" s="237">
        <v>0.39714744491077153</v>
      </c>
      <c r="D14" s="237" t="s">
        <v>601</v>
      </c>
    </row>
    <row r="15" spans="1:4" x14ac:dyDescent="0.2">
      <c r="A15" s="235" t="s">
        <v>143</v>
      </c>
      <c r="B15" s="237">
        <v>-8.3703327665545437</v>
      </c>
      <c r="C15" s="237">
        <v>2.2524081681731065</v>
      </c>
      <c r="D15" s="237" t="s">
        <v>601</v>
      </c>
    </row>
    <row r="16" spans="1:4" x14ac:dyDescent="0.2">
      <c r="A16" s="318" t="s">
        <v>144</v>
      </c>
      <c r="B16" s="320">
        <v>-10.089183274099991</v>
      </c>
      <c r="C16" s="320">
        <v>4.1396079582006022</v>
      </c>
      <c r="D16" s="320" t="s">
        <v>601</v>
      </c>
    </row>
    <row r="17" spans="4:4" x14ac:dyDescent="0.2">
      <c r="D17" s="71" t="s">
        <v>237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F13" sqref="F13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108</v>
      </c>
    </row>
    <row r="3" spans="1:6" ht="14.45" customHeight="1" x14ac:dyDescent="0.2">
      <c r="A3" s="63"/>
      <c r="B3" s="858" t="s">
        <v>663</v>
      </c>
      <c r="C3" s="855" t="s">
        <v>486</v>
      </c>
      <c r="D3" s="858" t="s">
        <v>638</v>
      </c>
      <c r="E3" s="855" t="s">
        <v>486</v>
      </c>
      <c r="F3" s="860" t="s">
        <v>668</v>
      </c>
    </row>
    <row r="4" spans="1:6" x14ac:dyDescent="0.2">
      <c r="A4" s="75"/>
      <c r="B4" s="859"/>
      <c r="C4" s="856"/>
      <c r="D4" s="859"/>
      <c r="E4" s="856"/>
      <c r="F4" s="861"/>
    </row>
    <row r="5" spans="1:6" x14ac:dyDescent="0.2">
      <c r="A5" s="65" t="s">
        <v>111</v>
      </c>
      <c r="B5" s="66">
        <v>1442.5035319641122</v>
      </c>
      <c r="C5" s="67">
        <v>1.7179546476908305</v>
      </c>
      <c r="D5" s="66">
        <v>1367.0523900000001</v>
      </c>
      <c r="E5" s="67">
        <v>1.6464429385369268</v>
      </c>
      <c r="F5" s="67">
        <v>5.519257529267926</v>
      </c>
    </row>
    <row r="6" spans="1:6" x14ac:dyDescent="0.2">
      <c r="A6" s="65" t="s">
        <v>123</v>
      </c>
      <c r="B6" s="66">
        <v>42879.041650324587</v>
      </c>
      <c r="C6" s="67">
        <v>51.06694525135935</v>
      </c>
      <c r="D6" s="66">
        <v>42264.089639999998</v>
      </c>
      <c r="E6" s="67">
        <v>50.901788732083396</v>
      </c>
      <c r="F6" s="67">
        <v>1.4550224920557135</v>
      </c>
    </row>
    <row r="7" spans="1:6" x14ac:dyDescent="0.2">
      <c r="A7" s="65" t="s">
        <v>124</v>
      </c>
      <c r="B7" s="66">
        <v>14344.252020361517</v>
      </c>
      <c r="C7" s="67">
        <v>17.083337322907667</v>
      </c>
      <c r="D7" s="66">
        <v>14777.770247999999</v>
      </c>
      <c r="E7" s="67">
        <v>17.797968571007498</v>
      </c>
      <c r="F7" s="67">
        <v>-2.9335834862986441</v>
      </c>
    </row>
    <row r="8" spans="1:6" x14ac:dyDescent="0.2">
      <c r="A8" s="65" t="s">
        <v>125</v>
      </c>
      <c r="B8" s="66">
        <v>19998.605043361142</v>
      </c>
      <c r="C8" s="67">
        <v>23.817408914621851</v>
      </c>
      <c r="D8" s="66">
        <v>19513.142</v>
      </c>
      <c r="E8" s="67">
        <v>23.501129210247989</v>
      </c>
      <c r="F8" s="67">
        <v>2.4878773667569369</v>
      </c>
    </row>
    <row r="9" spans="1:6" x14ac:dyDescent="0.2">
      <c r="A9" s="65" t="s">
        <v>126</v>
      </c>
      <c r="B9" s="66">
        <v>5301.9314347431118</v>
      </c>
      <c r="C9" s="67">
        <v>6.3143538634203145</v>
      </c>
      <c r="D9" s="66">
        <v>5108.6027828999995</v>
      </c>
      <c r="E9" s="67">
        <v>6.152670548124199</v>
      </c>
      <c r="F9" s="67">
        <v>3.7843743203178826</v>
      </c>
    </row>
    <row r="10" spans="1:6" x14ac:dyDescent="0.2">
      <c r="A10" s="68" t="s">
        <v>118</v>
      </c>
      <c r="B10" s="69">
        <v>83966.333680754455</v>
      </c>
      <c r="C10" s="70">
        <v>100</v>
      </c>
      <c r="D10" s="69">
        <v>83030.65706089999</v>
      </c>
      <c r="E10" s="70">
        <v>100</v>
      </c>
      <c r="F10" s="70">
        <v>1.1269049926561219</v>
      </c>
    </row>
    <row r="11" spans="1:6" x14ac:dyDescent="0.2">
      <c r="A11" s="58"/>
      <c r="B11" s="65"/>
      <c r="C11" s="65"/>
      <c r="D11" s="65"/>
      <c r="E11" s="65"/>
      <c r="F11" s="71" t="s">
        <v>604</v>
      </c>
    </row>
    <row r="12" spans="1:6" x14ac:dyDescent="0.2">
      <c r="A12" s="391"/>
      <c r="B12" s="391"/>
      <c r="C12" s="391"/>
      <c r="D12" s="391"/>
      <c r="E12" s="391"/>
      <c r="F12" s="391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N1" sqref="N1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93" t="s">
        <v>572</v>
      </c>
      <c r="B1" s="893"/>
      <c r="C1" s="893"/>
      <c r="D1" s="893"/>
      <c r="E1" s="893"/>
      <c r="F1" s="893"/>
      <c r="G1" s="226"/>
      <c r="H1" s="226"/>
      <c r="I1" s="226"/>
      <c r="J1" s="226"/>
      <c r="K1" s="226"/>
      <c r="L1" s="1"/>
    </row>
    <row r="2" spans="1:12" x14ac:dyDescent="0.2">
      <c r="A2" s="894"/>
      <c r="B2" s="894"/>
      <c r="C2" s="894"/>
      <c r="D2" s="894"/>
      <c r="E2" s="894"/>
      <c r="F2" s="894"/>
      <c r="G2" s="226"/>
      <c r="H2" s="226"/>
      <c r="I2" s="226"/>
      <c r="J2" s="226"/>
      <c r="K2" s="62"/>
      <c r="L2" s="62" t="s">
        <v>543</v>
      </c>
    </row>
    <row r="3" spans="1:12" x14ac:dyDescent="0.2">
      <c r="A3" s="334"/>
      <c r="B3" s="895">
        <f>INDICE!A3</f>
        <v>42614</v>
      </c>
      <c r="C3" s="896">
        <v>41671</v>
      </c>
      <c r="D3" s="896">
        <v>41671</v>
      </c>
      <c r="E3" s="896">
        <v>41671</v>
      </c>
      <c r="F3" s="897">
        <v>41671</v>
      </c>
      <c r="G3" s="898" t="s">
        <v>120</v>
      </c>
      <c r="H3" s="896"/>
      <c r="I3" s="896"/>
      <c r="J3" s="896"/>
      <c r="K3" s="896"/>
      <c r="L3" s="899" t="s">
        <v>109</v>
      </c>
    </row>
    <row r="4" spans="1:12" x14ac:dyDescent="0.2">
      <c r="A4" s="335"/>
      <c r="B4" s="336" t="s">
        <v>364</v>
      </c>
      <c r="C4" s="336" t="s">
        <v>365</v>
      </c>
      <c r="D4" s="337" t="s">
        <v>366</v>
      </c>
      <c r="E4" s="337" t="s">
        <v>367</v>
      </c>
      <c r="F4" s="338" t="s">
        <v>195</v>
      </c>
      <c r="G4" s="339" t="s">
        <v>364</v>
      </c>
      <c r="H4" s="232" t="s">
        <v>365</v>
      </c>
      <c r="I4" s="340" t="s">
        <v>366</v>
      </c>
      <c r="J4" s="340" t="s">
        <v>367</v>
      </c>
      <c r="K4" s="340" t="s">
        <v>195</v>
      </c>
      <c r="L4" s="900"/>
    </row>
    <row r="5" spans="1:12" x14ac:dyDescent="0.2">
      <c r="A5" s="341" t="s">
        <v>160</v>
      </c>
      <c r="B5" s="441">
        <v>3017.6950000000002</v>
      </c>
      <c r="C5" s="441">
        <v>539.98099999999999</v>
      </c>
      <c r="D5" s="441">
        <v>108.13200000000001</v>
      </c>
      <c r="E5" s="441">
        <v>290.608</v>
      </c>
      <c r="F5" s="342">
        <v>3956.4160000000006</v>
      </c>
      <c r="G5" s="441">
        <v>34288.860999999997</v>
      </c>
      <c r="H5" s="441">
        <v>6313.7950000000001</v>
      </c>
      <c r="I5" s="441">
        <v>2306.0509999999999</v>
      </c>
      <c r="J5" s="441">
        <v>3036.8939999999998</v>
      </c>
      <c r="K5" s="343">
        <v>45945.600999999995</v>
      </c>
      <c r="L5" s="672">
        <v>14.774334512413683</v>
      </c>
    </row>
    <row r="6" spans="1:12" x14ac:dyDescent="0.2">
      <c r="A6" s="344" t="s">
        <v>161</v>
      </c>
      <c r="B6" s="441">
        <v>267.48</v>
      </c>
      <c r="C6" s="441">
        <v>561.01900000000001</v>
      </c>
      <c r="D6" s="441">
        <v>72.525000000000006</v>
      </c>
      <c r="E6" s="441">
        <v>46.453000000000003</v>
      </c>
      <c r="F6" s="345">
        <v>947.47699999999998</v>
      </c>
      <c r="G6" s="441">
        <v>4085.9189999999999</v>
      </c>
      <c r="H6" s="441">
        <v>7016.11</v>
      </c>
      <c r="I6" s="441">
        <v>2981.165</v>
      </c>
      <c r="J6" s="441">
        <v>483.81200000000001</v>
      </c>
      <c r="K6" s="276">
        <v>14567.005999999999</v>
      </c>
      <c r="L6" s="673">
        <v>4.684187709033063</v>
      </c>
    </row>
    <row r="7" spans="1:12" x14ac:dyDescent="0.2">
      <c r="A7" s="344" t="s">
        <v>162</v>
      </c>
      <c r="B7" s="441">
        <v>0</v>
      </c>
      <c r="C7" s="441">
        <v>341.04</v>
      </c>
      <c r="D7" s="441">
        <v>83.891000000000005</v>
      </c>
      <c r="E7" s="441">
        <v>89.489000000000004</v>
      </c>
      <c r="F7" s="345">
        <v>514.42000000000007</v>
      </c>
      <c r="G7" s="441">
        <v>569.05700000000002</v>
      </c>
      <c r="H7" s="441">
        <v>3831.5889999999999</v>
      </c>
      <c r="I7" s="441">
        <v>1983.713</v>
      </c>
      <c r="J7" s="441">
        <v>1124.9069999999999</v>
      </c>
      <c r="K7" s="276">
        <v>7509.2659999999996</v>
      </c>
      <c r="L7" s="673">
        <v>2.4146905342841127</v>
      </c>
    </row>
    <row r="8" spans="1:12" x14ac:dyDescent="0.2">
      <c r="A8" s="344" t="s">
        <v>163</v>
      </c>
      <c r="B8" s="441">
        <v>260.839</v>
      </c>
      <c r="C8" s="119">
        <v>0.53700000000000003</v>
      </c>
      <c r="D8" s="441">
        <v>48.643000000000001</v>
      </c>
      <c r="E8" s="441">
        <v>0.60899999999999999</v>
      </c>
      <c r="F8" s="345">
        <v>310.62799999999999</v>
      </c>
      <c r="G8" s="441">
        <v>3770.8040000000001</v>
      </c>
      <c r="H8" s="441">
        <v>6.5880000000000001</v>
      </c>
      <c r="I8" s="441">
        <v>789.83100000000002</v>
      </c>
      <c r="J8" s="441">
        <v>29.366</v>
      </c>
      <c r="K8" s="276">
        <v>4596.5889999999999</v>
      </c>
      <c r="L8" s="673">
        <v>1.4780858672864265</v>
      </c>
    </row>
    <row r="9" spans="1:12" x14ac:dyDescent="0.2">
      <c r="A9" s="344" t="s">
        <v>165</v>
      </c>
      <c r="B9" s="441">
        <v>186.53899999999999</v>
      </c>
      <c r="C9" s="441">
        <v>118.53100000000001</v>
      </c>
      <c r="D9" s="441">
        <v>44.128999999999998</v>
      </c>
      <c r="E9" s="441">
        <v>1.2370000000000001</v>
      </c>
      <c r="F9" s="345">
        <v>350.43600000000004</v>
      </c>
      <c r="G9" s="441">
        <v>1852.14</v>
      </c>
      <c r="H9" s="441">
        <v>1608.681</v>
      </c>
      <c r="I9" s="441">
        <v>962.18700000000001</v>
      </c>
      <c r="J9" s="441">
        <v>22.158000000000001</v>
      </c>
      <c r="K9" s="276">
        <v>4445.1660000000002</v>
      </c>
      <c r="L9" s="673">
        <v>1.4293940664136244</v>
      </c>
    </row>
    <row r="10" spans="1:12" x14ac:dyDescent="0.2">
      <c r="A10" s="344" t="s">
        <v>166</v>
      </c>
      <c r="B10" s="441">
        <v>233.904</v>
      </c>
      <c r="C10" s="441">
        <v>652.95799999999997</v>
      </c>
      <c r="D10" s="441">
        <v>160.18700000000001</v>
      </c>
      <c r="E10" s="441">
        <v>42.75</v>
      </c>
      <c r="F10" s="345">
        <v>1089.799</v>
      </c>
      <c r="G10" s="441">
        <v>2801.3870000000002</v>
      </c>
      <c r="H10" s="441">
        <v>8498.1689999999999</v>
      </c>
      <c r="I10" s="441">
        <v>6334.7030000000004</v>
      </c>
      <c r="J10" s="441">
        <v>564.005</v>
      </c>
      <c r="K10" s="276">
        <v>18198.264000000003</v>
      </c>
      <c r="L10" s="673">
        <v>5.8518603311166952</v>
      </c>
    </row>
    <row r="11" spans="1:12" x14ac:dyDescent="0.2">
      <c r="A11" s="344" t="s">
        <v>607</v>
      </c>
      <c r="B11" s="441">
        <v>762.13300000000004</v>
      </c>
      <c r="C11" s="441">
        <v>310.24900000000002</v>
      </c>
      <c r="D11" s="441">
        <v>56.856000000000002</v>
      </c>
      <c r="E11" s="441">
        <v>49.680999999999997</v>
      </c>
      <c r="F11" s="345">
        <v>1178.9190000000001</v>
      </c>
      <c r="G11" s="441">
        <v>9568.5969999999998</v>
      </c>
      <c r="H11" s="441">
        <v>3817.6320000000001</v>
      </c>
      <c r="I11" s="441">
        <v>2492.4360000000001</v>
      </c>
      <c r="J11" s="441">
        <v>436.08199999999999</v>
      </c>
      <c r="K11" s="276">
        <v>16314.746999999999</v>
      </c>
      <c r="L11" s="673">
        <v>5.246193855716407</v>
      </c>
    </row>
    <row r="12" spans="1:12" x14ac:dyDescent="0.2">
      <c r="A12" s="344" t="s">
        <v>167</v>
      </c>
      <c r="B12" s="441">
        <v>1254.192</v>
      </c>
      <c r="C12" s="441">
        <v>2766.625</v>
      </c>
      <c r="D12" s="441">
        <v>614.09500000000003</v>
      </c>
      <c r="E12" s="441">
        <v>125.901</v>
      </c>
      <c r="F12" s="345">
        <v>4760.8130000000001</v>
      </c>
      <c r="G12" s="441">
        <v>14767</v>
      </c>
      <c r="H12" s="441">
        <v>33282.220999999998</v>
      </c>
      <c r="I12" s="441">
        <v>15845.791999999999</v>
      </c>
      <c r="J12" s="441">
        <v>1328.3579999999999</v>
      </c>
      <c r="K12" s="276">
        <v>65223.370999999999</v>
      </c>
      <c r="L12" s="673">
        <v>20.973322368364748</v>
      </c>
    </row>
    <row r="13" spans="1:12" x14ac:dyDescent="0.2">
      <c r="A13" s="344" t="s">
        <v>368</v>
      </c>
      <c r="B13" s="441">
        <v>1275.192</v>
      </c>
      <c r="C13" s="441">
        <v>1682.5730000000001</v>
      </c>
      <c r="D13" s="441">
        <v>132.40199999999999</v>
      </c>
      <c r="E13" s="441">
        <v>52.954000000000001</v>
      </c>
      <c r="F13" s="345">
        <v>3143.1210000000005</v>
      </c>
      <c r="G13" s="441">
        <v>14243.258</v>
      </c>
      <c r="H13" s="441">
        <v>20052.419000000002</v>
      </c>
      <c r="I13" s="441">
        <v>3186.6480000000001</v>
      </c>
      <c r="J13" s="441">
        <v>674.86099999999999</v>
      </c>
      <c r="K13" s="276">
        <v>38157.186000000002</v>
      </c>
      <c r="L13" s="673">
        <v>12.26988041828832</v>
      </c>
    </row>
    <row r="14" spans="1:12" x14ac:dyDescent="0.2">
      <c r="A14" s="344" t="s">
        <v>170</v>
      </c>
      <c r="B14" s="441" t="s">
        <v>149</v>
      </c>
      <c r="C14" s="441">
        <v>255.76900000000001</v>
      </c>
      <c r="D14" s="441">
        <v>22.13</v>
      </c>
      <c r="E14" s="441">
        <v>46.79</v>
      </c>
      <c r="F14" s="345">
        <v>324.68900000000002</v>
      </c>
      <c r="G14" s="441" t="s">
        <v>149</v>
      </c>
      <c r="H14" s="441">
        <v>1552.1659999999999</v>
      </c>
      <c r="I14" s="441">
        <v>586.82399999999996</v>
      </c>
      <c r="J14" s="441">
        <v>402.24200000000002</v>
      </c>
      <c r="K14" s="276">
        <v>2541.232</v>
      </c>
      <c r="L14" s="673">
        <v>0.81716227069594871</v>
      </c>
    </row>
    <row r="15" spans="1:12" x14ac:dyDescent="0.2">
      <c r="A15" s="344" t="s">
        <v>171</v>
      </c>
      <c r="B15" s="441">
        <v>347.71199999999999</v>
      </c>
      <c r="C15" s="441">
        <v>678.49900000000002</v>
      </c>
      <c r="D15" s="441">
        <v>77.659000000000006</v>
      </c>
      <c r="E15" s="441">
        <v>50.063000000000002</v>
      </c>
      <c r="F15" s="345">
        <v>1153.9330000000002</v>
      </c>
      <c r="G15" s="441">
        <v>3895.400795</v>
      </c>
      <c r="H15" s="441">
        <v>7492.9660000000003</v>
      </c>
      <c r="I15" s="441">
        <v>1931.097</v>
      </c>
      <c r="J15" s="441">
        <v>588.04100000000005</v>
      </c>
      <c r="K15" s="276">
        <v>13907.504794999999</v>
      </c>
      <c r="L15" s="673">
        <v>4.4721175390507417</v>
      </c>
    </row>
    <row r="16" spans="1:12" x14ac:dyDescent="0.2">
      <c r="A16" s="344" t="s">
        <v>172</v>
      </c>
      <c r="B16" s="119">
        <v>277.41399999999999</v>
      </c>
      <c r="C16" s="441">
        <v>51.37</v>
      </c>
      <c r="D16" s="441">
        <v>24.827999999999999</v>
      </c>
      <c r="E16" s="441">
        <v>4.157</v>
      </c>
      <c r="F16" s="345">
        <v>357.76899999999995</v>
      </c>
      <c r="G16" s="441">
        <v>1586.1690000000001</v>
      </c>
      <c r="H16" s="441">
        <v>583.06200000000001</v>
      </c>
      <c r="I16" s="441">
        <v>1054.3910000000001</v>
      </c>
      <c r="J16" s="441">
        <v>41.405999999999999</v>
      </c>
      <c r="K16" s="276">
        <v>3265.0280000000002</v>
      </c>
      <c r="L16" s="673">
        <v>1.0499071687928738</v>
      </c>
    </row>
    <row r="17" spans="1:12" x14ac:dyDescent="0.2">
      <c r="A17" s="344" t="s">
        <v>173</v>
      </c>
      <c r="B17" s="441">
        <v>132.10599999999999</v>
      </c>
      <c r="C17" s="441">
        <v>203.25800000000001</v>
      </c>
      <c r="D17" s="441">
        <v>488.428</v>
      </c>
      <c r="E17" s="441">
        <v>12.677</v>
      </c>
      <c r="F17" s="345">
        <v>836.46900000000005</v>
      </c>
      <c r="G17" s="441">
        <v>1620.2570000000001</v>
      </c>
      <c r="H17" s="441">
        <v>2898.3229999999999</v>
      </c>
      <c r="I17" s="441">
        <v>17806.098000000002</v>
      </c>
      <c r="J17" s="441">
        <v>160.113</v>
      </c>
      <c r="K17" s="276">
        <v>22484.791000000001</v>
      </c>
      <c r="L17" s="673">
        <v>7.2302422091661969</v>
      </c>
    </row>
    <row r="18" spans="1:12" x14ac:dyDescent="0.2">
      <c r="A18" s="344" t="s">
        <v>175</v>
      </c>
      <c r="B18" s="441">
        <v>1558.4670000000001</v>
      </c>
      <c r="C18" s="441">
        <v>115.035</v>
      </c>
      <c r="D18" s="441">
        <v>22.728999999999999</v>
      </c>
      <c r="E18" s="441">
        <v>48.896000000000001</v>
      </c>
      <c r="F18" s="345">
        <v>1745.1270000000002</v>
      </c>
      <c r="G18" s="441">
        <v>16559.213</v>
      </c>
      <c r="H18" s="441">
        <v>1212.2139999999999</v>
      </c>
      <c r="I18" s="441">
        <v>573.18399999999997</v>
      </c>
      <c r="J18" s="441">
        <v>629.04999999999995</v>
      </c>
      <c r="K18" s="276">
        <v>18973.661</v>
      </c>
      <c r="L18" s="673">
        <v>6.1011981220821889</v>
      </c>
    </row>
    <row r="19" spans="1:12" x14ac:dyDescent="0.2">
      <c r="A19" s="344" t="s">
        <v>176</v>
      </c>
      <c r="B19" s="441">
        <v>303.70400000000001</v>
      </c>
      <c r="C19" s="441">
        <v>413.07299999999998</v>
      </c>
      <c r="D19" s="441">
        <v>67.846999999999994</v>
      </c>
      <c r="E19" s="441">
        <v>15.935</v>
      </c>
      <c r="F19" s="345">
        <v>800.55899999999997</v>
      </c>
      <c r="G19" s="441">
        <v>2282.8870000000002</v>
      </c>
      <c r="H19" s="441">
        <v>4814.54</v>
      </c>
      <c r="I19" s="441">
        <v>2244.1799999999998</v>
      </c>
      <c r="J19" s="441">
        <v>121.06699999999999</v>
      </c>
      <c r="K19" s="276">
        <v>9462.6739999999991</v>
      </c>
      <c r="L19" s="673">
        <v>3.0428312616461288</v>
      </c>
    </row>
    <row r="20" spans="1:12" x14ac:dyDescent="0.2">
      <c r="A20" s="344" t="s">
        <v>177</v>
      </c>
      <c r="B20" s="441">
        <v>581.46600000000001</v>
      </c>
      <c r="C20" s="441">
        <v>1015.559</v>
      </c>
      <c r="D20" s="441">
        <v>176.602</v>
      </c>
      <c r="E20" s="441">
        <v>4.5609999999999999</v>
      </c>
      <c r="F20" s="345">
        <v>1778.1880000000001</v>
      </c>
      <c r="G20" s="441">
        <v>6716.2849999999999</v>
      </c>
      <c r="H20" s="441">
        <v>13695.742</v>
      </c>
      <c r="I20" s="441">
        <v>4924.1779999999999</v>
      </c>
      <c r="J20" s="441">
        <v>53.807000000000002</v>
      </c>
      <c r="K20" s="276">
        <v>25390.012000000002</v>
      </c>
      <c r="L20" s="673">
        <v>8.1644493139222973</v>
      </c>
    </row>
    <row r="21" spans="1:12" ht="15" x14ac:dyDescent="0.25">
      <c r="A21" s="346" t="s">
        <v>118</v>
      </c>
      <c r="B21" s="675">
        <v>10458.842999999999</v>
      </c>
      <c r="C21" s="675">
        <v>9706.0759999999991</v>
      </c>
      <c r="D21" s="675">
        <v>2201.0830000000001</v>
      </c>
      <c r="E21" s="675">
        <v>883.20399999999995</v>
      </c>
      <c r="F21" s="676">
        <v>23249.205999999998</v>
      </c>
      <c r="G21" s="677">
        <v>118607.23479500001</v>
      </c>
      <c r="H21" s="675">
        <v>116676.21699999999</v>
      </c>
      <c r="I21" s="675">
        <v>66002.478000000017</v>
      </c>
      <c r="J21" s="675">
        <v>9696.6119999999992</v>
      </c>
      <c r="K21" s="675">
        <v>310982.54179500003</v>
      </c>
      <c r="L21" s="674">
        <v>100</v>
      </c>
    </row>
    <row r="22" spans="1:12" x14ac:dyDescent="0.2">
      <c r="A22" s="235"/>
      <c r="B22" s="235"/>
      <c r="C22" s="235"/>
      <c r="D22" s="235"/>
      <c r="E22" s="235"/>
      <c r="F22" s="235"/>
      <c r="G22" s="235"/>
      <c r="H22" s="235"/>
      <c r="I22" s="235"/>
      <c r="J22" s="235"/>
      <c r="L22" s="247" t="s">
        <v>237</v>
      </c>
    </row>
    <row r="23" spans="1:12" x14ac:dyDescent="0.2">
      <c r="A23" s="323" t="s">
        <v>571</v>
      </c>
      <c r="B23" s="323"/>
      <c r="C23" s="347"/>
      <c r="D23" s="347"/>
      <c r="E23" s="347"/>
      <c r="F23" s="347"/>
      <c r="G23" s="226"/>
      <c r="H23" s="226"/>
      <c r="I23" s="226"/>
      <c r="J23" s="226"/>
      <c r="K23" s="226"/>
      <c r="L23" s="1"/>
    </row>
    <row r="24" spans="1:12" x14ac:dyDescent="0.2">
      <c r="A24" s="323" t="s">
        <v>238</v>
      </c>
      <c r="B24" s="323"/>
      <c r="C24" s="323"/>
      <c r="D24" s="323"/>
      <c r="E24" s="323"/>
      <c r="F24" s="348"/>
      <c r="G24" s="226"/>
      <c r="H24" s="226"/>
      <c r="I24" s="226"/>
      <c r="J24" s="226"/>
      <c r="K24" s="226"/>
      <c r="L24" s="1"/>
    </row>
  </sheetData>
  <mergeCells count="4">
    <mergeCell ref="A1:F2"/>
    <mergeCell ref="B3:F3"/>
    <mergeCell ref="G3:K3"/>
    <mergeCell ref="L3:L4"/>
  </mergeCells>
  <conditionalFormatting sqref="C8">
    <cfRule type="cellIs" dxfId="196" priority="3" operator="between">
      <formula>0</formula>
      <formula>0.5</formula>
    </cfRule>
    <cfRule type="cellIs" dxfId="195" priority="4" operator="between">
      <formula>0</formula>
      <formula>0.49</formula>
    </cfRule>
  </conditionalFormatting>
  <conditionalFormatting sqref="B16">
    <cfRule type="cellIs" dxfId="194" priority="1" operator="between">
      <formula>0</formula>
      <formula>0.5</formula>
    </cfRule>
    <cfRule type="cellIs" dxfId="193" priority="2" operator="between">
      <formula>0</formula>
      <formula>0.49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7"/>
  <sheetViews>
    <sheetView workbookViewId="0">
      <selection activeCell="K1" sqref="K1"/>
    </sheetView>
  </sheetViews>
  <sheetFormatPr baseColWidth="10" defaultRowHeight="14.25" x14ac:dyDescent="0.2"/>
  <cols>
    <col min="1" max="1" width="5.5" customWidth="1"/>
    <col min="2" max="2" width="15" customWidth="1"/>
    <col min="3" max="3" width="9.875" customWidth="1"/>
    <col min="4" max="4" width="8.875" customWidth="1"/>
    <col min="5" max="5" width="8" customWidth="1"/>
    <col min="6" max="6" width="9.12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4" t="s">
        <v>573</v>
      </c>
      <c r="B1" s="224"/>
      <c r="C1" s="224"/>
      <c r="D1" s="224"/>
      <c r="E1" s="224"/>
      <c r="F1" s="224"/>
      <c r="G1" s="224"/>
      <c r="H1" s="1"/>
      <c r="I1" s="1"/>
    </row>
    <row r="2" spans="1:10" x14ac:dyDescent="0.2">
      <c r="A2" s="227"/>
      <c r="B2" s="227"/>
      <c r="C2" s="227"/>
      <c r="D2" s="227"/>
      <c r="E2" s="227"/>
      <c r="F2" s="227"/>
      <c r="G2" s="227"/>
      <c r="H2" s="1"/>
      <c r="I2" s="62" t="s">
        <v>543</v>
      </c>
      <c r="J2" s="62"/>
    </row>
    <row r="3" spans="1:10" x14ac:dyDescent="0.2">
      <c r="A3" s="879" t="s">
        <v>524</v>
      </c>
      <c r="B3" s="879" t="s">
        <v>525</v>
      </c>
      <c r="C3" s="865">
        <f>INDICE!A3</f>
        <v>42614</v>
      </c>
      <c r="D3" s="865">
        <v>41671</v>
      </c>
      <c r="E3" s="883" t="s">
        <v>119</v>
      </c>
      <c r="F3" s="883"/>
      <c r="G3" s="883" t="s">
        <v>120</v>
      </c>
      <c r="H3" s="883"/>
      <c r="I3" s="883"/>
      <c r="J3" s="247"/>
    </row>
    <row r="4" spans="1:10" x14ac:dyDescent="0.2">
      <c r="A4" s="880"/>
      <c r="B4" s="880"/>
      <c r="C4" s="260" t="s">
        <v>54</v>
      </c>
      <c r="D4" s="261" t="s">
        <v>487</v>
      </c>
      <c r="E4" s="260" t="s">
        <v>54</v>
      </c>
      <c r="F4" s="261" t="s">
        <v>487</v>
      </c>
      <c r="G4" s="260" t="s">
        <v>54</v>
      </c>
      <c r="H4" s="262" t="s">
        <v>487</v>
      </c>
      <c r="I4" s="261" t="s">
        <v>547</v>
      </c>
      <c r="J4" s="11"/>
    </row>
    <row r="5" spans="1:10" x14ac:dyDescent="0.2">
      <c r="A5" s="1"/>
      <c r="B5" s="199" t="s">
        <v>369</v>
      </c>
      <c r="C5" s="724">
        <v>1756.6513599999998</v>
      </c>
      <c r="D5" s="186" t="s">
        <v>149</v>
      </c>
      <c r="E5" s="727">
        <v>7912.3510700000006</v>
      </c>
      <c r="F5" s="186">
        <v>-12.276319890499785</v>
      </c>
      <c r="G5" s="727">
        <v>9686.8328799999999</v>
      </c>
      <c r="H5" s="186">
        <v>-22.231016077059522</v>
      </c>
      <c r="I5" s="624">
        <v>2.6944370671015871</v>
      </c>
      <c r="J5" s="1"/>
    </row>
    <row r="6" spans="1:10" x14ac:dyDescent="0.2">
      <c r="A6" s="1"/>
      <c r="B6" s="199" t="s">
        <v>546</v>
      </c>
      <c r="C6" s="724">
        <v>611.62189000000001</v>
      </c>
      <c r="D6" s="186">
        <v>-64.296681413586469</v>
      </c>
      <c r="E6" s="727">
        <v>7660.0974499999993</v>
      </c>
      <c r="F6" s="186">
        <v>-24.777668645246102</v>
      </c>
      <c r="G6" s="727">
        <v>10231.813880000003</v>
      </c>
      <c r="H6" s="186">
        <v>-33.307470301151469</v>
      </c>
      <c r="I6" s="621">
        <v>2.8460260359066418</v>
      </c>
      <c r="J6" s="1"/>
    </row>
    <row r="7" spans="1:10" x14ac:dyDescent="0.2">
      <c r="A7" s="730" t="s">
        <v>531</v>
      </c>
      <c r="B7" s="730"/>
      <c r="C7" s="725">
        <v>2368.2732500000002</v>
      </c>
      <c r="D7" s="195">
        <v>38.247527969332481</v>
      </c>
      <c r="E7" s="725">
        <v>15572.44852</v>
      </c>
      <c r="F7" s="195">
        <v>-18.90576887619147</v>
      </c>
      <c r="G7" s="725">
        <v>19918.646760000007</v>
      </c>
      <c r="H7" s="353">
        <v>-28.344203302877585</v>
      </c>
      <c r="I7" s="195">
        <v>5.5404631030082303</v>
      </c>
      <c r="J7" s="1"/>
    </row>
    <row r="8" spans="1:10" x14ac:dyDescent="0.2">
      <c r="A8" s="829"/>
      <c r="B8" s="199" t="s">
        <v>248</v>
      </c>
      <c r="C8" s="724">
        <v>0</v>
      </c>
      <c r="D8" s="186" t="s">
        <v>149</v>
      </c>
      <c r="E8" s="727">
        <v>845.54129</v>
      </c>
      <c r="F8" s="186" t="s">
        <v>149</v>
      </c>
      <c r="G8" s="727">
        <v>845.54129</v>
      </c>
      <c r="H8" s="186" t="s">
        <v>149</v>
      </c>
      <c r="I8" s="621">
        <v>0.23519119424933163</v>
      </c>
      <c r="J8" s="1"/>
    </row>
    <row r="9" spans="1:10" x14ac:dyDescent="0.2">
      <c r="A9" s="730" t="s">
        <v>345</v>
      </c>
      <c r="B9" s="730"/>
      <c r="C9" s="725">
        <v>0</v>
      </c>
      <c r="D9" s="195" t="s">
        <v>149</v>
      </c>
      <c r="E9" s="725">
        <v>845.54129</v>
      </c>
      <c r="F9" s="195" t="s">
        <v>149</v>
      </c>
      <c r="G9" s="725">
        <v>845.54129</v>
      </c>
      <c r="H9" s="353" t="s">
        <v>149</v>
      </c>
      <c r="I9" s="195">
        <v>0.23519119424933163</v>
      </c>
      <c r="J9" s="1"/>
    </row>
    <row r="10" spans="1:10" s="683" customFormat="1" x14ac:dyDescent="0.2">
      <c r="A10" s="680"/>
      <c r="B10" s="631" t="s">
        <v>252</v>
      </c>
      <c r="C10" s="724">
        <v>649.07855999999992</v>
      </c>
      <c r="D10" s="186">
        <v>-41.084874502779996</v>
      </c>
      <c r="E10" s="727">
        <v>5236.4307199999994</v>
      </c>
      <c r="F10" s="200">
        <v>-48.205135536322523</v>
      </c>
      <c r="G10" s="727">
        <v>7878.0908099999997</v>
      </c>
      <c r="H10" s="200">
        <v>-44.721111158366845</v>
      </c>
      <c r="I10" s="837">
        <v>2.1913271509290624</v>
      </c>
      <c r="J10" s="680"/>
    </row>
    <row r="11" spans="1:10" s="683" customFormat="1" x14ac:dyDescent="0.2">
      <c r="A11" s="680"/>
      <c r="B11" s="681" t="s">
        <v>370</v>
      </c>
      <c r="C11" s="726">
        <v>649.07855999999992</v>
      </c>
      <c r="D11" s="642">
        <v>-41.084874502779996</v>
      </c>
      <c r="E11" s="728">
        <v>5235.8586299999988</v>
      </c>
      <c r="F11" s="642">
        <v>-48.21079422362223</v>
      </c>
      <c r="G11" s="728">
        <v>7877.51872</v>
      </c>
      <c r="H11" s="642">
        <v>-44.720072808519099</v>
      </c>
      <c r="I11" s="837">
        <v>2.1911680214673681</v>
      </c>
      <c r="J11" s="680"/>
    </row>
    <row r="12" spans="1:10" s="683" customFormat="1" x14ac:dyDescent="0.2">
      <c r="A12" s="680"/>
      <c r="B12" s="681" t="s">
        <v>367</v>
      </c>
      <c r="C12" s="726">
        <v>0</v>
      </c>
      <c r="D12" s="642" t="s">
        <v>149</v>
      </c>
      <c r="E12" s="728">
        <v>0.57208999999999999</v>
      </c>
      <c r="F12" s="642" t="s">
        <v>149</v>
      </c>
      <c r="G12" s="728">
        <v>0.57208999999999999</v>
      </c>
      <c r="H12" s="642">
        <v>-56.080577925517616</v>
      </c>
      <c r="I12" s="827">
        <v>1.5912946169441367E-4</v>
      </c>
      <c r="J12" s="680"/>
    </row>
    <row r="13" spans="1:10" x14ac:dyDescent="0.2">
      <c r="A13" s="829"/>
      <c r="B13" s="631" t="s">
        <v>219</v>
      </c>
      <c r="C13" s="724">
        <v>3569.3180300000004</v>
      </c>
      <c r="D13" s="186">
        <v>29.066105728598735</v>
      </c>
      <c r="E13" s="727">
        <v>27346.913490000003</v>
      </c>
      <c r="F13" s="200">
        <v>13.298386794488573</v>
      </c>
      <c r="G13" s="727">
        <v>35340.236850000001</v>
      </c>
      <c r="H13" s="200">
        <v>-3.7447858605114619</v>
      </c>
      <c r="I13" s="826">
        <v>9.8300492336757888</v>
      </c>
      <c r="J13" s="829"/>
    </row>
    <row r="14" spans="1:10" s="683" customFormat="1" x14ac:dyDescent="0.2">
      <c r="A14" s="680"/>
      <c r="B14" s="681" t="s">
        <v>370</v>
      </c>
      <c r="C14" s="726">
        <v>2656.3789300000003</v>
      </c>
      <c r="D14" s="642">
        <v>56.156015652242864</v>
      </c>
      <c r="E14" s="728">
        <v>21455.861390000002</v>
      </c>
      <c r="F14" s="642">
        <v>25.746753289985573</v>
      </c>
      <c r="G14" s="728">
        <v>28539.589589999996</v>
      </c>
      <c r="H14" s="642">
        <v>6.4312272852184451</v>
      </c>
      <c r="I14" s="837">
        <v>7.9384179559792889</v>
      </c>
      <c r="J14" s="680"/>
    </row>
    <row r="15" spans="1:10" s="683" customFormat="1" x14ac:dyDescent="0.2">
      <c r="A15" s="680"/>
      <c r="B15" s="681" t="s">
        <v>367</v>
      </c>
      <c r="C15" s="726">
        <v>912.93909999999994</v>
      </c>
      <c r="D15" s="642">
        <v>-14.228915840364204</v>
      </c>
      <c r="E15" s="728">
        <v>5891.0521000000008</v>
      </c>
      <c r="F15" s="642">
        <v>-16.726201040058069</v>
      </c>
      <c r="G15" s="728">
        <v>6800.6472600000006</v>
      </c>
      <c r="H15" s="642">
        <v>-31.307201299295169</v>
      </c>
      <c r="I15" s="837">
        <v>1.8916312776964979</v>
      </c>
      <c r="J15" s="680"/>
    </row>
    <row r="16" spans="1:10" x14ac:dyDescent="0.2">
      <c r="A16" s="1"/>
      <c r="B16" s="199" t="s">
        <v>613</v>
      </c>
      <c r="C16" s="724">
        <v>0</v>
      </c>
      <c r="D16" s="200" t="s">
        <v>149</v>
      </c>
      <c r="E16" s="727">
        <v>0</v>
      </c>
      <c r="F16" s="200" t="s">
        <v>149</v>
      </c>
      <c r="G16" s="727">
        <v>4.8509700000000002</v>
      </c>
      <c r="H16" s="200" t="s">
        <v>149</v>
      </c>
      <c r="I16" s="827">
        <v>1.3493195909660193E-3</v>
      </c>
      <c r="J16" s="1"/>
    </row>
    <row r="17" spans="1:10" x14ac:dyDescent="0.2">
      <c r="A17" s="730" t="s">
        <v>515</v>
      </c>
      <c r="B17" s="730"/>
      <c r="C17" s="725">
        <v>4218.3965900000003</v>
      </c>
      <c r="D17" s="195">
        <v>9.0810212352196586</v>
      </c>
      <c r="E17" s="725">
        <v>32583.344209999999</v>
      </c>
      <c r="F17" s="195">
        <v>-4.8578540913671304</v>
      </c>
      <c r="G17" s="725">
        <v>43223.178630000002</v>
      </c>
      <c r="H17" s="353">
        <v>-15.193256210829986</v>
      </c>
      <c r="I17" s="195">
        <v>12.022725704195818</v>
      </c>
      <c r="J17" s="829"/>
    </row>
    <row r="18" spans="1:10" x14ac:dyDescent="0.2">
      <c r="A18" s="829"/>
      <c r="B18" s="199" t="s">
        <v>224</v>
      </c>
      <c r="C18" s="724">
        <v>0</v>
      </c>
      <c r="D18" s="186" t="s">
        <v>149</v>
      </c>
      <c r="E18" s="727">
        <v>0</v>
      </c>
      <c r="F18" s="186">
        <v>-100</v>
      </c>
      <c r="G18" s="727">
        <v>0</v>
      </c>
      <c r="H18" s="186">
        <v>-100</v>
      </c>
      <c r="I18" s="793">
        <v>0</v>
      </c>
      <c r="J18" s="829"/>
    </row>
    <row r="19" spans="1:10" x14ac:dyDescent="0.2">
      <c r="A19" s="1"/>
      <c r="B19" s="199" t="s">
        <v>371</v>
      </c>
      <c r="C19" s="724">
        <v>905.40291999999999</v>
      </c>
      <c r="D19" s="186">
        <v>-66.112637777892076</v>
      </c>
      <c r="E19" s="727">
        <v>21720.129490000003</v>
      </c>
      <c r="F19" s="186">
        <v>-13.417714031360697</v>
      </c>
      <c r="G19" s="727">
        <v>30655.932330000007</v>
      </c>
      <c r="H19" s="186">
        <v>-11.13353656615047</v>
      </c>
      <c r="I19" s="625">
        <v>8.5270884116367593</v>
      </c>
      <c r="J19" s="1"/>
    </row>
    <row r="20" spans="1:10" x14ac:dyDescent="0.2">
      <c r="A20" s="730" t="s">
        <v>392</v>
      </c>
      <c r="B20" s="730"/>
      <c r="C20" s="725">
        <v>905.40291999999999</v>
      </c>
      <c r="D20" s="192">
        <v>-66.112637777892076</v>
      </c>
      <c r="E20" s="725">
        <v>21720.129490000003</v>
      </c>
      <c r="F20" s="195">
        <v>-16.620189455750527</v>
      </c>
      <c r="G20" s="725">
        <v>30655.932330000007</v>
      </c>
      <c r="H20" s="353">
        <v>-17.796845410403925</v>
      </c>
      <c r="I20" s="195">
        <v>8.5270884116367593</v>
      </c>
      <c r="J20" s="829"/>
    </row>
    <row r="21" spans="1:10" s="683" customFormat="1" x14ac:dyDescent="0.2">
      <c r="A21" s="680"/>
      <c r="B21" s="631" t="s">
        <v>226</v>
      </c>
      <c r="C21" s="724">
        <v>17282.99769</v>
      </c>
      <c r="D21" s="186">
        <v>-1.6004617294333692</v>
      </c>
      <c r="E21" s="727">
        <v>153037.43630999999</v>
      </c>
      <c r="F21" s="200">
        <v>-1.8567800891434707</v>
      </c>
      <c r="G21" s="727">
        <v>214531.49392999997</v>
      </c>
      <c r="H21" s="200">
        <v>3.4575016604481577</v>
      </c>
      <c r="I21" s="837">
        <v>59.67292059917019</v>
      </c>
      <c r="J21" s="680"/>
    </row>
    <row r="22" spans="1:10" s="683" customFormat="1" x14ac:dyDescent="0.2">
      <c r="A22" s="680"/>
      <c r="B22" s="681" t="s">
        <v>370</v>
      </c>
      <c r="C22" s="726">
        <v>14039.671260000001</v>
      </c>
      <c r="D22" s="642">
        <v>-4.8324980616894733</v>
      </c>
      <c r="E22" s="728">
        <v>127533.40072000001</v>
      </c>
      <c r="F22" s="642">
        <v>1.4094534022747609</v>
      </c>
      <c r="G22" s="728">
        <v>177118.54228999998</v>
      </c>
      <c r="H22" s="642">
        <v>7.5860917804047006</v>
      </c>
      <c r="I22" s="837">
        <v>49.266336224557222</v>
      </c>
      <c r="J22" s="680"/>
    </row>
    <row r="23" spans="1:10" s="683" customFormat="1" x14ac:dyDescent="0.2">
      <c r="A23" s="680"/>
      <c r="B23" s="681" t="s">
        <v>367</v>
      </c>
      <c r="C23" s="726">
        <v>3243.3264299999996</v>
      </c>
      <c r="D23" s="642">
        <v>15.358691470844146</v>
      </c>
      <c r="E23" s="728">
        <v>25504.035589999996</v>
      </c>
      <c r="F23" s="642">
        <v>-15.470913337270115</v>
      </c>
      <c r="G23" s="728">
        <v>37412.951639999992</v>
      </c>
      <c r="H23" s="642">
        <v>-12.448198178254803</v>
      </c>
      <c r="I23" s="837">
        <v>10.406584374612963</v>
      </c>
      <c r="J23" s="680"/>
    </row>
    <row r="24" spans="1:10" x14ac:dyDescent="0.2">
      <c r="A24" s="829"/>
      <c r="B24" s="199" t="s">
        <v>233</v>
      </c>
      <c r="C24" s="724">
        <v>3998.7399399999999</v>
      </c>
      <c r="D24" s="200">
        <v>-14.09407892752327</v>
      </c>
      <c r="E24" s="727">
        <v>37925.181979999994</v>
      </c>
      <c r="F24" s="200">
        <v>22.689184218592832</v>
      </c>
      <c r="G24" s="727">
        <v>50337.51477999999</v>
      </c>
      <c r="H24" s="200">
        <v>19.763863004311585</v>
      </c>
      <c r="I24" s="837">
        <v>14.001610987739676</v>
      </c>
      <c r="J24" s="829"/>
    </row>
    <row r="25" spans="1:10" x14ac:dyDescent="0.2">
      <c r="A25" s="730" t="s">
        <v>516</v>
      </c>
      <c r="B25" s="730"/>
      <c r="C25" s="725">
        <v>21281.737630000003</v>
      </c>
      <c r="D25" s="195">
        <v>-4.2178359306129867</v>
      </c>
      <c r="E25" s="725">
        <v>190962.61828999998</v>
      </c>
      <c r="F25" s="195">
        <v>2.204112511100337</v>
      </c>
      <c r="G25" s="725">
        <v>264869.00870999997</v>
      </c>
      <c r="H25" s="353">
        <v>6.2056457124883888</v>
      </c>
      <c r="I25" s="195">
        <v>73.674531586909865</v>
      </c>
      <c r="J25" s="829"/>
    </row>
    <row r="26" spans="1:10" x14ac:dyDescent="0.2">
      <c r="A26" s="203" t="s">
        <v>118</v>
      </c>
      <c r="B26" s="203"/>
      <c r="C26" s="254">
        <v>28773.810390000006</v>
      </c>
      <c r="D26" s="205">
        <v>-5.5697796301418441</v>
      </c>
      <c r="E26" s="254">
        <v>261684.08179999999</v>
      </c>
      <c r="F26" s="205">
        <v>-1.7495512286828578</v>
      </c>
      <c r="G26" s="254">
        <v>359512.30771999998</v>
      </c>
      <c r="H26" s="626">
        <v>-1.6247165887052317</v>
      </c>
      <c r="I26" s="626">
        <v>100</v>
      </c>
      <c r="J26" s="829"/>
    </row>
    <row r="27" spans="1:10" x14ac:dyDescent="0.2">
      <c r="A27" s="355"/>
      <c r="B27" s="807" t="s">
        <v>372</v>
      </c>
      <c r="C27" s="255">
        <v>17345.128750000003</v>
      </c>
      <c r="D27" s="216">
        <v>-1.1978350058403591</v>
      </c>
      <c r="E27" s="255">
        <v>154225.12074000001</v>
      </c>
      <c r="F27" s="216">
        <v>0.84452560282292088</v>
      </c>
      <c r="G27" s="255">
        <v>213540.50157000002</v>
      </c>
      <c r="H27" s="216">
        <v>3.8142053412719901</v>
      </c>
      <c r="I27" s="216">
        <v>59.39727152159486</v>
      </c>
      <c r="J27" s="829"/>
    </row>
    <row r="28" spans="1:10" x14ac:dyDescent="0.2">
      <c r="A28" s="355"/>
      <c r="B28" s="807" t="s">
        <v>373</v>
      </c>
      <c r="C28" s="255">
        <v>11428.681639999999</v>
      </c>
      <c r="D28" s="216">
        <v>-11.512323233605855</v>
      </c>
      <c r="E28" s="255">
        <v>107458.96106000002</v>
      </c>
      <c r="F28" s="216">
        <v>-5.2476570776024234</v>
      </c>
      <c r="G28" s="255">
        <v>145971.80614999999</v>
      </c>
      <c r="H28" s="216">
        <v>-8.6276816867406279</v>
      </c>
      <c r="I28" s="216">
        <v>40.602728478405147</v>
      </c>
      <c r="J28" s="829"/>
    </row>
    <row r="29" spans="1:10" x14ac:dyDescent="0.2">
      <c r="A29" s="767" t="s">
        <v>519</v>
      </c>
      <c r="B29" s="356"/>
      <c r="C29" s="627">
        <v>4218.3965900000003</v>
      </c>
      <c r="D29" s="628">
        <v>9.0810212352196586</v>
      </c>
      <c r="E29" s="629">
        <v>33428.885499999997</v>
      </c>
      <c r="F29" s="630">
        <v>-2.3889051625379012</v>
      </c>
      <c r="G29" s="629">
        <v>44068.719920000003</v>
      </c>
      <c r="H29" s="630">
        <v>-13.534248108764487</v>
      </c>
      <c r="I29" s="630">
        <v>12.257916898445149</v>
      </c>
      <c r="J29" s="829"/>
    </row>
    <row r="30" spans="1:10" x14ac:dyDescent="0.2">
      <c r="A30" s="767" t="s">
        <v>520</v>
      </c>
      <c r="B30" s="212"/>
      <c r="C30" s="627">
        <v>24555.413800000006</v>
      </c>
      <c r="D30" s="628">
        <v>-7.6994702303496529</v>
      </c>
      <c r="E30" s="629">
        <v>228255.19629999998</v>
      </c>
      <c r="F30" s="630">
        <v>-1.6552114760823022</v>
      </c>
      <c r="G30" s="629">
        <v>315443.58779999998</v>
      </c>
      <c r="H30" s="630">
        <v>0.3054002649991619</v>
      </c>
      <c r="I30" s="630">
        <v>87.74208310155484</v>
      </c>
      <c r="J30" s="829"/>
    </row>
    <row r="31" spans="1:10" x14ac:dyDescent="0.2">
      <c r="A31" s="841" t="s">
        <v>521</v>
      </c>
      <c r="B31" s="782"/>
      <c r="C31" s="757">
        <v>649.07855999999992</v>
      </c>
      <c r="D31" s="758">
        <v>-41.084874502779996</v>
      </c>
      <c r="E31" s="757">
        <v>5236.4307199999994</v>
      </c>
      <c r="F31" s="758">
        <v>-48.205135536322523</v>
      </c>
      <c r="G31" s="757">
        <v>7878.0908099999997</v>
      </c>
      <c r="H31" s="758">
        <v>-44.721111158366845</v>
      </c>
      <c r="I31" s="758">
        <v>2.1913271509290624</v>
      </c>
      <c r="J31" s="829"/>
    </row>
    <row r="32" spans="1:10" x14ac:dyDescent="0.2">
      <c r="A32" s="684"/>
      <c r="B32" s="1"/>
      <c r="C32" s="1"/>
      <c r="D32" s="1"/>
      <c r="E32" s="1"/>
      <c r="F32" s="1"/>
      <c r="G32" s="1"/>
      <c r="H32" s="1"/>
      <c r="I32" s="247" t="s">
        <v>237</v>
      </c>
      <c r="J32" s="1"/>
    </row>
    <row r="33" spans="1:10" x14ac:dyDescent="0.2">
      <c r="A33" s="685" t="s">
        <v>642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685" t="s">
        <v>549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ht="14.25" customHeight="1" x14ac:dyDescent="0.2">
      <c r="A35" s="901" t="s">
        <v>659</v>
      </c>
      <c r="B35" s="901"/>
      <c r="C35" s="901"/>
      <c r="D35" s="901"/>
      <c r="E35" s="901"/>
      <c r="F35" s="901"/>
      <c r="G35" s="901"/>
      <c r="H35" s="901"/>
      <c r="I35" s="901"/>
    </row>
    <row r="36" spans="1:10" ht="19.5" customHeight="1" x14ac:dyDescent="0.2">
      <c r="A36" s="901"/>
      <c r="B36" s="901"/>
      <c r="C36" s="901"/>
      <c r="D36" s="901"/>
      <c r="E36" s="901"/>
      <c r="F36" s="901"/>
      <c r="G36" s="901"/>
      <c r="H36" s="901"/>
      <c r="I36" s="901"/>
    </row>
    <row r="63" spans="3:3" x14ac:dyDescent="0.2">
      <c r="C63" t="s">
        <v>572</v>
      </c>
    </row>
    <row r="67" spans="3:3" x14ac:dyDescent="0.2">
      <c r="C67" t="s">
        <v>573</v>
      </c>
    </row>
  </sheetData>
  <mergeCells count="6">
    <mergeCell ref="A35:I36"/>
    <mergeCell ref="A3:A4"/>
    <mergeCell ref="B3:B4"/>
    <mergeCell ref="C3:D3"/>
    <mergeCell ref="E3:F3"/>
    <mergeCell ref="G3:I3"/>
  </mergeCells>
  <conditionalFormatting sqref="I14">
    <cfRule type="cellIs" dxfId="192" priority="18" operator="between">
      <formula>0.00001</formula>
      <formula>0.499</formula>
    </cfRule>
  </conditionalFormatting>
  <conditionalFormatting sqref="I11:I12">
    <cfRule type="cellIs" dxfId="191" priority="14" operator="between">
      <formula>0.00001</formula>
      <formula>0.499</formula>
    </cfRule>
  </conditionalFormatting>
  <conditionalFormatting sqref="I15">
    <cfRule type="cellIs" dxfId="190" priority="11" operator="between">
      <formula>0.00001</formula>
      <formula>0.499</formula>
    </cfRule>
  </conditionalFormatting>
  <conditionalFormatting sqref="I16">
    <cfRule type="cellIs" dxfId="189" priority="10" operator="between">
      <formula>0.00001</formula>
      <formula>0.499</formula>
    </cfRule>
  </conditionalFormatting>
  <conditionalFormatting sqref="I10">
    <cfRule type="cellIs" dxfId="188" priority="9" operator="between">
      <formula>0.00001</formula>
      <formula>0.499</formula>
    </cfRule>
  </conditionalFormatting>
  <conditionalFormatting sqref="I22:I23">
    <cfRule type="cellIs" dxfId="187" priority="7" operator="between">
      <formula>0.00001</formula>
      <formula>0.499</formula>
    </cfRule>
  </conditionalFormatting>
  <conditionalFormatting sqref="I21">
    <cfRule type="cellIs" dxfId="186" priority="5" operator="between">
      <formula>0.00001</formula>
      <formula>0.499</formula>
    </cfRule>
  </conditionalFormatting>
  <conditionalFormatting sqref="I24">
    <cfRule type="cellIs" dxfId="185" priority="4" operator="between">
      <formula>0.00001</formula>
      <formula>0.499</formula>
    </cfRule>
  </conditionalFormatting>
  <conditionalFormatting sqref="D19">
    <cfRule type="cellIs" dxfId="184" priority="3" operator="between">
      <formula>-0.49999</formula>
      <formula>0.4999999</formula>
    </cfRule>
  </conditionalFormatting>
  <conditionalFormatting sqref="D20">
    <cfRule type="cellIs" dxfId="183" priority="2" operator="between">
      <formula>-0.49999</formula>
      <formula>0.4999999</formula>
    </cfRule>
  </conditionalFormatting>
  <conditionalFormatting sqref="I18">
    <cfRule type="cellIs" dxfId="182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J1" sqref="J1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93" t="s">
        <v>18</v>
      </c>
      <c r="B1" s="893"/>
      <c r="C1" s="893"/>
      <c r="D1" s="893"/>
      <c r="E1" s="893"/>
      <c r="F1" s="893"/>
      <c r="G1" s="1"/>
      <c r="H1" s="1"/>
    </row>
    <row r="2" spans="1:9" x14ac:dyDescent="0.2">
      <c r="A2" s="894"/>
      <c r="B2" s="894"/>
      <c r="C2" s="894"/>
      <c r="D2" s="894"/>
      <c r="E2" s="894"/>
      <c r="F2" s="894"/>
      <c r="G2" s="11"/>
      <c r="H2" s="62" t="s">
        <v>543</v>
      </c>
    </row>
    <row r="3" spans="1:9" x14ac:dyDescent="0.2">
      <c r="A3" s="12"/>
      <c r="B3" s="865">
        <f>INDICE!A3</f>
        <v>42614</v>
      </c>
      <c r="C3" s="865">
        <v>41671</v>
      </c>
      <c r="D3" s="883" t="s">
        <v>119</v>
      </c>
      <c r="E3" s="883"/>
      <c r="F3" s="883" t="s">
        <v>120</v>
      </c>
      <c r="G3" s="883"/>
      <c r="H3" s="883"/>
    </row>
    <row r="4" spans="1:9" x14ac:dyDescent="0.2">
      <c r="A4" s="603"/>
      <c r="B4" s="260" t="s">
        <v>54</v>
      </c>
      <c r="C4" s="261" t="s">
        <v>487</v>
      </c>
      <c r="D4" s="260" t="s">
        <v>54</v>
      </c>
      <c r="E4" s="261" t="s">
        <v>487</v>
      </c>
      <c r="F4" s="260" t="s">
        <v>54</v>
      </c>
      <c r="G4" s="262" t="s">
        <v>487</v>
      </c>
      <c r="H4" s="261" t="s">
        <v>547</v>
      </c>
      <c r="I4" s="62"/>
    </row>
    <row r="5" spans="1:9" ht="14.1" customHeight="1" x14ac:dyDescent="0.2">
      <c r="A5" s="632" t="s">
        <v>375</v>
      </c>
      <c r="B5" s="357">
        <v>17345.12875</v>
      </c>
      <c r="C5" s="358">
        <v>-1.197835005840401</v>
      </c>
      <c r="D5" s="357">
        <v>154225.12074000001</v>
      </c>
      <c r="E5" s="358">
        <v>0.84452560282292088</v>
      </c>
      <c r="F5" s="357">
        <v>213540.50156999999</v>
      </c>
      <c r="G5" s="358">
        <v>3.814205341271991</v>
      </c>
      <c r="H5" s="358">
        <v>59.397271521594853</v>
      </c>
    </row>
    <row r="6" spans="1:9" x14ac:dyDescent="0.2">
      <c r="A6" s="620" t="s">
        <v>376</v>
      </c>
      <c r="B6" s="686">
        <v>5039.3468000000003</v>
      </c>
      <c r="C6" s="687">
        <v>-21.260922652574074</v>
      </c>
      <c r="D6" s="686">
        <v>54602.343999999997</v>
      </c>
      <c r="E6" s="687">
        <v>1.6917220616410238</v>
      </c>
      <c r="F6" s="686">
        <v>76976.496709999992</v>
      </c>
      <c r="G6" s="687">
        <v>5.4628900482471154</v>
      </c>
      <c r="H6" s="687">
        <v>21.411366191655343</v>
      </c>
    </row>
    <row r="7" spans="1:9" x14ac:dyDescent="0.2">
      <c r="A7" s="620" t="s">
        <v>377</v>
      </c>
      <c r="B7" s="688">
        <v>9000.3244600000016</v>
      </c>
      <c r="C7" s="687">
        <v>7.7556462776169246</v>
      </c>
      <c r="D7" s="686">
        <v>72931.056719999993</v>
      </c>
      <c r="E7" s="687">
        <v>1.1991469046903898</v>
      </c>
      <c r="F7" s="686">
        <v>100142.04558000002</v>
      </c>
      <c r="G7" s="687">
        <v>9.2771661176823415</v>
      </c>
      <c r="H7" s="687">
        <v>27.854970032901889</v>
      </c>
    </row>
    <row r="8" spans="1:9" x14ac:dyDescent="0.2">
      <c r="A8" s="620" t="s">
        <v>618</v>
      </c>
      <c r="B8" s="688">
        <v>0</v>
      </c>
      <c r="C8" s="689" t="s">
        <v>149</v>
      </c>
      <c r="D8" s="686">
        <v>0</v>
      </c>
      <c r="E8" s="689" t="s">
        <v>149</v>
      </c>
      <c r="F8" s="686">
        <v>4.8509700000000002</v>
      </c>
      <c r="G8" s="689" t="s">
        <v>149</v>
      </c>
      <c r="H8" s="119">
        <v>1.3493195909660193E-3</v>
      </c>
    </row>
    <row r="9" spans="1:9" x14ac:dyDescent="0.2">
      <c r="A9" s="620" t="s">
        <v>619</v>
      </c>
      <c r="B9" s="686">
        <v>3305.4574900000002</v>
      </c>
      <c r="C9" s="687">
        <v>17.933119348181918</v>
      </c>
      <c r="D9" s="686">
        <v>26691.720019999997</v>
      </c>
      <c r="E9" s="687">
        <v>-1.7700769923076616</v>
      </c>
      <c r="F9" s="686">
        <v>36417.108309999996</v>
      </c>
      <c r="G9" s="687">
        <v>-11.31899535328551</v>
      </c>
      <c r="H9" s="687">
        <v>10.129585977446657</v>
      </c>
    </row>
    <row r="10" spans="1:9" x14ac:dyDescent="0.2">
      <c r="A10" s="632" t="s">
        <v>378</v>
      </c>
      <c r="B10" s="634">
        <v>11428.681640000001</v>
      </c>
      <c r="C10" s="358">
        <v>-11.512323233605839</v>
      </c>
      <c r="D10" s="634">
        <v>107458.38897000001</v>
      </c>
      <c r="E10" s="358">
        <v>-5.2481615201107825</v>
      </c>
      <c r="F10" s="634">
        <v>145971.23405999999</v>
      </c>
      <c r="G10" s="358">
        <v>-8.6272947680873102</v>
      </c>
      <c r="H10" s="358">
        <v>40.602569348943454</v>
      </c>
    </row>
    <row r="11" spans="1:9" x14ac:dyDescent="0.2">
      <c r="A11" s="620" t="s">
        <v>379</v>
      </c>
      <c r="B11" s="686">
        <v>2788.92202</v>
      </c>
      <c r="C11" s="687">
        <v>-25.755351276108986</v>
      </c>
      <c r="D11" s="686">
        <v>26133.600849999999</v>
      </c>
      <c r="E11" s="687">
        <v>-1.9592641130791364</v>
      </c>
      <c r="F11" s="686">
        <v>37337.469190000003</v>
      </c>
      <c r="G11" s="687">
        <v>3.7131341225346262</v>
      </c>
      <c r="H11" s="687">
        <v>10.385588584377382</v>
      </c>
    </row>
    <row r="12" spans="1:9" x14ac:dyDescent="0.2">
      <c r="A12" s="620" t="s">
        <v>380</v>
      </c>
      <c r="B12" s="686">
        <v>1580.81549</v>
      </c>
      <c r="C12" s="687">
        <v>-10.91604268684682</v>
      </c>
      <c r="D12" s="686">
        <v>12359.102200000001</v>
      </c>
      <c r="E12" s="687">
        <v>-32.571203903434096</v>
      </c>
      <c r="F12" s="686">
        <v>16944.076960000002</v>
      </c>
      <c r="G12" s="687">
        <v>-25.839147040652939</v>
      </c>
      <c r="H12" s="687">
        <v>4.713072847897215</v>
      </c>
    </row>
    <row r="13" spans="1:9" x14ac:dyDescent="0.2">
      <c r="A13" s="620" t="s">
        <v>381</v>
      </c>
      <c r="B13" s="686">
        <v>877.98595999999998</v>
      </c>
      <c r="C13" s="687">
        <v>-2.3352493617289607</v>
      </c>
      <c r="D13" s="686">
        <v>7658.8362899999993</v>
      </c>
      <c r="E13" s="687">
        <v>-27.705192190986494</v>
      </c>
      <c r="F13" s="686">
        <v>11174.602730000001</v>
      </c>
      <c r="G13" s="687">
        <v>-40.010969401652382</v>
      </c>
      <c r="H13" s="687">
        <v>3.1082670857274652</v>
      </c>
    </row>
    <row r="14" spans="1:9" x14ac:dyDescent="0.2">
      <c r="A14" s="620" t="s">
        <v>382</v>
      </c>
      <c r="B14" s="686">
        <v>2963.7398700000003</v>
      </c>
      <c r="C14" s="687">
        <v>10.762970801181556</v>
      </c>
      <c r="D14" s="686">
        <v>28030.295019999998</v>
      </c>
      <c r="E14" s="687">
        <v>20.198938736531787</v>
      </c>
      <c r="F14" s="686">
        <v>37853.005599999997</v>
      </c>
      <c r="G14" s="687">
        <v>17.585283585862658</v>
      </c>
      <c r="H14" s="687">
        <v>10.52898740520482</v>
      </c>
    </row>
    <row r="15" spans="1:9" x14ac:dyDescent="0.2">
      <c r="A15" s="620" t="s">
        <v>383</v>
      </c>
      <c r="B15" s="686">
        <v>878.66539999999998</v>
      </c>
      <c r="C15" s="687">
        <v>-53.701147300396869</v>
      </c>
      <c r="D15" s="686">
        <v>10026.518340000001</v>
      </c>
      <c r="E15" s="687">
        <v>-22.354702942375713</v>
      </c>
      <c r="F15" s="686">
        <v>13632.861040000002</v>
      </c>
      <c r="G15" s="687">
        <v>-23.853700661992214</v>
      </c>
      <c r="H15" s="687">
        <v>3.7920429279483034</v>
      </c>
    </row>
    <row r="16" spans="1:9" x14ac:dyDescent="0.2">
      <c r="A16" s="620" t="s">
        <v>384</v>
      </c>
      <c r="B16" s="686">
        <v>2338.5529000000006</v>
      </c>
      <c r="C16" s="687">
        <v>22.302625873946518</v>
      </c>
      <c r="D16" s="686">
        <v>23250.036269999997</v>
      </c>
      <c r="E16" s="687">
        <v>7.6474085500090689</v>
      </c>
      <c r="F16" s="686">
        <v>29029.218539999998</v>
      </c>
      <c r="G16" s="687">
        <v>-9.7966893401282444</v>
      </c>
      <c r="H16" s="687">
        <v>8.0746104977882727</v>
      </c>
    </row>
    <row r="17" spans="1:8" x14ac:dyDescent="0.2">
      <c r="A17" s="690" t="s">
        <v>385</v>
      </c>
      <c r="B17" s="842">
        <v>0</v>
      </c>
      <c r="C17" s="815" t="s">
        <v>149</v>
      </c>
      <c r="D17" s="815">
        <v>0.57208999999999999</v>
      </c>
      <c r="E17" s="815" t="s">
        <v>149</v>
      </c>
      <c r="F17" s="815">
        <v>0.57208999999999999</v>
      </c>
      <c r="G17" s="816">
        <v>-56.080577925517616</v>
      </c>
      <c r="H17" s="817">
        <v>1.5912946169441367E-4</v>
      </c>
    </row>
    <row r="18" spans="1:8" x14ac:dyDescent="0.2">
      <c r="A18" s="633" t="s">
        <v>118</v>
      </c>
      <c r="B18" s="69">
        <v>28773.810390000002</v>
      </c>
      <c r="C18" s="70">
        <v>-5.569779630141845</v>
      </c>
      <c r="D18" s="69">
        <v>261684.08179999996</v>
      </c>
      <c r="E18" s="70">
        <v>-1.7495512286828689</v>
      </c>
      <c r="F18" s="69">
        <v>359512.30771999998</v>
      </c>
      <c r="G18" s="70">
        <v>-1.6247165887052317</v>
      </c>
      <c r="H18" s="70">
        <v>100</v>
      </c>
    </row>
    <row r="19" spans="1:8" x14ac:dyDescent="0.2">
      <c r="A19" s="679"/>
      <c r="B19" s="1"/>
      <c r="C19" s="1"/>
      <c r="D19" s="1"/>
      <c r="E19" s="1"/>
      <c r="F19" s="1"/>
      <c r="G19" s="1"/>
      <c r="H19" s="247" t="s">
        <v>237</v>
      </c>
    </row>
    <row r="20" spans="1:8" x14ac:dyDescent="0.2">
      <c r="A20" s="684" t="s">
        <v>374</v>
      </c>
      <c r="B20" s="1"/>
      <c r="C20" s="1"/>
      <c r="D20" s="1"/>
      <c r="E20" s="1"/>
      <c r="F20" s="1"/>
      <c r="G20" s="1"/>
      <c r="H20" s="1"/>
    </row>
    <row r="21" spans="1:8" x14ac:dyDescent="0.2">
      <c r="A21" s="685" t="s">
        <v>642</v>
      </c>
      <c r="B21" s="1"/>
      <c r="C21" s="1"/>
      <c r="D21" s="1"/>
      <c r="E21" s="1"/>
      <c r="F21" s="1"/>
      <c r="G21" s="1"/>
      <c r="H21" s="1"/>
    </row>
    <row r="22" spans="1:8" x14ac:dyDescent="0.2">
      <c r="A22" s="901" t="s">
        <v>659</v>
      </c>
      <c r="B22" s="901"/>
      <c r="C22" s="901"/>
      <c r="D22" s="901"/>
      <c r="E22" s="901"/>
      <c r="F22" s="901"/>
      <c r="G22" s="901"/>
      <c r="H22" s="901"/>
    </row>
    <row r="23" spans="1:8" x14ac:dyDescent="0.2">
      <c r="A23" s="901"/>
      <c r="B23" s="901"/>
      <c r="C23" s="901"/>
      <c r="D23" s="901"/>
      <c r="E23" s="901"/>
      <c r="F23" s="901"/>
      <c r="G23" s="901"/>
      <c r="H23" s="901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181" priority="7" operator="between">
      <formula>0.0001</formula>
      <formula>0.44999</formula>
    </cfRule>
  </conditionalFormatting>
  <conditionalFormatting sqref="H8">
    <cfRule type="cellIs" dxfId="180" priority="5" operator="between">
      <formula>0</formula>
      <formula>0.5</formula>
    </cfRule>
    <cfRule type="cellIs" dxfId="179" priority="6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I1" sqref="I1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29" t="s">
        <v>585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545</v>
      </c>
      <c r="H2" s="1"/>
    </row>
    <row r="3" spans="1:8" x14ac:dyDescent="0.2">
      <c r="A3" s="63"/>
      <c r="B3" s="865">
        <f>INDICE!A3</f>
        <v>42614</v>
      </c>
      <c r="C3" s="883">
        <v>41671</v>
      </c>
      <c r="D3" s="883" t="s">
        <v>119</v>
      </c>
      <c r="E3" s="883"/>
      <c r="F3" s="883" t="s">
        <v>120</v>
      </c>
      <c r="G3" s="883"/>
      <c r="H3" s="1"/>
    </row>
    <row r="4" spans="1:8" x14ac:dyDescent="0.2">
      <c r="A4" s="75"/>
      <c r="B4" s="260" t="s">
        <v>394</v>
      </c>
      <c r="C4" s="261" t="s">
        <v>487</v>
      </c>
      <c r="D4" s="260" t="s">
        <v>394</v>
      </c>
      <c r="E4" s="261" t="s">
        <v>487</v>
      </c>
      <c r="F4" s="260" t="s">
        <v>394</v>
      </c>
      <c r="G4" s="262" t="s">
        <v>487</v>
      </c>
      <c r="H4" s="1"/>
    </row>
    <row r="5" spans="1:8" x14ac:dyDescent="0.2">
      <c r="A5" s="690" t="s">
        <v>544</v>
      </c>
      <c r="B5" s="691">
        <v>14.544148504828557</v>
      </c>
      <c r="C5" s="654">
        <v>-25.882642775961379</v>
      </c>
      <c r="D5" s="692">
        <v>15.442101553581457</v>
      </c>
      <c r="E5" s="654">
        <v>-31.02954250282815</v>
      </c>
      <c r="F5" s="692">
        <v>16.515309213065649</v>
      </c>
      <c r="G5" s="654">
        <v>-28.990374707158466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395</v>
      </c>
      <c r="H6" s="1"/>
    </row>
    <row r="7" spans="1:8" x14ac:dyDescent="0.2">
      <c r="A7" s="274" t="s">
        <v>556</v>
      </c>
      <c r="B7" s="94"/>
      <c r="C7" s="288"/>
      <c r="D7" s="288"/>
      <c r="E7" s="288"/>
      <c r="F7" s="94"/>
      <c r="G7" s="94"/>
      <c r="H7" s="1"/>
    </row>
    <row r="8" spans="1:8" x14ac:dyDescent="0.2">
      <c r="A8" s="684" t="s">
        <v>396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2"/>
  <sheetViews>
    <sheetView workbookViewId="0">
      <selection activeCell="K1" sqref="K1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696"/>
    <col min="10" max="12" width="11" style="1"/>
  </cols>
  <sheetData>
    <row r="1" spans="1:14" x14ac:dyDescent="0.2">
      <c r="A1" s="893" t="s">
        <v>386</v>
      </c>
      <c r="B1" s="893"/>
      <c r="C1" s="893"/>
      <c r="D1" s="893"/>
      <c r="E1" s="893"/>
      <c r="F1" s="893"/>
      <c r="G1" s="893"/>
      <c r="H1" s="1"/>
      <c r="I1" s="1"/>
    </row>
    <row r="2" spans="1:14" x14ac:dyDescent="0.2">
      <c r="A2" s="894"/>
      <c r="B2" s="894"/>
      <c r="C2" s="894"/>
      <c r="D2" s="894"/>
      <c r="E2" s="894"/>
      <c r="F2" s="894"/>
      <c r="G2" s="894"/>
      <c r="H2" s="11"/>
      <c r="I2" s="62" t="s">
        <v>543</v>
      </c>
    </row>
    <row r="3" spans="1:14" x14ac:dyDescent="0.2">
      <c r="A3" s="879" t="s">
        <v>524</v>
      </c>
      <c r="B3" s="879" t="s">
        <v>525</v>
      </c>
      <c r="C3" s="862">
        <f>INDICE!A3</f>
        <v>42614</v>
      </c>
      <c r="D3" s="863">
        <v>41671</v>
      </c>
      <c r="E3" s="863" t="s">
        <v>119</v>
      </c>
      <c r="F3" s="863"/>
      <c r="G3" s="863" t="s">
        <v>120</v>
      </c>
      <c r="H3" s="863"/>
      <c r="I3" s="863"/>
    </row>
    <row r="4" spans="1:14" x14ac:dyDescent="0.2">
      <c r="A4" s="880"/>
      <c r="B4" s="880"/>
      <c r="C4" s="97" t="s">
        <v>54</v>
      </c>
      <c r="D4" s="97" t="s">
        <v>487</v>
      </c>
      <c r="E4" s="97" t="s">
        <v>54</v>
      </c>
      <c r="F4" s="97" t="s">
        <v>487</v>
      </c>
      <c r="G4" s="97" t="s">
        <v>54</v>
      </c>
      <c r="H4" s="443" t="s">
        <v>487</v>
      </c>
      <c r="I4" s="443" t="s">
        <v>109</v>
      </c>
    </row>
    <row r="5" spans="1:14" x14ac:dyDescent="0.2">
      <c r="A5" s="616"/>
      <c r="B5" s="638" t="s">
        <v>210</v>
      </c>
      <c r="C5" s="201">
        <v>0</v>
      </c>
      <c r="D5" s="186" t="s">
        <v>149</v>
      </c>
      <c r="E5" s="359">
        <v>0</v>
      </c>
      <c r="F5" s="186">
        <v>-100</v>
      </c>
      <c r="G5" s="359">
        <v>0</v>
      </c>
      <c r="H5" s="186">
        <v>-100</v>
      </c>
      <c r="I5" s="635">
        <v>0</v>
      </c>
    </row>
    <row r="6" spans="1:14" x14ac:dyDescent="0.2">
      <c r="A6" s="800" t="s">
        <v>345</v>
      </c>
      <c r="B6" s="639"/>
      <c r="C6" s="362">
        <v>0</v>
      </c>
      <c r="D6" s="195" t="s">
        <v>149</v>
      </c>
      <c r="E6" s="191">
        <v>0</v>
      </c>
      <c r="F6" s="360">
        <v>-100</v>
      </c>
      <c r="G6" s="191">
        <v>0</v>
      </c>
      <c r="H6" s="360">
        <v>-100</v>
      </c>
      <c r="I6" s="361">
        <v>0</v>
      </c>
    </row>
    <row r="7" spans="1:14" x14ac:dyDescent="0.2">
      <c r="A7" s="616"/>
      <c r="B7" s="638" t="s">
        <v>249</v>
      </c>
      <c r="C7" s="201">
        <v>0</v>
      </c>
      <c r="D7" s="186">
        <v>-100</v>
      </c>
      <c r="E7" s="359">
        <v>0</v>
      </c>
      <c r="F7" s="186">
        <v>-100</v>
      </c>
      <c r="G7" s="359">
        <v>0</v>
      </c>
      <c r="H7" s="186">
        <v>-100</v>
      </c>
      <c r="I7" s="637">
        <v>0</v>
      </c>
    </row>
    <row r="8" spans="1:14" x14ac:dyDescent="0.2">
      <c r="A8" s="616"/>
      <c r="B8" s="638" t="s">
        <v>212</v>
      </c>
      <c r="C8" s="201">
        <v>0</v>
      </c>
      <c r="D8" s="186" t="s">
        <v>149</v>
      </c>
      <c r="E8" s="359">
        <v>0</v>
      </c>
      <c r="F8" s="186">
        <v>-100</v>
      </c>
      <c r="G8" s="622">
        <v>960.33753000000002</v>
      </c>
      <c r="H8" s="186">
        <v>-46.136988426551454</v>
      </c>
      <c r="I8" s="637">
        <v>2.040267325047135</v>
      </c>
    </row>
    <row r="9" spans="1:14" x14ac:dyDescent="0.2">
      <c r="A9" s="616"/>
      <c r="B9" s="638" t="s">
        <v>612</v>
      </c>
      <c r="C9" s="761">
        <v>0</v>
      </c>
      <c r="D9" s="762" t="s">
        <v>149</v>
      </c>
      <c r="E9" s="763">
        <v>350.54465000000005</v>
      </c>
      <c r="F9" s="762" t="s">
        <v>149</v>
      </c>
      <c r="G9" s="763">
        <v>350.54465000000005</v>
      </c>
      <c r="H9" s="762" t="s">
        <v>149</v>
      </c>
      <c r="I9" s="637">
        <v>0.74474314813572295</v>
      </c>
    </row>
    <row r="10" spans="1:14" x14ac:dyDescent="0.2">
      <c r="A10" s="800" t="s">
        <v>531</v>
      </c>
      <c r="B10" s="639"/>
      <c r="C10" s="362">
        <v>0</v>
      </c>
      <c r="D10" s="195">
        <v>-100</v>
      </c>
      <c r="E10" s="191">
        <v>350.54465000000005</v>
      </c>
      <c r="F10" s="360">
        <v>-87.89005428920909</v>
      </c>
      <c r="G10" s="251">
        <v>1310.8821800000001</v>
      </c>
      <c r="H10" s="360">
        <v>-72.495860795280421</v>
      </c>
      <c r="I10" s="361">
        <v>2.785010473182858</v>
      </c>
    </row>
    <row r="11" spans="1:14" x14ac:dyDescent="0.2">
      <c r="A11" s="617"/>
      <c r="B11" s="638" t="s">
        <v>674</v>
      </c>
      <c r="C11" s="201">
        <v>0.60400999999999994</v>
      </c>
      <c r="D11" s="186" t="s">
        <v>149</v>
      </c>
      <c r="E11" s="188">
        <v>1.2276599999999998</v>
      </c>
      <c r="F11" s="186" t="s">
        <v>149</v>
      </c>
      <c r="G11" s="188">
        <v>1.2276599999999998</v>
      </c>
      <c r="H11" s="186" t="s">
        <v>149</v>
      </c>
      <c r="I11" s="635">
        <v>2.6082023309735333E-3</v>
      </c>
      <c r="J11" s="452"/>
    </row>
    <row r="12" spans="1:14" x14ac:dyDescent="0.2">
      <c r="A12" s="617"/>
      <c r="B12" s="638" t="s">
        <v>311</v>
      </c>
      <c r="C12" s="201">
        <v>0</v>
      </c>
      <c r="D12" s="186" t="s">
        <v>149</v>
      </c>
      <c r="E12" s="188">
        <v>0</v>
      </c>
      <c r="F12" s="186">
        <v>-100</v>
      </c>
      <c r="G12" s="188">
        <v>0</v>
      </c>
      <c r="H12" s="186">
        <v>-100</v>
      </c>
      <c r="I12" s="636">
        <v>0</v>
      </c>
      <c r="J12" s="452"/>
    </row>
    <row r="13" spans="1:14" x14ac:dyDescent="0.2">
      <c r="A13" s="617"/>
      <c r="B13" s="638" t="s">
        <v>315</v>
      </c>
      <c r="C13" s="201">
        <v>0</v>
      </c>
      <c r="D13" s="186" t="s">
        <v>149</v>
      </c>
      <c r="E13" s="188">
        <v>0.60672999999999999</v>
      </c>
      <c r="F13" s="186" t="s">
        <v>149</v>
      </c>
      <c r="G13" s="188">
        <v>0.60672999999999999</v>
      </c>
      <c r="H13" s="186">
        <v>-30.471901356802345</v>
      </c>
      <c r="I13" s="644">
        <v>1.2890169918964307E-3</v>
      </c>
      <c r="J13" s="452"/>
      <c r="M13" s="764"/>
      <c r="N13" s="764"/>
    </row>
    <row r="14" spans="1:14" x14ac:dyDescent="0.2">
      <c r="A14" s="617"/>
      <c r="B14" s="638" t="s">
        <v>252</v>
      </c>
      <c r="C14" s="201">
        <v>482.47272999999996</v>
      </c>
      <c r="D14" s="186">
        <v>-59.281872748803806</v>
      </c>
      <c r="E14" s="188">
        <v>6741.9044100000001</v>
      </c>
      <c r="F14" s="186">
        <v>19.813513823832096</v>
      </c>
      <c r="G14" s="188">
        <v>6958.8949500000008</v>
      </c>
      <c r="H14" s="186">
        <v>22.989910415723685</v>
      </c>
      <c r="I14" s="644">
        <v>14.784391467987842</v>
      </c>
      <c r="J14" s="452"/>
      <c r="K14" s="829"/>
      <c r="L14" s="829"/>
      <c r="M14" s="764"/>
      <c r="N14" s="764"/>
    </row>
    <row r="15" spans="1:14" x14ac:dyDescent="0.2">
      <c r="A15" s="616"/>
      <c r="B15" s="645" t="s">
        <v>370</v>
      </c>
      <c r="C15" s="641">
        <v>460.73131000000006</v>
      </c>
      <c r="D15" s="642">
        <v>-60.450408079071138</v>
      </c>
      <c r="E15" s="643">
        <v>6497.6581400000005</v>
      </c>
      <c r="F15" s="642">
        <v>19.606335218601771</v>
      </c>
      <c r="G15" s="682">
        <v>6650.8137400000005</v>
      </c>
      <c r="H15" s="642">
        <v>22.389874772163708</v>
      </c>
      <c r="I15" s="765">
        <v>14.129863235373644</v>
      </c>
      <c r="J15" s="452"/>
      <c r="K15" s="829"/>
      <c r="L15" s="829"/>
      <c r="M15" s="764"/>
      <c r="N15" s="764"/>
    </row>
    <row r="16" spans="1:14" x14ac:dyDescent="0.2">
      <c r="A16" s="616"/>
      <c r="B16" s="645" t="s">
        <v>367</v>
      </c>
      <c r="C16" s="641">
        <v>21.741419999999998</v>
      </c>
      <c r="D16" s="642">
        <v>8.907817106928043</v>
      </c>
      <c r="E16" s="770">
        <v>244.24627000000001</v>
      </c>
      <c r="F16" s="642">
        <v>25.601318101187609</v>
      </c>
      <c r="G16" s="682">
        <v>308.08120999999994</v>
      </c>
      <c r="H16" s="642">
        <v>37.547663551735653</v>
      </c>
      <c r="I16" s="637">
        <v>0.65452823261419824</v>
      </c>
      <c r="J16" s="452"/>
      <c r="K16" s="829"/>
      <c r="L16" s="829"/>
      <c r="M16" s="764"/>
      <c r="N16" s="764"/>
    </row>
    <row r="17" spans="1:14" x14ac:dyDescent="0.2">
      <c r="A17" s="617"/>
      <c r="B17" s="638" t="s">
        <v>253</v>
      </c>
      <c r="C17" s="201">
        <v>0</v>
      </c>
      <c r="D17" s="186" t="s">
        <v>149</v>
      </c>
      <c r="E17" s="359">
        <v>0</v>
      </c>
      <c r="F17" s="186" t="s">
        <v>149</v>
      </c>
      <c r="G17" s="359">
        <v>0</v>
      </c>
      <c r="H17" s="186">
        <v>-100</v>
      </c>
      <c r="I17" s="636">
        <v>0</v>
      </c>
      <c r="J17" s="452"/>
      <c r="K17" s="824"/>
      <c r="M17" s="764"/>
      <c r="N17" s="764"/>
    </row>
    <row r="18" spans="1:14" x14ac:dyDescent="0.2">
      <c r="A18" s="617"/>
      <c r="B18" s="638" t="s">
        <v>217</v>
      </c>
      <c r="C18" s="201">
        <v>4.1572299999999993</v>
      </c>
      <c r="D18" s="186">
        <v>-46.358668653750627</v>
      </c>
      <c r="E18" s="359">
        <v>55.807919999999996</v>
      </c>
      <c r="F18" s="186">
        <v>-18.728263259757401</v>
      </c>
      <c r="G18" s="188">
        <v>730.78549999999973</v>
      </c>
      <c r="H18" s="186">
        <v>695.56103406697366</v>
      </c>
      <c r="I18" s="644">
        <v>1.5525768083521974</v>
      </c>
      <c r="M18" s="764"/>
      <c r="N18" s="764"/>
    </row>
    <row r="19" spans="1:14" x14ac:dyDescent="0.2">
      <c r="A19" s="616"/>
      <c r="B19" s="638" t="s">
        <v>633</v>
      </c>
      <c r="C19" s="201">
        <v>0</v>
      </c>
      <c r="D19" s="186" t="s">
        <v>149</v>
      </c>
      <c r="E19" s="359">
        <v>0</v>
      </c>
      <c r="F19" s="186">
        <v>-100</v>
      </c>
      <c r="G19" s="188">
        <v>0</v>
      </c>
      <c r="H19" s="186">
        <v>-100</v>
      </c>
      <c r="I19" s="644">
        <v>0</v>
      </c>
      <c r="M19" s="764"/>
      <c r="N19" s="764"/>
    </row>
    <row r="20" spans="1:14" x14ac:dyDescent="0.2">
      <c r="A20" s="616"/>
      <c r="B20" s="638" t="s">
        <v>255</v>
      </c>
      <c r="C20" s="201">
        <v>3637.79585</v>
      </c>
      <c r="D20" s="186">
        <v>4.657449387681158</v>
      </c>
      <c r="E20" s="359">
        <v>27099.434109999998</v>
      </c>
      <c r="F20" s="186">
        <v>1.957900101971314</v>
      </c>
      <c r="G20" s="359">
        <v>35943.026229999996</v>
      </c>
      <c r="H20" s="186">
        <v>26.166786398366977</v>
      </c>
      <c r="I20" s="635">
        <v>76.362091128919133</v>
      </c>
    </row>
    <row r="21" spans="1:14" x14ac:dyDescent="0.2">
      <c r="A21" s="616"/>
      <c r="B21" s="645" t="s">
        <v>370</v>
      </c>
      <c r="C21" s="641">
        <v>3598.9723200000003</v>
      </c>
      <c r="D21" s="642">
        <v>4.6481960394996813</v>
      </c>
      <c r="E21" s="643">
        <v>26956.978220000001</v>
      </c>
      <c r="F21" s="642">
        <v>1.8246449451802957</v>
      </c>
      <c r="G21" s="682">
        <v>35782.587009999996</v>
      </c>
      <c r="H21" s="642">
        <v>26.115973187505816</v>
      </c>
      <c r="I21" s="765">
        <v>76.021232953541912</v>
      </c>
    </row>
    <row r="22" spans="1:14" x14ac:dyDescent="0.2">
      <c r="A22" s="616"/>
      <c r="B22" s="645" t="s">
        <v>367</v>
      </c>
      <c r="C22" s="641">
        <v>38.823529999999998</v>
      </c>
      <c r="D22" s="642">
        <v>5.5224080187563871</v>
      </c>
      <c r="E22" s="770">
        <v>142.45589000000001</v>
      </c>
      <c r="F22" s="642">
        <v>35.517553863265448</v>
      </c>
      <c r="G22" s="682">
        <v>160.43922000000001</v>
      </c>
      <c r="H22" s="642">
        <v>38.623535218014318</v>
      </c>
      <c r="I22" s="765">
        <v>0.34085817537720181</v>
      </c>
    </row>
    <row r="23" spans="1:14" x14ac:dyDescent="0.2">
      <c r="A23" s="616"/>
      <c r="B23" s="638" t="s">
        <v>387</v>
      </c>
      <c r="C23" s="201">
        <v>1.1859999999999999</v>
      </c>
      <c r="D23" s="186">
        <v>-1.2078300708038316</v>
      </c>
      <c r="E23" s="359">
        <v>8.8860299999999981</v>
      </c>
      <c r="F23" s="186">
        <v>25.137727080692844</v>
      </c>
      <c r="G23" s="622">
        <v>12.13991</v>
      </c>
      <c r="H23" s="186">
        <v>51.859542641700138</v>
      </c>
      <c r="I23" s="819">
        <v>2.5791621100148994E-2</v>
      </c>
    </row>
    <row r="24" spans="1:14" x14ac:dyDescent="0.2">
      <c r="A24" s="616"/>
      <c r="B24" s="638" t="s">
        <v>257</v>
      </c>
      <c r="C24" s="201">
        <v>0</v>
      </c>
      <c r="D24" s="186" t="s">
        <v>149</v>
      </c>
      <c r="E24" s="359">
        <v>0</v>
      </c>
      <c r="F24" s="186" t="s">
        <v>149</v>
      </c>
      <c r="G24" s="188">
        <v>0</v>
      </c>
      <c r="H24" s="186">
        <v>-100</v>
      </c>
      <c r="I24" s="635">
        <v>0</v>
      </c>
    </row>
    <row r="25" spans="1:14" x14ac:dyDescent="0.2">
      <c r="A25" s="800" t="s">
        <v>515</v>
      </c>
      <c r="B25" s="639"/>
      <c r="C25" s="362">
        <v>4126.2158200000003</v>
      </c>
      <c r="D25" s="195">
        <v>-11.639787008461106</v>
      </c>
      <c r="E25" s="191">
        <v>33907.866860000002</v>
      </c>
      <c r="F25" s="360">
        <v>4.38141069452635</v>
      </c>
      <c r="G25" s="251">
        <v>43646.680979999997</v>
      </c>
      <c r="H25" s="360">
        <v>15.041301068591395</v>
      </c>
      <c r="I25" s="361">
        <v>92.728748245682198</v>
      </c>
    </row>
    <row r="26" spans="1:14" x14ac:dyDescent="0.2">
      <c r="A26" s="617"/>
      <c r="B26" s="638" t="s">
        <v>388</v>
      </c>
      <c r="C26" s="201">
        <v>0</v>
      </c>
      <c r="D26" s="186" t="s">
        <v>149</v>
      </c>
      <c r="E26" s="188">
        <v>0</v>
      </c>
      <c r="F26" s="186">
        <v>-100</v>
      </c>
      <c r="G26" s="188">
        <v>0</v>
      </c>
      <c r="H26" s="186">
        <v>-100</v>
      </c>
      <c r="I26" s="635">
        <v>0</v>
      </c>
    </row>
    <row r="27" spans="1:14" x14ac:dyDescent="0.2">
      <c r="A27" s="800" t="s">
        <v>392</v>
      </c>
      <c r="B27" s="639"/>
      <c r="C27" s="362">
        <v>0</v>
      </c>
      <c r="D27" s="195" t="s">
        <v>149</v>
      </c>
      <c r="E27" s="191">
        <v>0</v>
      </c>
      <c r="F27" s="360">
        <v>-100</v>
      </c>
      <c r="G27" s="191">
        <v>0</v>
      </c>
      <c r="H27" s="360">
        <v>-100</v>
      </c>
      <c r="I27" s="361">
        <v>0</v>
      </c>
    </row>
    <row r="28" spans="1:14" x14ac:dyDescent="0.2">
      <c r="A28" s="617"/>
      <c r="B28" s="638" t="s">
        <v>389</v>
      </c>
      <c r="C28" s="201">
        <v>0</v>
      </c>
      <c r="D28" s="186" t="s">
        <v>149</v>
      </c>
      <c r="E28" s="188">
        <v>0</v>
      </c>
      <c r="F28" s="186">
        <v>-100</v>
      </c>
      <c r="G28" s="188">
        <v>0</v>
      </c>
      <c r="H28" s="186">
        <v>-100</v>
      </c>
      <c r="I28" s="635">
        <v>0</v>
      </c>
    </row>
    <row r="29" spans="1:14" x14ac:dyDescent="0.2">
      <c r="A29" s="616"/>
      <c r="B29" s="640" t="s">
        <v>611</v>
      </c>
      <c r="C29" s="201">
        <v>0</v>
      </c>
      <c r="D29" s="197" t="s">
        <v>149</v>
      </c>
      <c r="E29" s="359">
        <v>0</v>
      </c>
      <c r="F29" s="197" t="s">
        <v>149</v>
      </c>
      <c r="G29" s="359">
        <v>0</v>
      </c>
      <c r="H29" s="197">
        <v>-100</v>
      </c>
      <c r="I29" s="635">
        <v>0</v>
      </c>
    </row>
    <row r="30" spans="1:14" x14ac:dyDescent="0.2">
      <c r="A30" s="616"/>
      <c r="B30" s="640" t="s">
        <v>263</v>
      </c>
      <c r="C30" s="201">
        <v>0</v>
      </c>
      <c r="D30" s="197" t="s">
        <v>149</v>
      </c>
      <c r="E30" s="359">
        <v>0</v>
      </c>
      <c r="F30" s="197">
        <v>-100</v>
      </c>
      <c r="G30" s="359">
        <v>0</v>
      </c>
      <c r="H30" s="197">
        <v>-100</v>
      </c>
      <c r="I30" s="635">
        <v>0</v>
      </c>
    </row>
    <row r="31" spans="1:14" x14ac:dyDescent="0.2">
      <c r="A31" s="616"/>
      <c r="B31" s="638" t="s">
        <v>390</v>
      </c>
      <c r="C31" s="201">
        <v>0</v>
      </c>
      <c r="D31" s="186" t="s">
        <v>149</v>
      </c>
      <c r="E31" s="359">
        <v>0</v>
      </c>
      <c r="F31" s="186">
        <v>-100</v>
      </c>
      <c r="G31" s="622">
        <v>1072.2989599999999</v>
      </c>
      <c r="H31" s="186">
        <v>-83.05251881894911</v>
      </c>
      <c r="I31" s="635">
        <v>2.2781329089263278</v>
      </c>
    </row>
    <row r="32" spans="1:14" x14ac:dyDescent="0.2">
      <c r="A32" s="616"/>
      <c r="B32" s="638" t="s">
        <v>391</v>
      </c>
      <c r="C32" s="201">
        <v>0</v>
      </c>
      <c r="D32" s="186" t="s">
        <v>149</v>
      </c>
      <c r="E32" s="359">
        <v>0</v>
      </c>
      <c r="F32" s="186">
        <v>-100</v>
      </c>
      <c r="G32" s="188">
        <v>0</v>
      </c>
      <c r="H32" s="186">
        <v>-100</v>
      </c>
      <c r="I32" s="635">
        <v>0</v>
      </c>
    </row>
    <row r="33" spans="1:14" x14ac:dyDescent="0.2">
      <c r="A33" s="616"/>
      <c r="B33" s="638" t="s">
        <v>644</v>
      </c>
      <c r="C33" s="201">
        <v>0</v>
      </c>
      <c r="D33" s="186" t="s">
        <v>149</v>
      </c>
      <c r="E33" s="359">
        <v>985.44656000000009</v>
      </c>
      <c r="F33" s="186">
        <v>-1.0234777609840564</v>
      </c>
      <c r="G33" s="188">
        <v>985.44656000000009</v>
      </c>
      <c r="H33" s="186">
        <v>-1.0234777609840564</v>
      </c>
      <c r="I33" s="635">
        <v>2.09361225000558</v>
      </c>
    </row>
    <row r="34" spans="1:14" x14ac:dyDescent="0.2">
      <c r="A34" s="800" t="s">
        <v>532</v>
      </c>
      <c r="B34" s="639"/>
      <c r="C34" s="362">
        <v>0</v>
      </c>
      <c r="D34" s="195" t="s">
        <v>149</v>
      </c>
      <c r="E34" s="191">
        <v>985.44656000000009</v>
      </c>
      <c r="F34" s="360">
        <v>-82.792328894895817</v>
      </c>
      <c r="G34" s="251">
        <v>2057.7455199999999</v>
      </c>
      <c r="H34" s="360">
        <v>-87.152232288875197</v>
      </c>
      <c r="I34" s="361">
        <v>4.3717451589319074</v>
      </c>
    </row>
    <row r="35" spans="1:14" x14ac:dyDescent="0.2">
      <c r="A35" s="617"/>
      <c r="B35" s="638" t="s">
        <v>229</v>
      </c>
      <c r="C35" s="201">
        <v>0</v>
      </c>
      <c r="D35" s="186" t="s">
        <v>149</v>
      </c>
      <c r="E35" s="188">
        <v>0</v>
      </c>
      <c r="F35" s="186">
        <v>-100</v>
      </c>
      <c r="G35" s="188">
        <v>0</v>
      </c>
      <c r="H35" s="186">
        <v>-100</v>
      </c>
      <c r="I35" s="635">
        <v>0</v>
      </c>
    </row>
    <row r="36" spans="1:14" x14ac:dyDescent="0.2">
      <c r="A36" s="801" t="s">
        <v>516</v>
      </c>
      <c r="B36" s="639"/>
      <c r="C36" s="362">
        <v>0</v>
      </c>
      <c r="D36" s="195" t="s">
        <v>149</v>
      </c>
      <c r="E36" s="191">
        <v>0</v>
      </c>
      <c r="F36" s="360">
        <v>-100</v>
      </c>
      <c r="G36" s="191">
        <v>0</v>
      </c>
      <c r="H36" s="360">
        <v>-100</v>
      </c>
      <c r="I36" s="361">
        <v>0</v>
      </c>
    </row>
    <row r="37" spans="1:14" x14ac:dyDescent="0.2">
      <c r="A37" s="834" t="s">
        <v>680</v>
      </c>
      <c r="B37" s="823"/>
      <c r="C37" s="201">
        <v>0</v>
      </c>
      <c r="D37" s="186">
        <v>-100</v>
      </c>
      <c r="E37" s="359">
        <v>19.3017</v>
      </c>
      <c r="F37" s="186">
        <v>-88.234512450355382</v>
      </c>
      <c r="G37" s="188">
        <v>53.892410000000005</v>
      </c>
      <c r="H37" s="186">
        <v>-72.793536610896652</v>
      </c>
      <c r="I37" s="644">
        <v>0.11449612220303781</v>
      </c>
    </row>
    <row r="38" spans="1:14" x14ac:dyDescent="0.2">
      <c r="A38" s="623" t="s">
        <v>118</v>
      </c>
      <c r="B38" s="364"/>
      <c r="C38" s="364">
        <v>4126.2158199999994</v>
      </c>
      <c r="D38" s="354">
        <v>-18.357860068666891</v>
      </c>
      <c r="E38" s="204">
        <v>35263.159769999998</v>
      </c>
      <c r="F38" s="354">
        <v>-21.884111892101036</v>
      </c>
      <c r="G38" s="254">
        <v>47069.201090000002</v>
      </c>
      <c r="H38" s="207">
        <v>-25.040200005046394</v>
      </c>
      <c r="I38" s="365">
        <v>100</v>
      </c>
    </row>
    <row r="39" spans="1:14" x14ac:dyDescent="0.2">
      <c r="A39" s="366"/>
      <c r="B39" s="366" t="s">
        <v>370</v>
      </c>
      <c r="C39" s="646">
        <v>4059.7036300000004</v>
      </c>
      <c r="D39" s="216">
        <v>-11.823423401906965</v>
      </c>
      <c r="E39" s="255">
        <v>33454.636359999997</v>
      </c>
      <c r="F39" s="216">
        <v>4.8522351753765651</v>
      </c>
      <c r="G39" s="255">
        <v>42433.400750000001</v>
      </c>
      <c r="H39" s="216">
        <v>25.517039879238755</v>
      </c>
      <c r="I39" s="647">
        <v>90.151096188915574</v>
      </c>
    </row>
    <row r="40" spans="1:14" x14ac:dyDescent="0.2">
      <c r="A40" s="366"/>
      <c r="B40" s="366" t="s">
        <v>367</v>
      </c>
      <c r="C40" s="646">
        <v>66.51218999999999</v>
      </c>
      <c r="D40" s="216">
        <v>-85.218387959936678</v>
      </c>
      <c r="E40" s="255">
        <v>1808.52341</v>
      </c>
      <c r="F40" s="216">
        <v>-86.335967941200352</v>
      </c>
      <c r="G40" s="255">
        <v>4635.8003399999998</v>
      </c>
      <c r="H40" s="216">
        <v>-84.006599089664164</v>
      </c>
      <c r="I40" s="647">
        <v>9.8489038110844209</v>
      </c>
    </row>
    <row r="41" spans="1:14" x14ac:dyDescent="0.2">
      <c r="A41" s="840"/>
      <c r="B41" s="774" t="s">
        <v>519</v>
      </c>
      <c r="C41" s="627">
        <v>4125.6118100000003</v>
      </c>
      <c r="D41" s="628">
        <v>-11.652721487552178</v>
      </c>
      <c r="E41" s="627">
        <v>33906.639200000005</v>
      </c>
      <c r="F41" s="628">
        <v>-5.3432109146268623</v>
      </c>
      <c r="G41" s="627">
        <v>44717.752279999993</v>
      </c>
      <c r="H41" s="630">
        <v>-9.3064474991591482</v>
      </c>
      <c r="I41" s="630">
        <v>95.004272952277532</v>
      </c>
    </row>
    <row r="42" spans="1:14" x14ac:dyDescent="0.2">
      <c r="A42" s="840"/>
      <c r="B42" s="774" t="s">
        <v>520</v>
      </c>
      <c r="C42" s="846">
        <v>0.60400999999977645</v>
      </c>
      <c r="D42" s="628">
        <v>-99.842812285244918</v>
      </c>
      <c r="E42" s="627">
        <v>1356.5205699999929</v>
      </c>
      <c r="F42" s="628">
        <v>-85.447399778301204</v>
      </c>
      <c r="G42" s="627">
        <v>2351.4488100000099</v>
      </c>
      <c r="H42" s="630">
        <v>-82.563988612923637</v>
      </c>
      <c r="I42" s="630">
        <v>4.99572704772247</v>
      </c>
    </row>
    <row r="43" spans="1:14" x14ac:dyDescent="0.2">
      <c r="A43" s="840"/>
      <c r="B43" s="774" t="s">
        <v>521</v>
      </c>
      <c r="C43" s="627">
        <v>4124.4258099999997</v>
      </c>
      <c r="D43" s="628">
        <v>-11.655407342599513</v>
      </c>
      <c r="E43" s="627">
        <v>33897.753170000004</v>
      </c>
      <c r="F43" s="628">
        <v>4.3748008225910056</v>
      </c>
      <c r="G43" s="627">
        <v>43633.313409999995</v>
      </c>
      <c r="H43" s="630">
        <v>24.360449098304784</v>
      </c>
      <c r="I43" s="630">
        <v>92.700348422251054</v>
      </c>
    </row>
    <row r="44" spans="1:14" x14ac:dyDescent="0.2">
      <c r="A44" s="830"/>
      <c r="B44" s="829"/>
      <c r="C44" s="693"/>
      <c r="D44" s="693"/>
      <c r="E44" s="693"/>
      <c r="F44" s="693"/>
      <c r="G44" s="694"/>
      <c r="H44" s="693"/>
      <c r="I44" s="247" t="s">
        <v>237</v>
      </c>
      <c r="J44" s="825"/>
      <c r="K44" s="697"/>
      <c r="L44" s="825"/>
      <c r="M44" s="430"/>
      <c r="N44" s="778"/>
    </row>
    <row r="45" spans="1:14" x14ac:dyDescent="0.2">
      <c r="A45" s="831" t="s">
        <v>669</v>
      </c>
      <c r="B45" s="832"/>
      <c r="C45" s="594"/>
      <c r="D45" s="733"/>
      <c r="E45" s="733"/>
      <c r="F45" s="734"/>
      <c r="G45" s="694"/>
      <c r="H45" s="733"/>
      <c r="I45" s="733"/>
      <c r="J45" s="825"/>
      <c r="K45" s="697"/>
      <c r="L45" s="825"/>
      <c r="M45" s="430"/>
      <c r="N45" s="778"/>
    </row>
    <row r="46" spans="1:14" ht="14.25" customHeight="1" x14ac:dyDescent="0.2">
      <c r="A46" s="901" t="s">
        <v>670</v>
      </c>
      <c r="B46" s="901"/>
      <c r="C46" s="901"/>
      <c r="D46" s="901"/>
      <c r="E46" s="901"/>
      <c r="F46" s="901"/>
      <c r="G46" s="901"/>
      <c r="H46" s="901"/>
      <c r="I46" s="901"/>
    </row>
    <row r="47" spans="1:14" x14ac:dyDescent="0.2">
      <c r="A47" s="901"/>
      <c r="B47" s="901"/>
      <c r="C47" s="901"/>
      <c r="D47" s="901"/>
      <c r="E47" s="901"/>
      <c r="F47" s="901"/>
      <c r="G47" s="901"/>
      <c r="H47" s="901"/>
      <c r="I47" s="901"/>
    </row>
    <row r="48" spans="1:14" ht="6" customHeight="1" x14ac:dyDescent="0.2">
      <c r="A48" s="901"/>
      <c r="B48" s="901"/>
      <c r="C48" s="901"/>
      <c r="D48" s="901"/>
      <c r="E48" s="901"/>
      <c r="F48" s="901"/>
      <c r="G48" s="901"/>
      <c r="H48" s="901"/>
      <c r="I48" s="901"/>
    </row>
    <row r="49" spans="1:9" ht="28.5" customHeight="1" x14ac:dyDescent="0.2">
      <c r="A49" s="901" t="s">
        <v>659</v>
      </c>
      <c r="B49" s="901"/>
      <c r="C49" s="901"/>
      <c r="D49" s="901"/>
      <c r="E49" s="901"/>
      <c r="F49" s="901"/>
      <c r="G49" s="901"/>
      <c r="H49" s="901"/>
      <c r="I49" s="901"/>
    </row>
    <row r="50" spans="1:9" x14ac:dyDescent="0.2">
      <c r="A50" s="901"/>
      <c r="B50" s="901"/>
      <c r="C50" s="901"/>
      <c r="D50" s="901"/>
      <c r="E50" s="901"/>
      <c r="F50" s="901"/>
      <c r="G50" s="901"/>
      <c r="H50" s="901"/>
      <c r="I50" s="1"/>
    </row>
    <row r="51" spans="1:9" x14ac:dyDescent="0.2">
      <c r="A51" s="901"/>
      <c r="B51" s="901"/>
      <c r="C51" s="901"/>
      <c r="D51" s="901"/>
      <c r="E51" s="901"/>
      <c r="F51" s="901"/>
      <c r="G51" s="901"/>
      <c r="H51" s="901"/>
      <c r="I51" s="1"/>
    </row>
    <row r="52" spans="1:9" x14ac:dyDescent="0.2">
      <c r="A52" s="1"/>
      <c r="B52" s="1"/>
      <c r="C52" s="1"/>
      <c r="D52" s="1"/>
      <c r="E52" s="1"/>
      <c r="F52" s="1"/>
      <c r="G52" s="695"/>
      <c r="H52" s="1"/>
      <c r="I52" s="1"/>
    </row>
  </sheetData>
  <mergeCells count="9">
    <mergeCell ref="A50:H51"/>
    <mergeCell ref="A1:G2"/>
    <mergeCell ref="C3:D3"/>
    <mergeCell ref="E3:F3"/>
    <mergeCell ref="A3:A4"/>
    <mergeCell ref="B3:B4"/>
    <mergeCell ref="G3:I3"/>
    <mergeCell ref="A46:I48"/>
    <mergeCell ref="A49:I49"/>
  </mergeCells>
  <conditionalFormatting sqref="C5:C6 C30:C32 C8:C9">
    <cfRule type="cellIs" dxfId="178" priority="370" operator="between">
      <formula>0.00000001</formula>
      <formula>1</formula>
    </cfRule>
  </conditionalFormatting>
  <conditionalFormatting sqref="I30:I32 I5:I6">
    <cfRule type="cellIs" dxfId="177" priority="369" operator="between">
      <formula>0.000001</formula>
      <formula>1</formula>
    </cfRule>
  </conditionalFormatting>
  <conditionalFormatting sqref="C34">
    <cfRule type="cellIs" dxfId="176" priority="363" operator="between">
      <formula>0.00000001</formula>
      <formula>1</formula>
    </cfRule>
  </conditionalFormatting>
  <conditionalFormatting sqref="I34">
    <cfRule type="cellIs" dxfId="175" priority="361" operator="between">
      <formula>0.000001</formula>
      <formula>1</formula>
    </cfRule>
  </conditionalFormatting>
  <conditionalFormatting sqref="C33">
    <cfRule type="cellIs" dxfId="174" priority="356" operator="between">
      <formula>0.00000001</formula>
      <formula>1</formula>
    </cfRule>
  </conditionalFormatting>
  <conditionalFormatting sqref="I33">
    <cfRule type="cellIs" dxfId="173" priority="355" operator="between">
      <formula>0.000001</formula>
      <formula>1</formula>
    </cfRule>
  </conditionalFormatting>
  <conditionalFormatting sqref="C10">
    <cfRule type="cellIs" dxfId="172" priority="352" operator="between">
      <formula>0.00000001</formula>
      <formula>1</formula>
    </cfRule>
  </conditionalFormatting>
  <conditionalFormatting sqref="I10">
    <cfRule type="cellIs" dxfId="171" priority="351" operator="between">
      <formula>0.000001</formula>
      <formula>1</formula>
    </cfRule>
  </conditionalFormatting>
  <conditionalFormatting sqref="C18">
    <cfRule type="cellIs" dxfId="170" priority="330" operator="between">
      <formula>0.00000001</formula>
      <formula>1</formula>
    </cfRule>
  </conditionalFormatting>
  <conditionalFormatting sqref="C19">
    <cfRule type="cellIs" dxfId="169" priority="299" operator="between">
      <formula>0.00000001</formula>
      <formula>1</formula>
    </cfRule>
  </conditionalFormatting>
  <conditionalFormatting sqref="K17">
    <cfRule type="cellIs" dxfId="168" priority="318" operator="between">
      <formula>0.000001</formula>
      <formula>1</formula>
    </cfRule>
  </conditionalFormatting>
  <conditionalFormatting sqref="C13">
    <cfRule type="cellIs" dxfId="167" priority="303" operator="between">
      <formula>0.00000001</formula>
      <formula>1</formula>
    </cfRule>
  </conditionalFormatting>
  <conditionalFormatting sqref="C34">
    <cfRule type="cellIs" dxfId="166" priority="291" operator="between">
      <formula>0.00000001</formula>
      <formula>1</formula>
    </cfRule>
  </conditionalFormatting>
  <conditionalFormatting sqref="I34">
    <cfRule type="cellIs" dxfId="165" priority="290" operator="between">
      <formula>0.000001</formula>
      <formula>1</formula>
    </cfRule>
  </conditionalFormatting>
  <conditionalFormatting sqref="I18">
    <cfRule type="cellIs" dxfId="164" priority="271" operator="between">
      <formula>0.000001</formula>
      <formula>1</formula>
    </cfRule>
  </conditionalFormatting>
  <conditionalFormatting sqref="C20">
    <cfRule type="cellIs" dxfId="163" priority="270" operator="between">
      <formula>0.00000001</formula>
      <formula>1</formula>
    </cfRule>
  </conditionalFormatting>
  <conditionalFormatting sqref="I27">
    <cfRule type="cellIs" dxfId="162" priority="252" operator="between">
      <formula>0.000001</formula>
      <formula>1</formula>
    </cfRule>
  </conditionalFormatting>
  <conditionalFormatting sqref="C27">
    <cfRule type="cellIs" dxfId="161" priority="253" operator="between">
      <formula>0.00000001</formula>
      <formula>1</formula>
    </cfRule>
  </conditionalFormatting>
  <conditionalFormatting sqref="I25">
    <cfRule type="cellIs" dxfId="160" priority="248" operator="between">
      <formula>0.000001</formula>
      <formula>1</formula>
    </cfRule>
  </conditionalFormatting>
  <conditionalFormatting sqref="C24">
    <cfRule type="cellIs" dxfId="159" priority="246" operator="between">
      <formula>0.00000001</formula>
      <formula>1</formula>
    </cfRule>
  </conditionalFormatting>
  <conditionalFormatting sqref="E23">
    <cfRule type="cellIs" dxfId="158" priority="244" operator="between">
      <formula>0.00000001</formula>
      <formula>1</formula>
    </cfRule>
  </conditionalFormatting>
  <conditionalFormatting sqref="C22">
    <cfRule type="cellIs" dxfId="157" priority="243" operator="between">
      <formula>0.00000001</formula>
      <formula>1</formula>
    </cfRule>
  </conditionalFormatting>
  <conditionalFormatting sqref="C12">
    <cfRule type="cellIs" dxfId="156" priority="236" operator="between">
      <formula>0.00000001</formula>
      <formula>1</formula>
    </cfRule>
  </conditionalFormatting>
  <conditionalFormatting sqref="C17">
    <cfRule type="cellIs" dxfId="155" priority="240" operator="between">
      <formula>0.00000001</formula>
      <formula>1</formula>
    </cfRule>
  </conditionalFormatting>
  <conditionalFormatting sqref="C13 C15">
    <cfRule type="cellIs" dxfId="154" priority="237" operator="between">
      <formula>0.00000001</formula>
      <formula>1</formula>
    </cfRule>
  </conditionalFormatting>
  <conditionalFormatting sqref="I11">
    <cfRule type="cellIs" dxfId="153" priority="233" operator="between">
      <formula>0.000001</formula>
      <formula>1</formula>
    </cfRule>
  </conditionalFormatting>
  <conditionalFormatting sqref="C8">
    <cfRule type="cellIs" dxfId="152" priority="232" operator="between">
      <formula>0.00000001</formula>
      <formula>1</formula>
    </cfRule>
  </conditionalFormatting>
  <conditionalFormatting sqref="C7">
    <cfRule type="cellIs" dxfId="151" priority="230" operator="between">
      <formula>0.00000001</formula>
      <formula>1</formula>
    </cfRule>
  </conditionalFormatting>
  <conditionalFormatting sqref="I20">
    <cfRule type="cellIs" dxfId="150" priority="228" operator="between">
      <formula>0.000001</formula>
      <formula>1</formula>
    </cfRule>
  </conditionalFormatting>
  <conditionalFormatting sqref="C30">
    <cfRule type="cellIs" dxfId="149" priority="224" operator="between">
      <formula>0.00000001</formula>
      <formula>1</formula>
    </cfRule>
  </conditionalFormatting>
  <conditionalFormatting sqref="C40">
    <cfRule type="cellIs" dxfId="148" priority="206" operator="between">
      <formula>0.00000001</formula>
      <formula>1</formula>
    </cfRule>
  </conditionalFormatting>
  <conditionalFormatting sqref="C40">
    <cfRule type="cellIs" dxfId="147" priority="212" operator="between">
      <formula>0.00000001</formula>
      <formula>1</formula>
    </cfRule>
  </conditionalFormatting>
  <conditionalFormatting sqref="C37">
    <cfRule type="cellIs" dxfId="146" priority="196" operator="between">
      <formula>0.00000001</formula>
      <formula>1</formula>
    </cfRule>
  </conditionalFormatting>
  <conditionalFormatting sqref="C37">
    <cfRule type="cellIs" dxfId="145" priority="194" operator="between">
      <formula>0.00000001</formula>
      <formula>1</formula>
    </cfRule>
  </conditionalFormatting>
  <conditionalFormatting sqref="C41">
    <cfRule type="cellIs" dxfId="144" priority="200" operator="between">
      <formula>0.00000001</formula>
      <formula>1</formula>
    </cfRule>
  </conditionalFormatting>
  <conditionalFormatting sqref="I41">
    <cfRule type="cellIs" dxfId="143" priority="199" operator="between">
      <formula>0.000001</formula>
      <formula>1</formula>
    </cfRule>
  </conditionalFormatting>
  <conditionalFormatting sqref="I39">
    <cfRule type="cellIs" dxfId="142" priority="187" operator="between">
      <formula>0.000001</formula>
      <formula>1</formula>
    </cfRule>
  </conditionalFormatting>
  <conditionalFormatting sqref="C38">
    <cfRule type="cellIs" dxfId="141" priority="192" operator="between">
      <formula>0.00000001</formula>
      <formula>1</formula>
    </cfRule>
  </conditionalFormatting>
  <conditionalFormatting sqref="I38">
    <cfRule type="cellIs" dxfId="140" priority="191" operator="between">
      <formula>0.000001</formula>
      <formula>1</formula>
    </cfRule>
  </conditionalFormatting>
  <conditionalFormatting sqref="C38">
    <cfRule type="cellIs" dxfId="139" priority="190" operator="between">
      <formula>0.00000001</formula>
      <formula>1</formula>
    </cfRule>
  </conditionalFormatting>
  <conditionalFormatting sqref="I38">
    <cfRule type="cellIs" dxfId="138" priority="189" operator="between">
      <formula>0.000001</formula>
      <formula>1</formula>
    </cfRule>
  </conditionalFormatting>
  <conditionalFormatting sqref="C39">
    <cfRule type="cellIs" dxfId="137" priority="188" operator="between">
      <formula>0.00000001</formula>
      <formula>1</formula>
    </cfRule>
  </conditionalFormatting>
  <conditionalFormatting sqref="I39">
    <cfRule type="cellIs" dxfId="136" priority="185" operator="between">
      <formula>0.000001</formula>
      <formula>1</formula>
    </cfRule>
  </conditionalFormatting>
  <conditionalFormatting sqref="C39">
    <cfRule type="cellIs" dxfId="135" priority="186" operator="between">
      <formula>0.00000001</formula>
      <formula>1</formula>
    </cfRule>
  </conditionalFormatting>
  <conditionalFormatting sqref="C7">
    <cfRule type="cellIs" dxfId="134" priority="170" operator="between">
      <formula>0.00000001</formula>
      <formula>1</formula>
    </cfRule>
  </conditionalFormatting>
  <conditionalFormatting sqref="G20">
    <cfRule type="cellIs" dxfId="133" priority="177" operator="between">
      <formula>0.00000001</formula>
      <formula>1</formula>
    </cfRule>
  </conditionalFormatting>
  <conditionalFormatting sqref="G19">
    <cfRule type="cellIs" dxfId="132" priority="174" operator="between">
      <formula>0.00000001</formula>
      <formula>1</formula>
    </cfRule>
  </conditionalFormatting>
  <conditionalFormatting sqref="I24">
    <cfRule type="cellIs" dxfId="131" priority="173" operator="between">
      <formula>0.00000001</formula>
      <formula>1</formula>
    </cfRule>
  </conditionalFormatting>
  <conditionalFormatting sqref="C8">
    <cfRule type="cellIs" dxfId="130" priority="172" operator="between">
      <formula>0.00000001</formula>
      <formula>1</formula>
    </cfRule>
  </conditionalFormatting>
  <conditionalFormatting sqref="C12">
    <cfRule type="cellIs" dxfId="129" priority="168" operator="between">
      <formula>0.00000001</formula>
      <formula>1</formula>
    </cfRule>
  </conditionalFormatting>
  <conditionalFormatting sqref="I11">
    <cfRule type="cellIs" dxfId="128" priority="166" operator="between">
      <formula>0.000001</formula>
      <formula>1</formula>
    </cfRule>
  </conditionalFormatting>
  <conditionalFormatting sqref="E12">
    <cfRule type="cellIs" dxfId="127" priority="165" operator="between">
      <formula>0.00000001</formula>
      <formula>1</formula>
    </cfRule>
  </conditionalFormatting>
  <conditionalFormatting sqref="G12">
    <cfRule type="cellIs" dxfId="126" priority="164" operator="between">
      <formula>0.00000001</formula>
      <formula>1</formula>
    </cfRule>
  </conditionalFormatting>
  <conditionalFormatting sqref="C26">
    <cfRule type="cellIs" dxfId="125" priority="161" operator="between">
      <formula>0.00000001</formula>
      <formula>1</formula>
    </cfRule>
  </conditionalFormatting>
  <conditionalFormatting sqref="C26">
    <cfRule type="cellIs" dxfId="124" priority="158" operator="between">
      <formula>0.00000001</formula>
      <formula>1</formula>
    </cfRule>
  </conditionalFormatting>
  <conditionalFormatting sqref="C29">
    <cfRule type="cellIs" dxfId="123" priority="154" operator="between">
      <formula>0.00000001</formula>
      <formula>1</formula>
    </cfRule>
  </conditionalFormatting>
  <conditionalFormatting sqref="C28">
    <cfRule type="cellIs" dxfId="122" priority="152" operator="between">
      <formula>0.00000001</formula>
      <formula>1</formula>
    </cfRule>
  </conditionalFormatting>
  <conditionalFormatting sqref="I28">
    <cfRule type="cellIs" dxfId="121" priority="151" operator="between">
      <formula>0.000001</formula>
      <formula>1</formula>
    </cfRule>
  </conditionalFormatting>
  <conditionalFormatting sqref="C29">
    <cfRule type="cellIs" dxfId="120" priority="150" operator="between">
      <formula>0.00000001</formula>
      <formula>1</formula>
    </cfRule>
  </conditionalFormatting>
  <conditionalFormatting sqref="I28">
    <cfRule type="cellIs" dxfId="119" priority="148" operator="between">
      <formula>0.000001</formula>
      <formula>1</formula>
    </cfRule>
  </conditionalFormatting>
  <conditionalFormatting sqref="C28">
    <cfRule type="cellIs" dxfId="118" priority="149" operator="between">
      <formula>0.00000001</formula>
      <formula>1</formula>
    </cfRule>
  </conditionalFormatting>
  <conditionalFormatting sqref="E29">
    <cfRule type="cellIs" dxfId="117" priority="147" operator="between">
      <formula>0.00000001</formula>
      <formula>1</formula>
    </cfRule>
  </conditionalFormatting>
  <conditionalFormatting sqref="G29">
    <cfRule type="cellIs" dxfId="116" priority="146" operator="between">
      <formula>0.00000001</formula>
      <formula>1</formula>
    </cfRule>
  </conditionalFormatting>
  <conditionalFormatting sqref="I36">
    <cfRule type="cellIs" dxfId="115" priority="144" operator="between">
      <formula>0.000001</formula>
      <formula>1</formula>
    </cfRule>
  </conditionalFormatting>
  <conditionalFormatting sqref="C36">
    <cfRule type="cellIs" dxfId="114" priority="145" operator="between">
      <formula>0.00000001</formula>
      <formula>1</formula>
    </cfRule>
  </conditionalFormatting>
  <conditionalFormatting sqref="C35">
    <cfRule type="cellIs" dxfId="113" priority="143" operator="between">
      <formula>0.00000001</formula>
      <formula>1</formula>
    </cfRule>
  </conditionalFormatting>
  <conditionalFormatting sqref="C36">
    <cfRule type="cellIs" dxfId="112" priority="141" operator="between">
      <formula>0.00000001</formula>
      <formula>1</formula>
    </cfRule>
  </conditionalFormatting>
  <conditionalFormatting sqref="C35">
    <cfRule type="cellIs" dxfId="111" priority="140" operator="between">
      <formula>0.00000001</formula>
      <formula>1</formula>
    </cfRule>
  </conditionalFormatting>
  <conditionalFormatting sqref="E36">
    <cfRule type="cellIs" dxfId="110" priority="138" operator="between">
      <formula>0.00000001</formula>
      <formula>1</formula>
    </cfRule>
  </conditionalFormatting>
  <conditionalFormatting sqref="C39">
    <cfRule type="cellIs" dxfId="109" priority="136" operator="between">
      <formula>0.00000001</formula>
      <formula>1</formula>
    </cfRule>
  </conditionalFormatting>
  <conditionalFormatting sqref="I39">
    <cfRule type="cellIs" dxfId="108" priority="135" operator="between">
      <formula>0.000001</formula>
      <formula>1</formula>
    </cfRule>
  </conditionalFormatting>
  <conditionalFormatting sqref="I13">
    <cfRule type="cellIs" dxfId="107" priority="134" operator="between">
      <formula>0.000001</formula>
      <formula>1</formula>
    </cfRule>
  </conditionalFormatting>
  <conditionalFormatting sqref="C33">
    <cfRule type="cellIs" dxfId="106" priority="132" operator="between">
      <formula>0.00000001</formula>
      <formula>1</formula>
    </cfRule>
  </conditionalFormatting>
  <conditionalFormatting sqref="I33">
    <cfRule type="cellIs" dxfId="105" priority="131" operator="between">
      <formula>0.000001</formula>
      <formula>1</formula>
    </cfRule>
  </conditionalFormatting>
  <conditionalFormatting sqref="C32">
    <cfRule type="cellIs" dxfId="104" priority="130" operator="between">
      <formula>0.00000001</formula>
      <formula>1</formula>
    </cfRule>
  </conditionalFormatting>
  <conditionalFormatting sqref="I32">
    <cfRule type="cellIs" dxfId="103" priority="129" operator="between">
      <formula>0.000001</formula>
      <formula>1</formula>
    </cfRule>
  </conditionalFormatting>
  <conditionalFormatting sqref="C9">
    <cfRule type="cellIs" dxfId="102" priority="128" operator="between">
      <formula>0.00000001</formula>
      <formula>1</formula>
    </cfRule>
  </conditionalFormatting>
  <conditionalFormatting sqref="C17">
    <cfRule type="cellIs" dxfId="101" priority="126" operator="between">
      <formula>0.00000001</formula>
      <formula>1</formula>
    </cfRule>
  </conditionalFormatting>
  <conditionalFormatting sqref="C18">
    <cfRule type="cellIs" dxfId="100" priority="124" operator="between">
      <formula>0.00000001</formula>
      <formula>1</formula>
    </cfRule>
  </conditionalFormatting>
  <conditionalFormatting sqref="C12">
    <cfRule type="cellIs" dxfId="99" priority="125" operator="between">
      <formula>0.00000001</formula>
      <formula>1</formula>
    </cfRule>
  </conditionalFormatting>
  <conditionalFormatting sqref="C33">
    <cfRule type="cellIs" dxfId="98" priority="123" operator="between">
      <formula>0.00000001</formula>
      <formula>1</formula>
    </cfRule>
  </conditionalFormatting>
  <conditionalFormatting sqref="I33">
    <cfRule type="cellIs" dxfId="97" priority="122" operator="between">
      <formula>0.000001</formula>
      <formula>1</formula>
    </cfRule>
  </conditionalFormatting>
  <conditionalFormatting sqref="I17">
    <cfRule type="cellIs" dxfId="96" priority="121" operator="between">
      <formula>0.000001</formula>
      <formula>1</formula>
    </cfRule>
  </conditionalFormatting>
  <conditionalFormatting sqref="C19">
    <cfRule type="cellIs" dxfId="95" priority="120" operator="between">
      <formula>0.00000001</formula>
      <formula>1</formula>
    </cfRule>
  </conditionalFormatting>
  <conditionalFormatting sqref="I24">
    <cfRule type="cellIs" dxfId="94" priority="117" operator="between">
      <formula>0.000001</formula>
      <formula>1</formula>
    </cfRule>
  </conditionalFormatting>
  <conditionalFormatting sqref="C22">
    <cfRule type="cellIs" dxfId="93" priority="116" operator="between">
      <formula>0.00000001</formula>
      <formula>1</formula>
    </cfRule>
  </conditionalFormatting>
  <conditionalFormatting sqref="E22">
    <cfRule type="cellIs" dxfId="92" priority="114" operator="between">
      <formula>0.00000001</formula>
      <formula>1</formula>
    </cfRule>
  </conditionalFormatting>
  <conditionalFormatting sqref="C20">
    <cfRule type="cellIs" dxfId="91" priority="112" operator="between">
      <formula>0.00000001</formula>
      <formula>1</formula>
    </cfRule>
  </conditionalFormatting>
  <conditionalFormatting sqref="C15">
    <cfRule type="cellIs" dxfId="90" priority="111" operator="between">
      <formula>0.00000001</formula>
      <formula>1</formula>
    </cfRule>
  </conditionalFormatting>
  <conditionalFormatting sqref="C7">
    <cfRule type="cellIs" dxfId="89" priority="105" operator="between">
      <formula>0.00000001</formula>
      <formula>1</formula>
    </cfRule>
  </conditionalFormatting>
  <conditionalFormatting sqref="E15">
    <cfRule type="cellIs" dxfId="88" priority="109" operator="between">
      <formula>0.00000001</formula>
      <formula>1</formula>
    </cfRule>
  </conditionalFormatting>
  <conditionalFormatting sqref="C10">
    <cfRule type="cellIs" dxfId="87" priority="107" operator="between">
      <formula>0.00000001</formula>
      <formula>1</formula>
    </cfRule>
  </conditionalFormatting>
  <conditionalFormatting sqref="I10">
    <cfRule type="cellIs" dxfId="86" priority="106" operator="between">
      <formula>0.000001</formula>
      <formula>1</formula>
    </cfRule>
  </conditionalFormatting>
  <conditionalFormatting sqref="C6">
    <cfRule type="cellIs" dxfId="85" priority="103" operator="between">
      <formula>0.00000001</formula>
      <formula>1</formula>
    </cfRule>
  </conditionalFormatting>
  <conditionalFormatting sqref="I6">
    <cfRule type="cellIs" dxfId="84" priority="102" operator="between">
      <formula>0.000001</formula>
      <formula>1</formula>
    </cfRule>
  </conditionalFormatting>
  <conditionalFormatting sqref="I19">
    <cfRule type="cellIs" dxfId="83" priority="101" operator="between">
      <formula>0.000001</formula>
      <formula>1</formula>
    </cfRule>
  </conditionalFormatting>
  <conditionalFormatting sqref="I13">
    <cfRule type="cellIs" dxfId="82" priority="100" operator="between">
      <formula>0.000001</formula>
      <formula>1</formula>
    </cfRule>
  </conditionalFormatting>
  <conditionalFormatting sqref="C29">
    <cfRule type="cellIs" dxfId="81" priority="99" operator="between">
      <formula>0.00000001</formula>
      <formula>1</formula>
    </cfRule>
  </conditionalFormatting>
  <conditionalFormatting sqref="C39">
    <cfRule type="cellIs" dxfId="80" priority="97" operator="between">
      <formula>0.00000001</formula>
      <formula>1</formula>
    </cfRule>
  </conditionalFormatting>
  <conditionalFormatting sqref="C39">
    <cfRule type="cellIs" dxfId="79" priority="98" operator="between">
      <formula>0.00000001</formula>
      <formula>1</formula>
    </cfRule>
  </conditionalFormatting>
  <conditionalFormatting sqref="C36">
    <cfRule type="cellIs" dxfId="78" priority="93" operator="between">
      <formula>0.00000001</formula>
      <formula>1</formula>
    </cfRule>
  </conditionalFormatting>
  <conditionalFormatting sqref="I36">
    <cfRule type="cellIs" dxfId="77" priority="92" operator="between">
      <formula>0.000001</formula>
      <formula>1</formula>
    </cfRule>
  </conditionalFormatting>
  <conditionalFormatting sqref="I36">
    <cfRule type="cellIs" dxfId="76" priority="90" operator="between">
      <formula>0.000001</formula>
      <formula>1</formula>
    </cfRule>
  </conditionalFormatting>
  <conditionalFormatting sqref="C36">
    <cfRule type="cellIs" dxfId="75" priority="91" operator="between">
      <formula>0.00000001</formula>
      <formula>1</formula>
    </cfRule>
  </conditionalFormatting>
  <conditionalFormatting sqref="C40">
    <cfRule type="cellIs" dxfId="74" priority="96" operator="between">
      <formula>0.00000001</formula>
      <formula>1</formula>
    </cfRule>
  </conditionalFormatting>
  <conditionalFormatting sqref="I40">
    <cfRule type="cellIs" dxfId="73" priority="95" operator="between">
      <formula>0.000001</formula>
      <formula>1</formula>
    </cfRule>
  </conditionalFormatting>
  <conditionalFormatting sqref="I20">
    <cfRule type="cellIs" dxfId="72" priority="94" operator="between">
      <formula>0.000001</formula>
      <formula>1</formula>
    </cfRule>
  </conditionalFormatting>
  <conditionalFormatting sqref="C37">
    <cfRule type="cellIs" dxfId="71" priority="89" operator="between">
      <formula>0.00000001</formula>
      <formula>1</formula>
    </cfRule>
  </conditionalFormatting>
  <conditionalFormatting sqref="C37">
    <cfRule type="cellIs" dxfId="70" priority="87" operator="between">
      <formula>0.00000001</formula>
      <formula>1</formula>
    </cfRule>
  </conditionalFormatting>
  <conditionalFormatting sqref="I38">
    <cfRule type="cellIs" dxfId="69" priority="84" operator="between">
      <formula>0.000001</formula>
      <formula>1</formula>
    </cfRule>
  </conditionalFormatting>
  <conditionalFormatting sqref="C38">
    <cfRule type="cellIs" dxfId="68" priority="85" operator="between">
      <formula>0.00000001</formula>
      <formula>1</formula>
    </cfRule>
  </conditionalFormatting>
  <conditionalFormatting sqref="I38">
    <cfRule type="cellIs" dxfId="67" priority="82" operator="between">
      <formula>0.000001</formula>
      <formula>1</formula>
    </cfRule>
  </conditionalFormatting>
  <conditionalFormatting sqref="C38">
    <cfRule type="cellIs" dxfId="66" priority="83" operator="between">
      <formula>0.00000001</formula>
      <formula>1</formula>
    </cfRule>
  </conditionalFormatting>
  <conditionalFormatting sqref="G19">
    <cfRule type="cellIs" dxfId="65" priority="79" operator="between">
      <formula>0.00000001</formula>
      <formula>1</formula>
    </cfRule>
  </conditionalFormatting>
  <conditionalFormatting sqref="E12">
    <cfRule type="cellIs" dxfId="64" priority="78" operator="between">
      <formula>0.00000001</formula>
      <formula>1</formula>
    </cfRule>
  </conditionalFormatting>
  <conditionalFormatting sqref="G12">
    <cfRule type="cellIs" dxfId="63" priority="77" operator="between">
      <formula>0.00000001</formula>
      <formula>1</formula>
    </cfRule>
  </conditionalFormatting>
  <conditionalFormatting sqref="G18">
    <cfRule type="cellIs" dxfId="62" priority="76" operator="between">
      <formula>0.00000001</formula>
      <formula>1</formula>
    </cfRule>
  </conditionalFormatting>
  <conditionalFormatting sqref="I23">
    <cfRule type="cellIs" dxfId="61" priority="75" operator="between">
      <formula>0.00000001</formula>
      <formula>1</formula>
    </cfRule>
  </conditionalFormatting>
  <conditionalFormatting sqref="C7">
    <cfRule type="cellIs" dxfId="60" priority="74" operator="between">
      <formula>0.00000001</formula>
      <formula>1</formula>
    </cfRule>
  </conditionalFormatting>
  <conditionalFormatting sqref="C6">
    <cfRule type="cellIs" dxfId="59" priority="72" operator="between">
      <formula>0.00000001</formula>
      <formula>1</formula>
    </cfRule>
  </conditionalFormatting>
  <conditionalFormatting sqref="I6">
    <cfRule type="cellIs" dxfId="58" priority="71" operator="between">
      <formula>0.000001</formula>
      <formula>1</formula>
    </cfRule>
  </conditionalFormatting>
  <conditionalFormatting sqref="I10">
    <cfRule type="cellIs" dxfId="57" priority="68" operator="between">
      <formula>0.000001</formula>
      <formula>1</formula>
    </cfRule>
  </conditionalFormatting>
  <conditionalFormatting sqref="C10">
    <cfRule type="cellIs" dxfId="56" priority="69" operator="between">
      <formula>0.00000001</formula>
      <formula>1</formula>
    </cfRule>
  </conditionalFormatting>
  <conditionalFormatting sqref="E11">
    <cfRule type="cellIs" dxfId="55" priority="67" operator="between">
      <formula>0.00000001</formula>
      <formula>1</formula>
    </cfRule>
  </conditionalFormatting>
  <conditionalFormatting sqref="G11">
    <cfRule type="cellIs" dxfId="54" priority="66" operator="between">
      <formula>0.00000001</formula>
      <formula>1</formula>
    </cfRule>
  </conditionalFormatting>
  <conditionalFormatting sqref="C26">
    <cfRule type="cellIs" dxfId="53" priority="65" operator="between">
      <formula>0.00000001</formula>
      <formula>1</formula>
    </cfRule>
  </conditionalFormatting>
  <conditionalFormatting sqref="C25">
    <cfRule type="cellIs" dxfId="52" priority="63" operator="between">
      <formula>0.00000001</formula>
      <formula>1</formula>
    </cfRule>
  </conditionalFormatting>
  <conditionalFormatting sqref="I25">
    <cfRule type="cellIs" dxfId="51" priority="62" operator="between">
      <formula>0.000001</formula>
      <formula>1</formula>
    </cfRule>
  </conditionalFormatting>
  <conditionalFormatting sqref="C26">
    <cfRule type="cellIs" dxfId="50" priority="61" operator="between">
      <formula>0.00000001</formula>
      <formula>1</formula>
    </cfRule>
  </conditionalFormatting>
  <conditionalFormatting sqref="I25">
    <cfRule type="cellIs" dxfId="49" priority="59" operator="between">
      <formula>0.000001</formula>
      <formula>1</formula>
    </cfRule>
  </conditionalFormatting>
  <conditionalFormatting sqref="C25">
    <cfRule type="cellIs" dxfId="48" priority="60" operator="between">
      <formula>0.00000001</formula>
      <formula>1</formula>
    </cfRule>
  </conditionalFormatting>
  <conditionalFormatting sqref="E26">
    <cfRule type="cellIs" dxfId="47" priority="58" operator="between">
      <formula>0.00000001</formula>
      <formula>1</formula>
    </cfRule>
  </conditionalFormatting>
  <conditionalFormatting sqref="G26">
    <cfRule type="cellIs" dxfId="46" priority="57" operator="between">
      <formula>0.00000001</formula>
      <formula>1</formula>
    </cfRule>
  </conditionalFormatting>
  <conditionalFormatting sqref="C28">
    <cfRule type="cellIs" dxfId="45" priority="56" operator="between">
      <formula>0.00000001</formula>
      <formula>1</formula>
    </cfRule>
  </conditionalFormatting>
  <conditionalFormatting sqref="C27">
    <cfRule type="cellIs" dxfId="44" priority="55" operator="between">
      <formula>0.00000001</formula>
      <formula>1</formula>
    </cfRule>
  </conditionalFormatting>
  <conditionalFormatting sqref="I27">
    <cfRule type="cellIs" dxfId="43" priority="54" operator="between">
      <formula>0.000001</formula>
      <formula>1</formula>
    </cfRule>
  </conditionalFormatting>
  <conditionalFormatting sqref="C28">
    <cfRule type="cellIs" dxfId="42" priority="53" operator="between">
      <formula>0.00000001</formula>
      <formula>1</formula>
    </cfRule>
  </conditionalFormatting>
  <conditionalFormatting sqref="I27">
    <cfRule type="cellIs" dxfId="41" priority="51" operator="between">
      <formula>0.000001</formula>
      <formula>1</formula>
    </cfRule>
  </conditionalFormatting>
  <conditionalFormatting sqref="C27">
    <cfRule type="cellIs" dxfId="40" priority="52" operator="between">
      <formula>0.00000001</formula>
      <formula>1</formula>
    </cfRule>
  </conditionalFormatting>
  <conditionalFormatting sqref="E28">
    <cfRule type="cellIs" dxfId="39" priority="50" operator="between">
      <formula>0.00000001</formula>
      <formula>1</formula>
    </cfRule>
  </conditionalFormatting>
  <conditionalFormatting sqref="G28">
    <cfRule type="cellIs" dxfId="38" priority="49" operator="between">
      <formula>0.00000001</formula>
      <formula>1</formula>
    </cfRule>
  </conditionalFormatting>
  <conditionalFormatting sqref="C35">
    <cfRule type="cellIs" dxfId="37" priority="48" operator="between">
      <formula>0.00000001</formula>
      <formula>1</formula>
    </cfRule>
  </conditionalFormatting>
  <conditionalFormatting sqref="C34">
    <cfRule type="cellIs" dxfId="36" priority="46" operator="between">
      <formula>0.00000001</formula>
      <formula>1</formula>
    </cfRule>
  </conditionalFormatting>
  <conditionalFormatting sqref="I34">
    <cfRule type="cellIs" dxfId="35" priority="45" operator="between">
      <formula>0.000001</formula>
      <formula>1</formula>
    </cfRule>
  </conditionalFormatting>
  <conditionalFormatting sqref="C35">
    <cfRule type="cellIs" dxfId="34" priority="44" operator="between">
      <formula>0.00000001</formula>
      <formula>1</formula>
    </cfRule>
  </conditionalFormatting>
  <conditionalFormatting sqref="I34">
    <cfRule type="cellIs" dxfId="33" priority="42" operator="between">
      <formula>0.000001</formula>
      <formula>1</formula>
    </cfRule>
  </conditionalFormatting>
  <conditionalFormatting sqref="C34">
    <cfRule type="cellIs" dxfId="32" priority="43" operator="between">
      <formula>0.00000001</formula>
      <formula>1</formula>
    </cfRule>
  </conditionalFormatting>
  <conditionalFormatting sqref="E35">
    <cfRule type="cellIs" dxfId="31" priority="41" operator="between">
      <formula>0.00000001</formula>
      <formula>1</formula>
    </cfRule>
  </conditionalFormatting>
  <conditionalFormatting sqref="G35">
    <cfRule type="cellIs" dxfId="30" priority="40" operator="between">
      <formula>0.00000001</formula>
      <formula>1</formula>
    </cfRule>
  </conditionalFormatting>
  <conditionalFormatting sqref="C38">
    <cfRule type="cellIs" dxfId="29" priority="39" operator="between">
      <formula>0.00000001</formula>
      <formula>1</formula>
    </cfRule>
  </conditionalFormatting>
  <conditionalFormatting sqref="I38">
    <cfRule type="cellIs" dxfId="28" priority="38" operator="between">
      <formula>0.000001</formula>
      <formula>1</formula>
    </cfRule>
  </conditionalFormatting>
  <conditionalFormatting sqref="C21">
    <cfRule type="cellIs" dxfId="27" priority="36" operator="between">
      <formula>0.00000001</formula>
      <formula>1</formula>
    </cfRule>
  </conditionalFormatting>
  <conditionalFormatting sqref="C21">
    <cfRule type="cellIs" dxfId="26" priority="35" operator="between">
      <formula>0.00000001</formula>
      <formula>1</formula>
    </cfRule>
  </conditionalFormatting>
  <conditionalFormatting sqref="K16">
    <cfRule type="cellIs" dxfId="25" priority="30" operator="between">
      <formula>0.000001</formula>
      <formula>1</formula>
    </cfRule>
  </conditionalFormatting>
  <conditionalFormatting sqref="C16">
    <cfRule type="cellIs" dxfId="24" priority="29" operator="between">
      <formula>0.00000001</formula>
      <formula>1</formula>
    </cfRule>
  </conditionalFormatting>
  <conditionalFormatting sqref="C16">
    <cfRule type="cellIs" dxfId="23" priority="28" operator="between">
      <formula>0.00000001</formula>
      <formula>1</formula>
    </cfRule>
  </conditionalFormatting>
  <conditionalFormatting sqref="G36">
    <cfRule type="cellIs" dxfId="22" priority="23" operator="between">
      <formula>0.00000001</formula>
      <formula>1</formula>
    </cfRule>
  </conditionalFormatting>
  <conditionalFormatting sqref="G27">
    <cfRule type="cellIs" dxfId="21" priority="22" operator="between">
      <formula>0.00000001</formula>
      <formula>1</formula>
    </cfRule>
  </conditionalFormatting>
  <conditionalFormatting sqref="I35">
    <cfRule type="cellIs" dxfId="20" priority="21" operator="between">
      <formula>0.000001</formula>
      <formula>1</formula>
    </cfRule>
  </conditionalFormatting>
  <conditionalFormatting sqref="I35">
    <cfRule type="cellIs" dxfId="19" priority="20" operator="between">
      <formula>0.000001</formula>
      <formula>1</formula>
    </cfRule>
  </conditionalFormatting>
  <conditionalFormatting sqref="I26">
    <cfRule type="cellIs" dxfId="18" priority="19" operator="between">
      <formula>0.000001</formula>
      <formula>1</formula>
    </cfRule>
  </conditionalFormatting>
  <conditionalFormatting sqref="I26">
    <cfRule type="cellIs" dxfId="17" priority="18" operator="between">
      <formula>0.000001</formula>
      <formula>1</formula>
    </cfRule>
  </conditionalFormatting>
  <conditionalFormatting sqref="C16">
    <cfRule type="cellIs" dxfId="16" priority="17" operator="between">
      <formula>0.00000001</formula>
      <formula>1</formula>
    </cfRule>
  </conditionalFormatting>
  <conditionalFormatting sqref="C16">
    <cfRule type="cellIs" dxfId="15" priority="16" operator="between">
      <formula>0.00000001</formula>
      <formula>1</formula>
    </cfRule>
  </conditionalFormatting>
  <conditionalFormatting sqref="E16">
    <cfRule type="cellIs" dxfId="14" priority="15" operator="between">
      <formula>0.00000001</formula>
      <formula>1</formula>
    </cfRule>
  </conditionalFormatting>
  <conditionalFormatting sqref="C15">
    <cfRule type="cellIs" dxfId="13" priority="14" operator="between">
      <formula>0.00000001</formula>
      <formula>1</formula>
    </cfRule>
  </conditionalFormatting>
  <conditionalFormatting sqref="C15">
    <cfRule type="cellIs" dxfId="12" priority="13" operator="between">
      <formula>0.00000001</formula>
      <formula>1</formula>
    </cfRule>
  </conditionalFormatting>
  <conditionalFormatting sqref="C14">
    <cfRule type="cellIs" dxfId="11" priority="12" operator="between">
      <formula>0.00000001</formula>
      <formula>1</formula>
    </cfRule>
  </conditionalFormatting>
  <conditionalFormatting sqref="C14">
    <cfRule type="cellIs" dxfId="10" priority="11" operator="between">
      <formula>0.00000001</formula>
      <formula>1</formula>
    </cfRule>
  </conditionalFormatting>
  <conditionalFormatting sqref="E14">
    <cfRule type="cellIs" dxfId="9" priority="10" operator="between">
      <formula>0.00000001</formula>
      <formula>1</formula>
    </cfRule>
  </conditionalFormatting>
  <conditionalFormatting sqref="G14">
    <cfRule type="cellIs" dxfId="8" priority="9" operator="between">
      <formula>0.00000001</formula>
      <formula>1</formula>
    </cfRule>
  </conditionalFormatting>
  <conditionalFormatting sqref="I14">
    <cfRule type="cellIs" dxfId="7" priority="8" operator="between">
      <formula>0.000001</formula>
      <formula>1</formula>
    </cfRule>
  </conditionalFormatting>
  <conditionalFormatting sqref="I14">
    <cfRule type="cellIs" dxfId="6" priority="7" operator="between">
      <formula>0.000001</formula>
      <formula>1</formula>
    </cfRule>
  </conditionalFormatting>
  <conditionalFormatting sqref="E14">
    <cfRule type="cellIs" dxfId="5" priority="6" operator="between">
      <formula>0.00000001</formula>
      <formula>1</formula>
    </cfRule>
  </conditionalFormatting>
  <conditionalFormatting sqref="G14">
    <cfRule type="cellIs" dxfId="4" priority="5" operator="between">
      <formula>0.00000001</formula>
      <formula>1</formula>
    </cfRule>
  </conditionalFormatting>
  <conditionalFormatting sqref="I12">
    <cfRule type="cellIs" dxfId="3" priority="3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J1" sqref="J1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893" t="s">
        <v>393</v>
      </c>
      <c r="B1" s="893"/>
      <c r="C1" s="893"/>
      <c r="D1" s="893"/>
      <c r="E1" s="893"/>
      <c r="F1" s="893"/>
      <c r="G1" s="1"/>
      <c r="H1" s="1"/>
      <c r="I1" s="1"/>
    </row>
    <row r="2" spans="1:12" x14ac:dyDescent="0.2">
      <c r="A2" s="894"/>
      <c r="B2" s="894"/>
      <c r="C2" s="894"/>
      <c r="D2" s="894"/>
      <c r="E2" s="894"/>
      <c r="F2" s="894"/>
      <c r="G2" s="11"/>
      <c r="H2" s="62" t="s">
        <v>543</v>
      </c>
      <c r="I2" s="1"/>
    </row>
    <row r="3" spans="1:12" x14ac:dyDescent="0.2">
      <c r="A3" s="12"/>
      <c r="B3" s="862">
        <f>INDICE!A3</f>
        <v>42614</v>
      </c>
      <c r="C3" s="863">
        <v>41671</v>
      </c>
      <c r="D3" s="863" t="s">
        <v>119</v>
      </c>
      <c r="E3" s="863"/>
      <c r="F3" s="863" t="s">
        <v>120</v>
      </c>
      <c r="G3" s="863"/>
      <c r="H3" s="863"/>
      <c r="I3" s="1"/>
    </row>
    <row r="4" spans="1:12" x14ac:dyDescent="0.2">
      <c r="A4" s="603"/>
      <c r="B4" s="97" t="s">
        <v>54</v>
      </c>
      <c r="C4" s="97" t="s">
        <v>487</v>
      </c>
      <c r="D4" s="97" t="s">
        <v>54</v>
      </c>
      <c r="E4" s="97" t="s">
        <v>487</v>
      </c>
      <c r="F4" s="97" t="s">
        <v>54</v>
      </c>
      <c r="G4" s="443" t="s">
        <v>487</v>
      </c>
      <c r="H4" s="443" t="s">
        <v>109</v>
      </c>
      <c r="I4" s="62"/>
    </row>
    <row r="5" spans="1:12" ht="14.1" customHeight="1" x14ac:dyDescent="0.2">
      <c r="A5" s="791" t="s">
        <v>375</v>
      </c>
      <c r="B5" s="357">
        <v>4059.7036300000004</v>
      </c>
      <c r="C5" s="358">
        <v>-11.823423401906965</v>
      </c>
      <c r="D5" s="357">
        <v>33454.636359999997</v>
      </c>
      <c r="E5" s="358">
        <v>4.8522351753765651</v>
      </c>
      <c r="F5" s="357">
        <v>42433.400750000001</v>
      </c>
      <c r="G5" s="358">
        <v>25.517039879238755</v>
      </c>
      <c r="H5" s="358">
        <v>90.151096188915588</v>
      </c>
      <c r="I5" s="1"/>
    </row>
    <row r="6" spans="1:12" x14ac:dyDescent="0.2">
      <c r="A6" s="65" t="s">
        <v>618</v>
      </c>
      <c r="B6" s="686">
        <v>3598.9723200000003</v>
      </c>
      <c r="C6" s="698">
        <v>4.6481960394996813</v>
      </c>
      <c r="D6" s="686">
        <v>26956.978220000001</v>
      </c>
      <c r="E6" s="698">
        <v>1.8246449451802957</v>
      </c>
      <c r="F6" s="686">
        <v>35782.587010000003</v>
      </c>
      <c r="G6" s="698">
        <v>26.115973187505841</v>
      </c>
      <c r="H6" s="698">
        <v>76.021232953541954</v>
      </c>
      <c r="I6" s="1"/>
    </row>
    <row r="7" spans="1:12" x14ac:dyDescent="0.2">
      <c r="A7" s="65" t="s">
        <v>619</v>
      </c>
      <c r="B7" s="688">
        <v>460.73131000000006</v>
      </c>
      <c r="C7" s="698">
        <v>-60.450408079071138</v>
      </c>
      <c r="D7" s="688">
        <v>6497.6581400000005</v>
      </c>
      <c r="E7" s="698">
        <v>19.606335218601771</v>
      </c>
      <c r="F7" s="688">
        <v>6650.8137400000005</v>
      </c>
      <c r="G7" s="698">
        <v>22.389874772163708</v>
      </c>
      <c r="H7" s="698">
        <v>14.129863235373646</v>
      </c>
      <c r="I7" s="697"/>
      <c r="J7" s="257"/>
    </row>
    <row r="8" spans="1:12" x14ac:dyDescent="0.2">
      <c r="A8" s="791" t="s">
        <v>620</v>
      </c>
      <c r="B8" s="634">
        <v>66.512190000000004</v>
      </c>
      <c r="C8" s="651">
        <v>-85.218387959936678</v>
      </c>
      <c r="D8" s="634">
        <v>1808.5234100000002</v>
      </c>
      <c r="E8" s="651">
        <v>-86.335967941200352</v>
      </c>
      <c r="F8" s="634">
        <v>4635.8003399999998</v>
      </c>
      <c r="G8" s="651">
        <v>-84.006599089664164</v>
      </c>
      <c r="H8" s="651">
        <v>9.8489038110844227</v>
      </c>
      <c r="I8" s="697"/>
      <c r="J8" s="257"/>
    </row>
    <row r="9" spans="1:12" x14ac:dyDescent="0.2">
      <c r="A9" s="65" t="s">
        <v>379</v>
      </c>
      <c r="B9" s="686">
        <v>22.006720000000001</v>
      </c>
      <c r="C9" s="698">
        <v>-94.544106539903822</v>
      </c>
      <c r="D9" s="686">
        <v>1576.7487300000003</v>
      </c>
      <c r="E9" s="698">
        <v>-40.322362375072039</v>
      </c>
      <c r="F9" s="686">
        <v>1654.22099</v>
      </c>
      <c r="G9" s="698">
        <v>-56.108912470525283</v>
      </c>
      <c r="H9" s="698">
        <v>3.5144445873151748</v>
      </c>
      <c r="I9" s="697"/>
      <c r="J9" s="257"/>
    </row>
    <row r="10" spans="1:12" x14ac:dyDescent="0.2">
      <c r="A10" s="65" t="s">
        <v>380</v>
      </c>
      <c r="B10" s="688">
        <v>3.51871</v>
      </c>
      <c r="C10" s="699">
        <v>-1.9062805784075703</v>
      </c>
      <c r="D10" s="688">
        <v>52.419189999999993</v>
      </c>
      <c r="E10" s="699">
        <v>-98.281390379945478</v>
      </c>
      <c r="F10" s="688">
        <v>63.442039999999992</v>
      </c>
      <c r="G10" s="699">
        <v>-97.919996469615739</v>
      </c>
      <c r="H10" s="802">
        <v>0.13478461187113386</v>
      </c>
      <c r="I10" s="697"/>
      <c r="J10" s="257"/>
    </row>
    <row r="11" spans="1:12" x14ac:dyDescent="0.2">
      <c r="A11" s="65" t="s">
        <v>381</v>
      </c>
      <c r="B11" s="686">
        <v>0</v>
      </c>
      <c r="C11" s="698" t="s">
        <v>149</v>
      </c>
      <c r="D11" s="686">
        <v>0</v>
      </c>
      <c r="E11" s="698">
        <v>-100</v>
      </c>
      <c r="F11" s="686">
        <v>0</v>
      </c>
      <c r="G11" s="698">
        <v>-100</v>
      </c>
      <c r="H11" s="698">
        <v>0</v>
      </c>
      <c r="I11" s="1"/>
      <c r="J11" s="698"/>
      <c r="L11" s="698"/>
    </row>
    <row r="12" spans="1:12" x14ac:dyDescent="0.2">
      <c r="A12" s="65" t="s">
        <v>382</v>
      </c>
      <c r="B12" s="686">
        <v>38.823529999999998</v>
      </c>
      <c r="C12" s="698">
        <v>15.095327441929138</v>
      </c>
      <c r="D12" s="686">
        <v>118.43364</v>
      </c>
      <c r="E12" s="698">
        <v>-90.135144779272252</v>
      </c>
      <c r="F12" s="686">
        <v>1748.3618899999999</v>
      </c>
      <c r="G12" s="698">
        <v>-67.780495777721057</v>
      </c>
      <c r="H12" s="698">
        <v>3.7144498940124246</v>
      </c>
      <c r="I12" s="697"/>
      <c r="J12" s="257"/>
    </row>
    <row r="13" spans="1:12" x14ac:dyDescent="0.2">
      <c r="A13" s="65" t="s">
        <v>383</v>
      </c>
      <c r="B13" s="686">
        <v>0</v>
      </c>
      <c r="C13" s="698">
        <v>-100</v>
      </c>
      <c r="D13" s="686">
        <v>43.323949999999996</v>
      </c>
      <c r="E13" s="698">
        <v>-48.183675710095201</v>
      </c>
      <c r="F13" s="686">
        <v>73.973280000000003</v>
      </c>
      <c r="G13" s="698">
        <v>-60.152653227047573</v>
      </c>
      <c r="H13" s="698">
        <v>0.15715856289669608</v>
      </c>
      <c r="I13" s="697"/>
      <c r="J13" s="257"/>
    </row>
    <row r="14" spans="1:12" x14ac:dyDescent="0.2">
      <c r="A14" s="75" t="s">
        <v>384</v>
      </c>
      <c r="B14" s="686">
        <v>2.16323</v>
      </c>
      <c r="C14" s="847">
        <v>-0.15462156947815955</v>
      </c>
      <c r="D14" s="686">
        <v>17.597899999999999</v>
      </c>
      <c r="E14" s="698">
        <v>-99.659183152776322</v>
      </c>
      <c r="F14" s="686">
        <v>1095.80214</v>
      </c>
      <c r="G14" s="698">
        <v>-90.180006131309725</v>
      </c>
      <c r="H14" s="698">
        <v>2.3280661549889929</v>
      </c>
      <c r="I14" s="1"/>
      <c r="J14" s="257"/>
    </row>
    <row r="15" spans="1:12" x14ac:dyDescent="0.2">
      <c r="A15" s="648" t="s">
        <v>118</v>
      </c>
      <c r="B15" s="649">
        <v>4126.2158200000003</v>
      </c>
      <c r="C15" s="650">
        <v>-18.357860068666866</v>
      </c>
      <c r="D15" s="649">
        <v>35263.159769999998</v>
      </c>
      <c r="E15" s="650">
        <v>-21.884111892101036</v>
      </c>
      <c r="F15" s="649">
        <v>47069.201089999995</v>
      </c>
      <c r="G15" s="650">
        <v>-25.040200005046394</v>
      </c>
      <c r="H15" s="650">
        <v>100</v>
      </c>
      <c r="I15" s="697"/>
      <c r="J15" s="257"/>
    </row>
    <row r="16" spans="1:12" x14ac:dyDescent="0.2">
      <c r="A16" s="679"/>
      <c r="B16" s="1"/>
      <c r="C16" s="11"/>
      <c r="D16" s="11"/>
      <c r="E16" s="11"/>
      <c r="F16" s="11"/>
      <c r="G16" s="11"/>
      <c r="H16" s="247" t="s">
        <v>237</v>
      </c>
      <c r="I16" s="11"/>
      <c r="J16" s="257"/>
      <c r="L16" s="257"/>
    </row>
    <row r="17" spans="1:9" x14ac:dyDescent="0.2">
      <c r="A17" s="684" t="s">
        <v>374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84" t="s">
        <v>600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85" t="s">
        <v>642</v>
      </c>
    </row>
    <row r="20" spans="1:9" ht="14.25" customHeight="1" x14ac:dyDescent="0.2">
      <c r="A20" s="901" t="s">
        <v>660</v>
      </c>
      <c r="B20" s="901"/>
      <c r="C20" s="901"/>
      <c r="D20" s="901"/>
      <c r="E20" s="901"/>
      <c r="F20" s="901"/>
      <c r="G20" s="901"/>
      <c r="H20" s="901"/>
    </row>
    <row r="21" spans="1:9" x14ac:dyDescent="0.2">
      <c r="A21" s="901"/>
      <c r="B21" s="901"/>
      <c r="C21" s="901"/>
      <c r="D21" s="901"/>
      <c r="E21" s="901"/>
      <c r="F21" s="901"/>
      <c r="G21" s="901"/>
      <c r="H21" s="901"/>
    </row>
    <row r="22" spans="1:9" x14ac:dyDescent="0.2">
      <c r="A22" s="901"/>
      <c r="B22" s="901"/>
      <c r="C22" s="901"/>
      <c r="D22" s="901"/>
      <c r="E22" s="901"/>
      <c r="F22" s="901"/>
      <c r="G22" s="901"/>
      <c r="H22" s="901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2" priority="3" operator="between">
      <formula>0.0001</formula>
      <formula>0.4999999</formula>
    </cfRule>
  </conditionalFormatting>
  <conditionalFormatting sqref="D7">
    <cfRule type="cellIs" dxfId="1" priority="2" operator="between">
      <formula>0.0001</formula>
      <formula>0.4999999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J1" sqref="J1"/>
    </sheetView>
  </sheetViews>
  <sheetFormatPr baseColWidth="10" defaultRowHeight="14.25" x14ac:dyDescent="0.2"/>
  <sheetData>
    <row r="1" spans="1:9" x14ac:dyDescent="0.2">
      <c r="A1" s="893" t="s">
        <v>623</v>
      </c>
      <c r="B1" s="893"/>
      <c r="C1" s="893"/>
      <c r="D1" s="893"/>
      <c r="E1" s="893"/>
      <c r="F1" s="893"/>
      <c r="G1" s="1"/>
      <c r="H1" s="1"/>
    </row>
    <row r="2" spans="1:9" x14ac:dyDescent="0.2">
      <c r="A2" s="894"/>
      <c r="B2" s="894"/>
      <c r="C2" s="894"/>
      <c r="D2" s="894"/>
      <c r="E2" s="894"/>
      <c r="F2" s="894"/>
      <c r="G2" s="11"/>
      <c r="H2" s="62" t="s">
        <v>543</v>
      </c>
    </row>
    <row r="3" spans="1:9" x14ac:dyDescent="0.2">
      <c r="A3" s="12"/>
      <c r="B3" s="865">
        <f>INDICE!A3</f>
        <v>42614</v>
      </c>
      <c r="C3" s="865">
        <v>41671</v>
      </c>
      <c r="D3" s="883" t="s">
        <v>119</v>
      </c>
      <c r="E3" s="883"/>
      <c r="F3" s="883" t="s">
        <v>120</v>
      </c>
      <c r="G3" s="883"/>
      <c r="H3" s="883"/>
    </row>
    <row r="4" spans="1:9" x14ac:dyDescent="0.2">
      <c r="A4" s="603"/>
      <c r="B4" s="260" t="s">
        <v>54</v>
      </c>
      <c r="C4" s="261" t="s">
        <v>487</v>
      </c>
      <c r="D4" s="260" t="s">
        <v>54</v>
      </c>
      <c r="E4" s="261" t="s">
        <v>487</v>
      </c>
      <c r="F4" s="260" t="s">
        <v>54</v>
      </c>
      <c r="G4" s="262" t="s">
        <v>487</v>
      </c>
      <c r="H4" s="261" t="s">
        <v>547</v>
      </c>
    </row>
    <row r="5" spans="1:9" x14ac:dyDescent="0.2">
      <c r="A5" s="633" t="s">
        <v>118</v>
      </c>
      <c r="B5" s="69">
        <v>24647.594570000008</v>
      </c>
      <c r="C5" s="70">
        <v>-3.0269369527226866</v>
      </c>
      <c r="D5" s="69">
        <v>226420.92202999999</v>
      </c>
      <c r="E5" s="70">
        <v>2.3594413834724248</v>
      </c>
      <c r="F5" s="69">
        <v>312443.10662999999</v>
      </c>
      <c r="G5" s="70">
        <v>3.2333165020183698</v>
      </c>
      <c r="H5" s="70">
        <v>100</v>
      </c>
    </row>
    <row r="6" spans="1:9" x14ac:dyDescent="0.2">
      <c r="A6" s="355" t="s">
        <v>372</v>
      </c>
      <c r="B6" s="255">
        <v>13285.425120000004</v>
      </c>
      <c r="C6" s="216">
        <v>2.5794431420901622</v>
      </c>
      <c r="D6" s="255">
        <v>120770.48438000001</v>
      </c>
      <c r="E6" s="216">
        <v>-0.21202972281797514</v>
      </c>
      <c r="F6" s="255">
        <v>171107.10082000002</v>
      </c>
      <c r="G6" s="216">
        <v>-0.4543023806615803</v>
      </c>
      <c r="H6" s="216">
        <v>54.764242573809675</v>
      </c>
    </row>
    <row r="7" spans="1:9" x14ac:dyDescent="0.2">
      <c r="A7" s="355" t="s">
        <v>373</v>
      </c>
      <c r="B7" s="255">
        <v>11362.169449999999</v>
      </c>
      <c r="C7" s="216">
        <v>-8.8517845313414298</v>
      </c>
      <c r="D7" s="255">
        <v>105650.43765000002</v>
      </c>
      <c r="E7" s="216">
        <v>5.4661908196529962</v>
      </c>
      <c r="F7" s="255">
        <v>141336.00581</v>
      </c>
      <c r="G7" s="216">
        <v>8.0804607238665511</v>
      </c>
      <c r="H7" s="216">
        <v>45.235757426190332</v>
      </c>
    </row>
    <row r="8" spans="1:9" x14ac:dyDescent="0.2">
      <c r="A8" s="767" t="s">
        <v>519</v>
      </c>
      <c r="B8" s="627">
        <v>92.784779999999955</v>
      </c>
      <c r="C8" s="628">
        <v>-111.56120770941061</v>
      </c>
      <c r="D8" s="627">
        <v>-477.75370000000839</v>
      </c>
      <c r="E8" s="630">
        <v>-69.639362587245913</v>
      </c>
      <c r="F8" s="629">
        <v>-649.03235999999015</v>
      </c>
      <c r="G8" s="630">
        <v>-139.09251533590933</v>
      </c>
      <c r="H8" s="630">
        <v>-0.20772817393874668</v>
      </c>
    </row>
    <row r="9" spans="1:9" x14ac:dyDescent="0.2">
      <c r="A9" s="767" t="s">
        <v>520</v>
      </c>
      <c r="B9" s="627">
        <v>24554.809790000007</v>
      </c>
      <c r="C9" s="628">
        <v>-6.3490620945337941</v>
      </c>
      <c r="D9" s="627">
        <v>226898.67572999999</v>
      </c>
      <c r="E9" s="630">
        <v>1.8508707941261162</v>
      </c>
      <c r="F9" s="629">
        <v>313092.13898999995</v>
      </c>
      <c r="G9" s="630">
        <v>4.0183610635592695</v>
      </c>
      <c r="H9" s="630">
        <v>100.20772817393873</v>
      </c>
    </row>
    <row r="10" spans="1:9" x14ac:dyDescent="0.2">
      <c r="A10" s="363"/>
      <c r="B10" s="363"/>
      <c r="C10" s="678"/>
      <c r="D10" s="1"/>
      <c r="E10" s="1"/>
      <c r="F10" s="1"/>
      <c r="G10" s="1"/>
      <c r="H10" s="247" t="s">
        <v>237</v>
      </c>
    </row>
    <row r="11" spans="1:9" x14ac:dyDescent="0.2">
      <c r="A11" s="684" t="s">
        <v>548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85" t="s">
        <v>642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901" t="s">
        <v>639</v>
      </c>
      <c r="B13" s="901"/>
      <c r="C13" s="901"/>
      <c r="D13" s="901"/>
      <c r="E13" s="901"/>
      <c r="F13" s="901"/>
      <c r="G13" s="901"/>
      <c r="H13" s="901"/>
    </row>
    <row r="14" spans="1:9" x14ac:dyDescent="0.2">
      <c r="A14" s="901"/>
      <c r="B14" s="901"/>
      <c r="C14" s="901"/>
      <c r="D14" s="901"/>
      <c r="E14" s="901"/>
      <c r="F14" s="901"/>
      <c r="G14" s="901"/>
      <c r="H14" s="901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J1" sqref="J1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397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543</v>
      </c>
    </row>
    <row r="3" spans="1:8" x14ac:dyDescent="0.2">
      <c r="A3" s="63"/>
      <c r="B3" s="865">
        <f>INDICE!A3</f>
        <v>42614</v>
      </c>
      <c r="C3" s="883">
        <v>41671</v>
      </c>
      <c r="D3" s="883" t="s">
        <v>119</v>
      </c>
      <c r="E3" s="883"/>
      <c r="F3" s="883" t="s">
        <v>120</v>
      </c>
      <c r="G3" s="883"/>
      <c r="H3" s="883"/>
    </row>
    <row r="4" spans="1:8" ht="25.5" x14ac:dyDescent="0.2">
      <c r="A4" s="75"/>
      <c r="B4" s="260" t="s">
        <v>54</v>
      </c>
      <c r="C4" s="261" t="s">
        <v>487</v>
      </c>
      <c r="D4" s="260" t="s">
        <v>54</v>
      </c>
      <c r="E4" s="261" t="s">
        <v>487</v>
      </c>
      <c r="F4" s="260" t="s">
        <v>54</v>
      </c>
      <c r="G4" s="262" t="s">
        <v>487</v>
      </c>
      <c r="H4" s="261" t="s">
        <v>109</v>
      </c>
    </row>
    <row r="5" spans="1:8" x14ac:dyDescent="0.2">
      <c r="A5" s="700" t="s">
        <v>398</v>
      </c>
      <c r="B5" s="66">
        <v>2.9908855550000002</v>
      </c>
      <c r="C5" s="263">
        <v>33.456375678682789</v>
      </c>
      <c r="D5" s="264">
        <v>9.7018880188000018</v>
      </c>
      <c r="E5" s="263">
        <v>-57.320697601611947</v>
      </c>
      <c r="F5" s="264">
        <v>15.511124709200002</v>
      </c>
      <c r="G5" s="263">
        <v>-46.378637788307572</v>
      </c>
      <c r="H5" s="263">
        <v>2.2427694597380596</v>
      </c>
    </row>
    <row r="6" spans="1:8" x14ac:dyDescent="0.2">
      <c r="A6" s="700" t="s">
        <v>399</v>
      </c>
      <c r="B6" s="766">
        <v>0</v>
      </c>
      <c r="C6" s="751">
        <v>0</v>
      </c>
      <c r="D6" s="751">
        <v>0</v>
      </c>
      <c r="E6" s="266">
        <v>-100</v>
      </c>
      <c r="F6" s="66">
        <v>0.50952248599999994</v>
      </c>
      <c r="G6" s="67">
        <v>-84.102620434109198</v>
      </c>
      <c r="H6" s="67">
        <v>7.3672379796729179E-2</v>
      </c>
    </row>
    <row r="7" spans="1:8" x14ac:dyDescent="0.2">
      <c r="A7" s="700" t="s">
        <v>400</v>
      </c>
      <c r="B7" s="66">
        <v>5.6372809999999998</v>
      </c>
      <c r="C7" s="266">
        <v>-13.82243935309973</v>
      </c>
      <c r="D7" s="66">
        <v>53.959870799999997</v>
      </c>
      <c r="E7" s="67">
        <v>-8.062599160713118</v>
      </c>
      <c r="F7" s="66">
        <v>73.1889994</v>
      </c>
      <c r="G7" s="67">
        <v>-7.2226025005238474</v>
      </c>
      <c r="H7" s="67">
        <v>10.582472626614136</v>
      </c>
    </row>
    <row r="8" spans="1:8" x14ac:dyDescent="0.2">
      <c r="A8" s="700" t="s">
        <v>626</v>
      </c>
      <c r="B8" s="66">
        <v>45.357199999999999</v>
      </c>
      <c r="C8" s="266">
        <v>-27.311480559107931</v>
      </c>
      <c r="D8" s="66">
        <v>450.17420000000004</v>
      </c>
      <c r="E8" s="266">
        <v>2.7520971576529565</v>
      </c>
      <c r="F8" s="66">
        <v>602.39620000000002</v>
      </c>
      <c r="G8" s="266">
        <v>37.49671320524574</v>
      </c>
      <c r="H8" s="67">
        <v>87.101085533851062</v>
      </c>
    </row>
    <row r="9" spans="1:8" x14ac:dyDescent="0.2">
      <c r="A9" s="243" t="s">
        <v>195</v>
      </c>
      <c r="B9" s="268">
        <v>53.985366554999999</v>
      </c>
      <c r="C9" s="768">
        <v>-24.15864854693978</v>
      </c>
      <c r="D9" s="268">
        <v>513.83595881880001</v>
      </c>
      <c r="E9" s="768">
        <v>-1.4551494477192446</v>
      </c>
      <c r="F9" s="268">
        <v>691.60584659520009</v>
      </c>
      <c r="G9" s="768">
        <v>25.944438380998434</v>
      </c>
      <c r="H9" s="269">
        <v>100</v>
      </c>
    </row>
    <row r="10" spans="1:8" x14ac:dyDescent="0.2">
      <c r="A10" s="701" t="s">
        <v>274</v>
      </c>
      <c r="B10" s="271"/>
      <c r="C10" s="272"/>
      <c r="D10" s="271"/>
      <c r="E10" s="271"/>
      <c r="F10" s="271"/>
      <c r="G10" s="273"/>
      <c r="H10" s="273"/>
    </row>
    <row r="11" spans="1:8" x14ac:dyDescent="0.2">
      <c r="A11" s="274"/>
      <c r="B11" s="67"/>
      <c r="C11" s="67"/>
      <c r="D11" s="67"/>
      <c r="E11" s="67"/>
      <c r="F11" s="67"/>
      <c r="G11" s="267"/>
      <c r="H11" s="247" t="s">
        <v>237</v>
      </c>
    </row>
    <row r="12" spans="1:8" x14ac:dyDescent="0.2">
      <c r="A12" s="274" t="s">
        <v>556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685" t="s">
        <v>642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H1" sqref="H1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4" t="s">
        <v>401</v>
      </c>
      <c r="B1" s="224"/>
      <c r="C1" s="224"/>
      <c r="D1" s="224"/>
      <c r="E1" s="225"/>
    </row>
    <row r="2" spans="1:5" x14ac:dyDescent="0.2">
      <c r="A2" s="227"/>
      <c r="B2" s="227"/>
      <c r="C2" s="227"/>
      <c r="D2" s="227"/>
      <c r="E2" s="62" t="s">
        <v>543</v>
      </c>
    </row>
    <row r="3" spans="1:5" x14ac:dyDescent="0.2">
      <c r="A3" s="367" t="s">
        <v>402</v>
      </c>
      <c r="B3" s="368"/>
      <c r="C3" s="369"/>
      <c r="D3" s="367" t="s">
        <v>403</v>
      </c>
      <c r="E3" s="368"/>
    </row>
    <row r="4" spans="1:5" x14ac:dyDescent="0.2">
      <c r="A4" s="190" t="s">
        <v>404</v>
      </c>
      <c r="B4" s="241">
        <v>28827.795756555002</v>
      </c>
      <c r="C4" s="370"/>
      <c r="D4" s="190" t="s">
        <v>405</v>
      </c>
      <c r="E4" s="241">
        <v>4126.2158199999994</v>
      </c>
    </row>
    <row r="5" spans="1:5" x14ac:dyDescent="0.2">
      <c r="A5" s="700" t="s">
        <v>406</v>
      </c>
      <c r="B5" s="371">
        <v>53.985366554999999</v>
      </c>
      <c r="C5" s="370"/>
      <c r="D5" s="700" t="s">
        <v>407</v>
      </c>
      <c r="E5" s="372">
        <v>4126.2158199999994</v>
      </c>
    </row>
    <row r="6" spans="1:5" x14ac:dyDescent="0.2">
      <c r="A6" s="700" t="s">
        <v>408</v>
      </c>
      <c r="B6" s="371">
        <v>11428.681639999999</v>
      </c>
      <c r="C6" s="370"/>
      <c r="D6" s="190" t="s">
        <v>410</v>
      </c>
      <c r="E6" s="241">
        <v>23248.912000000004</v>
      </c>
    </row>
    <row r="7" spans="1:5" x14ac:dyDescent="0.2">
      <c r="A7" s="700" t="s">
        <v>409</v>
      </c>
      <c r="B7" s="371">
        <v>17345.128750000003</v>
      </c>
      <c r="C7" s="370"/>
      <c r="D7" s="700" t="s">
        <v>411</v>
      </c>
      <c r="E7" s="372">
        <v>17452.739000000001</v>
      </c>
    </row>
    <row r="8" spans="1:5" x14ac:dyDescent="0.2">
      <c r="A8" s="702"/>
      <c r="B8" s="703"/>
      <c r="C8" s="370"/>
      <c r="D8" s="700" t="s">
        <v>412</v>
      </c>
      <c r="E8" s="372">
        <v>4912.9530000000004</v>
      </c>
    </row>
    <row r="9" spans="1:5" x14ac:dyDescent="0.2">
      <c r="A9" s="190" t="s">
        <v>283</v>
      </c>
      <c r="B9" s="241">
        <v>-1215</v>
      </c>
      <c r="C9" s="370"/>
      <c r="D9" s="700" t="s">
        <v>413</v>
      </c>
      <c r="E9" s="372">
        <v>883.22</v>
      </c>
    </row>
    <row r="10" spans="1:5" x14ac:dyDescent="0.2">
      <c r="A10" s="700"/>
      <c r="B10" s="371"/>
      <c r="C10" s="370"/>
      <c r="D10" s="190" t="s">
        <v>414</v>
      </c>
      <c r="E10" s="241">
        <v>237.66793655499896</v>
      </c>
    </row>
    <row r="11" spans="1:5" x14ac:dyDescent="0.2">
      <c r="A11" s="243" t="s">
        <v>118</v>
      </c>
      <c r="B11" s="244">
        <v>27612.795756555002</v>
      </c>
      <c r="C11" s="370"/>
      <c r="D11" s="243" t="s">
        <v>118</v>
      </c>
      <c r="E11" s="244">
        <v>27612.795756555002</v>
      </c>
    </row>
    <row r="12" spans="1:5" x14ac:dyDescent="0.2">
      <c r="A12" s="1"/>
      <c r="B12" s="1"/>
      <c r="C12" s="370"/>
      <c r="D12" s="1"/>
      <c r="E12" s="247" t="s">
        <v>237</v>
      </c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3"/>
  <sheetViews>
    <sheetView workbookViewId="0">
      <selection activeCell="H1" sqref="H1"/>
    </sheetView>
  </sheetViews>
  <sheetFormatPr baseColWidth="10" defaultRowHeight="14.25" x14ac:dyDescent="0.2"/>
  <sheetData>
    <row r="1" spans="1:6" x14ac:dyDescent="0.2">
      <c r="A1" s="851" t="s">
        <v>576</v>
      </c>
      <c r="B1" s="851"/>
      <c r="C1" s="851"/>
      <c r="D1" s="851"/>
      <c r="E1" s="851"/>
      <c r="F1" s="277"/>
    </row>
    <row r="2" spans="1:6" x14ac:dyDescent="0.2">
      <c r="A2" s="852"/>
      <c r="B2" s="852"/>
      <c r="C2" s="852"/>
      <c r="D2" s="852"/>
      <c r="E2" s="852"/>
      <c r="F2" s="62" t="s">
        <v>415</v>
      </c>
    </row>
    <row r="3" spans="1:6" x14ac:dyDescent="0.2">
      <c r="A3" s="278"/>
      <c r="B3" s="278"/>
      <c r="C3" s="279" t="s">
        <v>574</v>
      </c>
      <c r="D3" s="279" t="s">
        <v>542</v>
      </c>
      <c r="E3" s="279" t="s">
        <v>575</v>
      </c>
      <c r="F3" s="279" t="s">
        <v>542</v>
      </c>
    </row>
    <row r="4" spans="1:6" x14ac:dyDescent="0.2">
      <c r="A4" s="903">
        <v>2011</v>
      </c>
      <c r="B4" s="281" t="s">
        <v>286</v>
      </c>
      <c r="C4" s="373">
        <v>7.6839000000000004</v>
      </c>
      <c r="D4" s="704">
        <v>4.1066009104704175</v>
      </c>
      <c r="E4" s="373">
        <v>6.02</v>
      </c>
      <c r="F4" s="704">
        <v>3.8038417767355108</v>
      </c>
    </row>
    <row r="5" spans="1:6" x14ac:dyDescent="0.2">
      <c r="A5" s="903"/>
      <c r="B5" s="281" t="s">
        <v>287</v>
      </c>
      <c r="C5" s="373">
        <v>7.9547999999999996</v>
      </c>
      <c r="D5" s="704">
        <v>3.5255534298988693</v>
      </c>
      <c r="E5" s="373">
        <v>6.2908999999999997</v>
      </c>
      <c r="F5" s="704">
        <v>4.5000000000000027</v>
      </c>
    </row>
    <row r="6" spans="1:6" x14ac:dyDescent="0.2">
      <c r="A6" s="903"/>
      <c r="B6" s="281" t="s">
        <v>288</v>
      </c>
      <c r="C6" s="373">
        <v>8.3352000000000004</v>
      </c>
      <c r="D6" s="704">
        <v>4.7820184039825104</v>
      </c>
      <c r="E6" s="373">
        <v>6.6712999999999996</v>
      </c>
      <c r="F6" s="704">
        <v>6.0468295474415399</v>
      </c>
    </row>
    <row r="7" spans="1:6" x14ac:dyDescent="0.2">
      <c r="A7" s="904"/>
      <c r="B7" s="286" t="s">
        <v>289</v>
      </c>
      <c r="C7" s="374">
        <v>8.4214000000000002</v>
      </c>
      <c r="D7" s="705">
        <v>1.034168346290429</v>
      </c>
      <c r="E7" s="374">
        <v>6.7573999999999996</v>
      </c>
      <c r="F7" s="705">
        <v>1.2906030308935299</v>
      </c>
    </row>
    <row r="8" spans="1:6" x14ac:dyDescent="0.2">
      <c r="A8" s="903">
        <v>2012</v>
      </c>
      <c r="B8" s="281" t="s">
        <v>286</v>
      </c>
      <c r="C8" s="373">
        <v>8.4930747799999988</v>
      </c>
      <c r="D8" s="704">
        <v>0.85110290450517256</v>
      </c>
      <c r="E8" s="373">
        <v>6.77558478</v>
      </c>
      <c r="F8" s="704">
        <v>0.2691091248113231</v>
      </c>
    </row>
    <row r="9" spans="1:6" x14ac:dyDescent="0.2">
      <c r="A9" s="903"/>
      <c r="B9" s="281" t="s">
        <v>290</v>
      </c>
      <c r="C9" s="373">
        <v>8.8919548999999982</v>
      </c>
      <c r="D9" s="704">
        <v>4.6965337093146315</v>
      </c>
      <c r="E9" s="373">
        <v>7.1146388999999992</v>
      </c>
      <c r="F9" s="704">
        <v>5.0040569339610448</v>
      </c>
    </row>
    <row r="10" spans="1:6" x14ac:dyDescent="0.2">
      <c r="A10" s="903"/>
      <c r="B10" s="281" t="s">
        <v>288</v>
      </c>
      <c r="C10" s="373">
        <v>9.0495981799999985</v>
      </c>
      <c r="D10" s="704">
        <v>1.772875388740448</v>
      </c>
      <c r="E10" s="373">
        <v>7.2722821799999995</v>
      </c>
      <c r="F10" s="704">
        <v>2.2157593971494505</v>
      </c>
    </row>
    <row r="11" spans="1:6" x14ac:dyDescent="0.2">
      <c r="A11" s="904"/>
      <c r="B11" s="286" t="s">
        <v>291</v>
      </c>
      <c r="C11" s="374">
        <v>9.2796727099999998</v>
      </c>
      <c r="D11" s="705">
        <v>2.5423728813559472</v>
      </c>
      <c r="E11" s="374">
        <v>7.4571707099999998</v>
      </c>
      <c r="F11" s="705">
        <v>2.5423728813559361</v>
      </c>
    </row>
    <row r="12" spans="1:6" x14ac:dyDescent="0.2">
      <c r="A12" s="707">
        <v>2013</v>
      </c>
      <c r="B12" s="708" t="s">
        <v>286</v>
      </c>
      <c r="C12" s="709">
        <v>9.3228939099999995</v>
      </c>
      <c r="D12" s="706">
        <v>0.46576211630204822</v>
      </c>
      <c r="E12" s="709">
        <v>7.4668749099999996</v>
      </c>
      <c r="F12" s="706">
        <v>0.13013246413933616</v>
      </c>
    </row>
    <row r="13" spans="1:6" x14ac:dyDescent="0.2">
      <c r="A13" s="707">
        <v>2014</v>
      </c>
      <c r="B13" s="708" t="s">
        <v>286</v>
      </c>
      <c r="C13" s="709">
        <v>9.3313711699999988</v>
      </c>
      <c r="D13" s="706">
        <v>9.0929491227036571E-2</v>
      </c>
      <c r="E13" s="709">
        <v>7.4541771700000004</v>
      </c>
      <c r="F13" s="706">
        <v>-0.17005427508895066</v>
      </c>
    </row>
    <row r="14" spans="1:6" x14ac:dyDescent="0.2">
      <c r="A14" s="902">
        <v>2015</v>
      </c>
      <c r="B14" s="281" t="s">
        <v>286</v>
      </c>
      <c r="C14" s="373">
        <v>9.0886999999999993</v>
      </c>
      <c r="D14" s="704">
        <v>-2.6</v>
      </c>
      <c r="E14" s="373">
        <v>7.2163000000000004</v>
      </c>
      <c r="F14" s="704">
        <v>-3.2</v>
      </c>
    </row>
    <row r="15" spans="1:6" x14ac:dyDescent="0.2">
      <c r="A15" s="903"/>
      <c r="B15" s="281" t="s">
        <v>287</v>
      </c>
      <c r="C15" s="373">
        <v>8.8966738299999992</v>
      </c>
      <c r="D15" s="704">
        <v>-2.1126277723363662</v>
      </c>
      <c r="E15" s="373">
        <v>7.0243198300000005</v>
      </c>
      <c r="F15" s="704">
        <v>-2.6607716516130533</v>
      </c>
    </row>
    <row r="16" spans="1:6" x14ac:dyDescent="0.2">
      <c r="A16" s="903"/>
      <c r="B16" s="281" t="s">
        <v>288</v>
      </c>
      <c r="C16" s="373">
        <v>8.6769076126901634</v>
      </c>
      <c r="D16" s="704">
        <v>-2.4702065233500399</v>
      </c>
      <c r="E16" s="373">
        <v>6.8045536126901629</v>
      </c>
      <c r="F16" s="704">
        <v>-3.1286476502855591</v>
      </c>
    </row>
    <row r="17" spans="1:6" x14ac:dyDescent="0.2">
      <c r="A17" s="904"/>
      <c r="B17" s="286" t="s">
        <v>289</v>
      </c>
      <c r="C17" s="374">
        <v>8.5953257826901623</v>
      </c>
      <c r="D17" s="705">
        <f>100*(C17-C16)/C16</f>
        <v>-0.94021780156660772</v>
      </c>
      <c r="E17" s="374">
        <v>6.7229717826901636</v>
      </c>
      <c r="F17" s="705">
        <f>100*(E17-E16)/E16</f>
        <v>-1.1989299319775091</v>
      </c>
    </row>
    <row r="18" spans="1:6" x14ac:dyDescent="0.2">
      <c r="A18" s="902">
        <v>2016</v>
      </c>
      <c r="B18" s="281" t="s">
        <v>286</v>
      </c>
      <c r="C18" s="373">
        <v>8.3602396900000002</v>
      </c>
      <c r="D18" s="704">
        <f>100*(C18-C17)/C17</f>
        <v>-2.7350457520015601</v>
      </c>
      <c r="E18" s="373">
        <v>6.476995689999999</v>
      </c>
      <c r="F18" s="704">
        <f>100*(E18-E17)/E17</f>
        <v>-3.6587405189396542</v>
      </c>
    </row>
    <row r="19" spans="1:6" x14ac:dyDescent="0.2">
      <c r="A19" s="904"/>
      <c r="B19" s="286" t="s">
        <v>287</v>
      </c>
      <c r="C19" s="374">
        <v>8.1462632900000003</v>
      </c>
      <c r="D19" s="705">
        <v>-2.5594529335797063</v>
      </c>
      <c r="E19" s="374">
        <v>6.2630192899999999</v>
      </c>
      <c r="F19" s="705">
        <v>-3.3036365969852777</v>
      </c>
    </row>
    <row r="20" spans="1:6" x14ac:dyDescent="0.2">
      <c r="A20" s="710"/>
      <c r="B20" s="58"/>
      <c r="C20" s="94"/>
      <c r="D20" s="94"/>
      <c r="E20" s="94"/>
      <c r="F20" s="94" t="s">
        <v>295</v>
      </c>
    </row>
    <row r="21" spans="1:6" x14ac:dyDescent="0.2">
      <c r="A21" s="710" t="s">
        <v>643</v>
      </c>
      <c r="B21" s="58"/>
      <c r="C21" s="94"/>
      <c r="D21" s="94"/>
      <c r="E21" s="94"/>
      <c r="F21" s="94"/>
    </row>
    <row r="22" spans="1:6" x14ac:dyDescent="0.2">
      <c r="A22" s="94" t="s">
        <v>603</v>
      </c>
      <c r="B22" s="8"/>
      <c r="C22" s="8"/>
      <c r="D22" s="8"/>
      <c r="E22" s="8"/>
      <c r="F22" s="8"/>
    </row>
    <row r="23" spans="1:6" x14ac:dyDescent="0.2">
      <c r="A23" s="376"/>
      <c r="B23" s="8"/>
      <c r="C23" s="8"/>
      <c r="D23" s="8"/>
      <c r="E23" s="8"/>
      <c r="F23" s="8"/>
    </row>
  </sheetData>
  <mergeCells count="5">
    <mergeCell ref="A14:A17"/>
    <mergeCell ref="A1:E2"/>
    <mergeCell ref="A8:A11"/>
    <mergeCell ref="A4:A7"/>
    <mergeCell ref="A18:A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77" t="s">
        <v>5</v>
      </c>
      <c r="B1" s="476"/>
      <c r="C1" s="476"/>
      <c r="D1" s="476"/>
      <c r="E1" s="476"/>
      <c r="F1" s="476"/>
      <c r="G1" s="476"/>
      <c r="H1" s="476"/>
      <c r="I1" s="391"/>
    </row>
    <row r="2" spans="1:9" ht="15.75" x14ac:dyDescent="0.25">
      <c r="A2" s="478"/>
      <c r="B2" s="479"/>
      <c r="C2" s="476"/>
      <c r="D2" s="476"/>
      <c r="E2" s="476"/>
      <c r="F2" s="476"/>
      <c r="G2" s="476"/>
      <c r="H2" s="62" t="s">
        <v>158</v>
      </c>
      <c r="I2" s="391"/>
    </row>
    <row r="3" spans="1:9" s="80" customFormat="1" ht="14.25" x14ac:dyDescent="0.2">
      <c r="A3" s="449"/>
      <c r="B3" s="862">
        <f>INDICE!A3</f>
        <v>42614</v>
      </c>
      <c r="C3" s="863"/>
      <c r="D3" s="863" t="s">
        <v>119</v>
      </c>
      <c r="E3" s="863"/>
      <c r="F3" s="863" t="s">
        <v>120</v>
      </c>
      <c r="G3" s="863"/>
      <c r="H3" s="863"/>
      <c r="I3" s="391"/>
    </row>
    <row r="4" spans="1:9" s="80" customFormat="1" ht="14.25" x14ac:dyDescent="0.2">
      <c r="A4" s="81"/>
      <c r="B4" s="72" t="s">
        <v>47</v>
      </c>
      <c r="C4" s="72" t="s">
        <v>487</v>
      </c>
      <c r="D4" s="72" t="s">
        <v>47</v>
      </c>
      <c r="E4" s="72" t="s">
        <v>487</v>
      </c>
      <c r="F4" s="72" t="s">
        <v>47</v>
      </c>
      <c r="G4" s="73" t="s">
        <v>487</v>
      </c>
      <c r="H4" s="73" t="s">
        <v>127</v>
      </c>
      <c r="I4" s="391"/>
    </row>
    <row r="5" spans="1:9" s="80" customFormat="1" ht="14.25" x14ac:dyDescent="0.2">
      <c r="A5" s="82" t="s">
        <v>606</v>
      </c>
      <c r="B5" s="470">
        <v>152.25683000000001</v>
      </c>
      <c r="C5" s="84">
        <v>18.830499661982394</v>
      </c>
      <c r="D5" s="83">
        <v>1443.41104</v>
      </c>
      <c r="E5" s="84">
        <v>5.4916629225841929</v>
      </c>
      <c r="F5" s="83">
        <v>1951.3351300000004</v>
      </c>
      <c r="G5" s="84">
        <v>8.0201607284261947</v>
      </c>
      <c r="H5" s="473">
        <v>3.4614062452357999</v>
      </c>
      <c r="I5" s="391"/>
    </row>
    <row r="6" spans="1:9" s="80" customFormat="1" ht="14.25" x14ac:dyDescent="0.2">
      <c r="A6" s="82" t="s">
        <v>48</v>
      </c>
      <c r="B6" s="471">
        <v>409.56780999999933</v>
      </c>
      <c r="C6" s="86">
        <v>5.157924004025884</v>
      </c>
      <c r="D6" s="85">
        <v>3598.9862899999985</v>
      </c>
      <c r="E6" s="86">
        <v>2.7968481160957297</v>
      </c>
      <c r="F6" s="85">
        <v>4748.83817</v>
      </c>
      <c r="G6" s="86">
        <v>2.3829701320481265</v>
      </c>
      <c r="H6" s="474">
        <v>8.4238006309311633</v>
      </c>
      <c r="I6" s="391"/>
    </row>
    <row r="7" spans="1:9" s="80" customFormat="1" ht="14.25" x14ac:dyDescent="0.2">
      <c r="A7" s="82" t="s">
        <v>49</v>
      </c>
      <c r="B7" s="471">
        <v>563.15501999999981</v>
      </c>
      <c r="C7" s="86">
        <v>-2.2246807672530915</v>
      </c>
      <c r="D7" s="85">
        <v>4481.8441500000017</v>
      </c>
      <c r="E7" s="86">
        <v>6.0252382102914694</v>
      </c>
      <c r="F7" s="85">
        <v>5789.2299399999993</v>
      </c>
      <c r="G7" s="86">
        <v>5.788226646255044</v>
      </c>
      <c r="H7" s="474">
        <v>10.269315793757103</v>
      </c>
      <c r="I7" s="391"/>
    </row>
    <row r="8" spans="1:9" s="80" customFormat="1" ht="14.25" x14ac:dyDescent="0.2">
      <c r="A8" s="82" t="s">
        <v>128</v>
      </c>
      <c r="B8" s="471">
        <v>2442.3284700000031</v>
      </c>
      <c r="C8" s="86">
        <v>2.239350996535912</v>
      </c>
      <c r="D8" s="85">
        <v>22509.651279999998</v>
      </c>
      <c r="E8" s="86">
        <v>1.7031693919849364</v>
      </c>
      <c r="F8" s="85">
        <v>30166.178339999999</v>
      </c>
      <c r="G8" s="86">
        <v>1.8682789912164592</v>
      </c>
      <c r="H8" s="474">
        <v>53.510745794328464</v>
      </c>
      <c r="I8" s="391"/>
    </row>
    <row r="9" spans="1:9" s="80" customFormat="1" ht="14.25" x14ac:dyDescent="0.2">
      <c r="A9" s="82" t="s">
        <v>129</v>
      </c>
      <c r="B9" s="471">
        <v>689.10522999999989</v>
      </c>
      <c r="C9" s="86">
        <v>1.3557922101126474</v>
      </c>
      <c r="D9" s="85">
        <v>6490.5901099999983</v>
      </c>
      <c r="E9" s="86">
        <v>5.559163603312733</v>
      </c>
      <c r="F9" s="85">
        <v>8581.064550000001</v>
      </c>
      <c r="G9" s="87">
        <v>3.0297091057350172</v>
      </c>
      <c r="H9" s="474">
        <v>15.221655146515776</v>
      </c>
      <c r="I9" s="391"/>
    </row>
    <row r="10" spans="1:9" s="80" customFormat="1" ht="14.25" x14ac:dyDescent="0.2">
      <c r="A10" s="81" t="s">
        <v>488</v>
      </c>
      <c r="B10" s="472">
        <v>452</v>
      </c>
      <c r="C10" s="89">
        <v>3.6267261479392716</v>
      </c>
      <c r="D10" s="88">
        <v>3986.4017943691756</v>
      </c>
      <c r="E10" s="89">
        <v>-1.6432270699365541</v>
      </c>
      <c r="F10" s="88">
        <v>5137.4108789330949</v>
      </c>
      <c r="G10" s="89">
        <v>-2.6101693211025414</v>
      </c>
      <c r="H10" s="475">
        <v>9.1130763892316899</v>
      </c>
      <c r="I10" s="391"/>
    </row>
    <row r="11" spans="1:9" s="80" customFormat="1" ht="14.25" x14ac:dyDescent="0.2">
      <c r="A11" s="90" t="s">
        <v>489</v>
      </c>
      <c r="B11" s="91">
        <v>4708.4133600000023</v>
      </c>
      <c r="C11" s="92">
        <v>2.3906664728772791</v>
      </c>
      <c r="D11" s="91">
        <v>42510.884664369172</v>
      </c>
      <c r="E11" s="92">
        <v>2.6065862997665703</v>
      </c>
      <c r="F11" s="91">
        <v>56374.057008933094</v>
      </c>
      <c r="G11" s="92">
        <v>2.2491903830729241</v>
      </c>
      <c r="H11" s="92">
        <v>100</v>
      </c>
      <c r="I11" s="391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237</v>
      </c>
      <c r="I12" s="391"/>
    </row>
    <row r="13" spans="1:9" s="80" customFormat="1" ht="14.25" x14ac:dyDescent="0.2">
      <c r="A13" s="94" t="s">
        <v>556</v>
      </c>
      <c r="B13" s="82"/>
      <c r="C13" s="82"/>
      <c r="D13" s="82"/>
      <c r="E13" s="82"/>
      <c r="F13" s="82"/>
      <c r="G13" s="82"/>
      <c r="H13" s="82"/>
      <c r="I13" s="391"/>
    </row>
    <row r="14" spans="1:9" ht="14.25" x14ac:dyDescent="0.2">
      <c r="A14" s="94" t="s">
        <v>490</v>
      </c>
      <c r="B14" s="85"/>
      <c r="C14" s="476"/>
      <c r="D14" s="476"/>
      <c r="E14" s="476"/>
      <c r="F14" s="476"/>
      <c r="G14" s="476"/>
      <c r="H14" s="476"/>
      <c r="I14" s="391"/>
    </row>
    <row r="15" spans="1:9" ht="14.25" x14ac:dyDescent="0.2">
      <c r="A15" s="94" t="s">
        <v>491</v>
      </c>
      <c r="B15" s="476"/>
      <c r="C15" s="476"/>
      <c r="D15" s="476"/>
      <c r="E15" s="476"/>
      <c r="F15" s="476"/>
      <c r="G15" s="476"/>
      <c r="H15" s="476"/>
      <c r="I15" s="391"/>
    </row>
    <row r="16" spans="1:9" ht="14.25" x14ac:dyDescent="0.2">
      <c r="A16" s="166" t="s">
        <v>642</v>
      </c>
      <c r="B16" s="476"/>
      <c r="C16" s="476"/>
      <c r="D16" s="476"/>
      <c r="E16" s="476"/>
      <c r="F16" s="476"/>
      <c r="G16" s="476"/>
      <c r="H16" s="476"/>
      <c r="I16" s="391"/>
    </row>
    <row r="17" spans="2:9" ht="14.25" x14ac:dyDescent="0.2">
      <c r="B17" s="476"/>
      <c r="C17" s="476"/>
      <c r="D17" s="476"/>
      <c r="E17" s="476"/>
      <c r="F17" s="476"/>
      <c r="G17" s="476"/>
      <c r="H17" s="476"/>
      <c r="I17" s="391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O1" sqref="O1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24" t="s">
        <v>416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9"/>
    </row>
    <row r="3" spans="1:13" x14ac:dyDescent="0.2">
      <c r="A3" s="844"/>
      <c r="B3" s="730">
        <v>2015</v>
      </c>
      <c r="C3" s="730" t="s">
        <v>601</v>
      </c>
      <c r="D3" s="730" t="s">
        <v>601</v>
      </c>
      <c r="E3" s="730">
        <v>2016</v>
      </c>
      <c r="F3" s="730" t="s">
        <v>601</v>
      </c>
      <c r="G3" s="730" t="s">
        <v>601</v>
      </c>
      <c r="H3" s="730" t="s">
        <v>601</v>
      </c>
      <c r="I3" s="730" t="s">
        <v>601</v>
      </c>
      <c r="J3" s="730" t="s">
        <v>601</v>
      </c>
      <c r="K3" s="730" t="s">
        <v>601</v>
      </c>
      <c r="L3" s="730" t="s">
        <v>601</v>
      </c>
      <c r="M3" s="730" t="s">
        <v>601</v>
      </c>
    </row>
    <row r="4" spans="1:13" x14ac:dyDescent="0.2">
      <c r="A4" s="226"/>
      <c r="B4" s="668">
        <v>42278</v>
      </c>
      <c r="C4" s="668">
        <v>42309</v>
      </c>
      <c r="D4" s="668">
        <v>42339</v>
      </c>
      <c r="E4" s="668">
        <v>42370</v>
      </c>
      <c r="F4" s="668">
        <v>42401</v>
      </c>
      <c r="G4" s="668">
        <v>42430</v>
      </c>
      <c r="H4" s="668">
        <v>42461</v>
      </c>
      <c r="I4" s="668">
        <v>42491</v>
      </c>
      <c r="J4" s="668">
        <v>42522</v>
      </c>
      <c r="K4" s="668">
        <v>42552</v>
      </c>
      <c r="L4" s="668">
        <v>42583</v>
      </c>
      <c r="M4" s="668">
        <v>42614</v>
      </c>
    </row>
    <row r="5" spans="1:13" x14ac:dyDescent="0.2">
      <c r="A5" s="843" t="s">
        <v>417</v>
      </c>
      <c r="B5" s="313">
        <v>2.3154545454545454</v>
      </c>
      <c r="C5" s="313">
        <v>2.0778947368421057</v>
      </c>
      <c r="D5" s="313">
        <v>1.9227272727272726</v>
      </c>
      <c r="E5" s="313">
        <v>2.2747368421052632</v>
      </c>
      <c r="F5" s="313">
        <v>1.9575</v>
      </c>
      <c r="G5" s="313">
        <v>1.7018181818181821</v>
      </c>
      <c r="H5" s="313">
        <v>1.9047619047619047</v>
      </c>
      <c r="I5" s="313">
        <v>1.9223809523809525</v>
      </c>
      <c r="J5" s="313">
        <v>2.566363636363636</v>
      </c>
      <c r="K5" s="313">
        <v>2.7889999999999997</v>
      </c>
      <c r="L5" s="313">
        <v>2.7917391304347832</v>
      </c>
      <c r="M5" s="313">
        <v>2.9695238095238095</v>
      </c>
    </row>
    <row r="6" spans="1:13" x14ac:dyDescent="0.2">
      <c r="A6" s="311" t="s">
        <v>418</v>
      </c>
      <c r="B6" s="378">
        <v>39.61</v>
      </c>
      <c r="C6" s="378">
        <v>36.01380952380952</v>
      </c>
      <c r="D6" s="378">
        <v>34.269090909090906</v>
      </c>
      <c r="E6" s="378">
        <v>32.117619047619051</v>
      </c>
      <c r="F6" s="378">
        <v>29.694285714285712</v>
      </c>
      <c r="G6" s="378">
        <v>29.60173913043479</v>
      </c>
      <c r="H6" s="378">
        <v>29.470476190476184</v>
      </c>
      <c r="I6" s="378">
        <v>30.446818181818177</v>
      </c>
      <c r="J6" s="378">
        <v>34.262272727272737</v>
      </c>
      <c r="K6" s="378">
        <v>34.391904761904755</v>
      </c>
      <c r="L6" s="378">
        <v>30.494545454545456</v>
      </c>
      <c r="M6" s="378">
        <v>28.486363636363635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7" t="s">
        <v>333</v>
      </c>
    </row>
    <row r="8" spans="1:13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K1" sqref="K1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87"/>
      <c r="H2" s="389"/>
      <c r="I2" s="388" t="s">
        <v>158</v>
      </c>
    </row>
    <row r="3" spans="1:71" s="80" customFormat="1" ht="12.75" x14ac:dyDescent="0.2">
      <c r="A3" s="79"/>
      <c r="B3" s="905">
        <f>INDICE!A3</f>
        <v>42614</v>
      </c>
      <c r="C3" s="906">
        <v>41671</v>
      </c>
      <c r="D3" s="905">
        <f>DATE(YEAR(B3),MONTH(B3)-1,1)</f>
        <v>42583</v>
      </c>
      <c r="E3" s="906"/>
      <c r="F3" s="905">
        <f>DATE(YEAR(B3)-1,MONTH(B3),1)</f>
        <v>42248</v>
      </c>
      <c r="G3" s="906"/>
      <c r="H3" s="854" t="s">
        <v>487</v>
      </c>
      <c r="I3" s="85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0" t="s">
        <v>47</v>
      </c>
      <c r="C4" s="260" t="s">
        <v>109</v>
      </c>
      <c r="D4" s="260" t="s">
        <v>47</v>
      </c>
      <c r="E4" s="260" t="s">
        <v>109</v>
      </c>
      <c r="F4" s="260" t="s">
        <v>47</v>
      </c>
      <c r="G4" s="260" t="s">
        <v>109</v>
      </c>
      <c r="H4" s="442">
        <f>D3</f>
        <v>42583</v>
      </c>
      <c r="I4" s="442">
        <f>F3</f>
        <v>42248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2" customFormat="1" ht="15" x14ac:dyDescent="0.2">
      <c r="A5" s="386" t="s">
        <v>420</v>
      </c>
      <c r="B5" s="372">
        <v>6836</v>
      </c>
      <c r="C5" s="712">
        <v>36.06436296491691</v>
      </c>
      <c r="D5" s="372">
        <v>7011</v>
      </c>
      <c r="E5" s="712">
        <v>36.066670096198365</v>
      </c>
      <c r="F5" s="372">
        <v>7177</v>
      </c>
      <c r="G5" s="712">
        <v>37.805520438263798</v>
      </c>
      <c r="H5" s="384">
        <v>-2.496077592354871</v>
      </c>
      <c r="I5" s="384">
        <v>-4.7512888393479171</v>
      </c>
      <c r="K5" s="383"/>
    </row>
    <row r="6" spans="1:71" s="382" customFormat="1" ht="15" x14ac:dyDescent="0.2">
      <c r="A6" s="385" t="s">
        <v>123</v>
      </c>
      <c r="B6" s="372">
        <v>12119</v>
      </c>
      <c r="C6" s="712">
        <v>63.93563703508309</v>
      </c>
      <c r="D6" s="372">
        <v>12428</v>
      </c>
      <c r="E6" s="712">
        <v>63.933329903801642</v>
      </c>
      <c r="F6" s="372">
        <v>11807</v>
      </c>
      <c r="G6" s="712">
        <v>62.194479561736195</v>
      </c>
      <c r="H6" s="384">
        <v>-2.4863212101705825</v>
      </c>
      <c r="I6" s="384">
        <v>2.642500211738799</v>
      </c>
      <c r="K6" s="383"/>
    </row>
    <row r="7" spans="1:71" s="80" customFormat="1" ht="12.75" x14ac:dyDescent="0.2">
      <c r="A7" s="90" t="s">
        <v>118</v>
      </c>
      <c r="B7" s="91">
        <v>18955</v>
      </c>
      <c r="C7" s="92">
        <v>100</v>
      </c>
      <c r="D7" s="91">
        <v>19439</v>
      </c>
      <c r="E7" s="92">
        <v>100</v>
      </c>
      <c r="F7" s="91">
        <v>18984</v>
      </c>
      <c r="G7" s="92">
        <v>100</v>
      </c>
      <c r="H7" s="92">
        <v>-2.4898400123463138</v>
      </c>
      <c r="I7" s="92">
        <v>-0.15276021913190055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19"/>
      <c r="I8" s="247" t="s">
        <v>237</v>
      </c>
      <c r="J8" s="382"/>
      <c r="K8" s="383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</row>
    <row r="9" spans="1:71" s="379" customFormat="1" ht="12.75" x14ac:dyDescent="0.2">
      <c r="A9" s="710" t="s">
        <v>541</v>
      </c>
      <c r="B9" s="380"/>
      <c r="C9" s="381"/>
      <c r="D9" s="380"/>
      <c r="E9" s="380"/>
      <c r="F9" s="380"/>
      <c r="G9" s="380"/>
      <c r="H9" s="380"/>
      <c r="I9" s="380"/>
      <c r="J9" s="380"/>
      <c r="K9" s="380"/>
      <c r="L9" s="380"/>
    </row>
    <row r="10" spans="1:71" x14ac:dyDescent="0.2">
      <c r="A10" s="711" t="s">
        <v>537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K1" sqref="K1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87"/>
      <c r="H2" s="389"/>
      <c r="I2" s="388" t="s">
        <v>158</v>
      </c>
    </row>
    <row r="3" spans="1:71" s="80" customFormat="1" ht="12.75" x14ac:dyDescent="0.2">
      <c r="A3" s="79"/>
      <c r="B3" s="905">
        <f>INDICE!A3</f>
        <v>42614</v>
      </c>
      <c r="C3" s="906">
        <v>41671</v>
      </c>
      <c r="D3" s="905">
        <f>DATE(YEAR(B3),MONTH(B3)-1,1)</f>
        <v>42583</v>
      </c>
      <c r="E3" s="906"/>
      <c r="F3" s="905">
        <f>DATE(YEAR(B3)-1,MONTH(B3),1)</f>
        <v>42248</v>
      </c>
      <c r="G3" s="906"/>
      <c r="H3" s="854" t="s">
        <v>487</v>
      </c>
      <c r="I3" s="85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0" t="s">
        <v>47</v>
      </c>
      <c r="C4" s="260" t="s">
        <v>109</v>
      </c>
      <c r="D4" s="260" t="s">
        <v>47</v>
      </c>
      <c r="E4" s="260" t="s">
        <v>109</v>
      </c>
      <c r="F4" s="260" t="s">
        <v>47</v>
      </c>
      <c r="G4" s="260" t="s">
        <v>109</v>
      </c>
      <c r="H4" s="442">
        <f>D3</f>
        <v>42583</v>
      </c>
      <c r="I4" s="442">
        <f>F3</f>
        <v>42248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2" customFormat="1" ht="15" x14ac:dyDescent="0.2">
      <c r="A5" s="386" t="s">
        <v>540</v>
      </c>
      <c r="B5" s="372">
        <v>6764</v>
      </c>
      <c r="C5" s="712">
        <v>38.412074113823159</v>
      </c>
      <c r="D5" s="372">
        <v>6812</v>
      </c>
      <c r="E5" s="712">
        <v>37.380600226520649</v>
      </c>
      <c r="F5" s="372">
        <v>6872</v>
      </c>
      <c r="G5" s="712">
        <v>37.940699101383771</v>
      </c>
      <c r="H5" s="760">
        <v>-0.70463887257780389</v>
      </c>
      <c r="I5" s="237">
        <v>-1.5715948777648427</v>
      </c>
      <c r="K5" s="383"/>
    </row>
    <row r="6" spans="1:71" s="382" customFormat="1" ht="15" x14ac:dyDescent="0.2">
      <c r="A6" s="385" t="s">
        <v>610</v>
      </c>
      <c r="B6" s="372">
        <v>10845.046520000007</v>
      </c>
      <c r="C6" s="712">
        <v>61.587925886176841</v>
      </c>
      <c r="D6" s="372">
        <v>11411.356389999986</v>
      </c>
      <c r="E6" s="712">
        <v>62.619399773479358</v>
      </c>
      <c r="F6" s="372">
        <v>11240.475949999996</v>
      </c>
      <c r="G6" s="712">
        <v>62.059300898616229</v>
      </c>
      <c r="H6" s="237">
        <v>-4.9626867363133842</v>
      </c>
      <c r="I6" s="237">
        <v>-3.5179064637382136</v>
      </c>
      <c r="K6" s="383"/>
    </row>
    <row r="7" spans="1:71" s="80" customFormat="1" ht="12.75" x14ac:dyDescent="0.2">
      <c r="A7" s="90" t="s">
        <v>118</v>
      </c>
      <c r="B7" s="91">
        <v>17609.046520000007</v>
      </c>
      <c r="C7" s="92">
        <v>100</v>
      </c>
      <c r="D7" s="91">
        <v>18223.356389999986</v>
      </c>
      <c r="E7" s="92">
        <v>100</v>
      </c>
      <c r="F7" s="91">
        <v>18112.475949999996</v>
      </c>
      <c r="G7" s="92">
        <v>100</v>
      </c>
      <c r="H7" s="92">
        <v>-3.3710028869164841</v>
      </c>
      <c r="I7" s="92">
        <v>-2.7794622413286865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19"/>
      <c r="I8" s="247" t="s">
        <v>131</v>
      </c>
      <c r="J8" s="382"/>
      <c r="K8" s="383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</row>
    <row r="9" spans="1:71" x14ac:dyDescent="0.2">
      <c r="A9" s="710" t="s">
        <v>541</v>
      </c>
    </row>
    <row r="10" spans="1:71" x14ac:dyDescent="0.2">
      <c r="A10" s="710" t="s">
        <v>537</v>
      </c>
    </row>
    <row r="11" spans="1:71" x14ac:dyDescent="0.2">
      <c r="A11" s="685" t="s">
        <v>642</v>
      </c>
    </row>
  </sheetData>
  <mergeCells count="4">
    <mergeCell ref="B3:C3"/>
    <mergeCell ref="D3:E3"/>
    <mergeCell ref="F3:G3"/>
    <mergeCell ref="H3:I3"/>
  </mergeCells>
  <conditionalFormatting sqref="H5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L1" sqref="L1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93" t="s">
        <v>586</v>
      </c>
      <c r="B1" s="893"/>
      <c r="C1" s="893"/>
      <c r="D1" s="893"/>
      <c r="E1" s="893"/>
      <c r="F1" s="893"/>
      <c r="G1" s="13"/>
      <c r="H1" s="13"/>
      <c r="I1" s="13"/>
    </row>
    <row r="2" spans="1:9" x14ac:dyDescent="0.2">
      <c r="A2" s="894"/>
      <c r="B2" s="894"/>
      <c r="C2" s="894"/>
      <c r="D2" s="894"/>
      <c r="E2" s="894"/>
      <c r="F2" s="894"/>
      <c r="G2" s="13"/>
      <c r="H2" s="13"/>
      <c r="I2" s="229" t="s">
        <v>538</v>
      </c>
    </row>
    <row r="3" spans="1:9" x14ac:dyDescent="0.2">
      <c r="A3" s="395"/>
      <c r="B3" s="397"/>
      <c r="C3" s="397"/>
      <c r="D3" s="862">
        <f>INDICE!A3</f>
        <v>42614</v>
      </c>
      <c r="E3" s="862">
        <v>41671</v>
      </c>
      <c r="F3" s="862">
        <f>DATE(YEAR(D3),MONTH(D3)-1,1)</f>
        <v>42583</v>
      </c>
      <c r="G3" s="862"/>
      <c r="H3" s="865">
        <f>DATE(YEAR(D3)-1,MONTH(D3),1)</f>
        <v>42248</v>
      </c>
      <c r="I3" s="865"/>
    </row>
    <row r="4" spans="1:9" x14ac:dyDescent="0.2">
      <c r="A4" s="335"/>
      <c r="B4" s="336"/>
      <c r="C4" s="336"/>
      <c r="D4" s="97" t="s">
        <v>423</v>
      </c>
      <c r="E4" s="260" t="s">
        <v>109</v>
      </c>
      <c r="F4" s="97" t="s">
        <v>423</v>
      </c>
      <c r="G4" s="260" t="s">
        <v>109</v>
      </c>
      <c r="H4" s="97" t="s">
        <v>423</v>
      </c>
      <c r="I4" s="260" t="s">
        <v>109</v>
      </c>
    </row>
    <row r="5" spans="1:9" x14ac:dyDescent="0.2">
      <c r="A5" s="344" t="s">
        <v>422</v>
      </c>
      <c r="B5" s="236"/>
      <c r="C5" s="236"/>
      <c r="D5" s="608">
        <v>132.3941211543048</v>
      </c>
      <c r="E5" s="715">
        <v>100</v>
      </c>
      <c r="F5" s="608">
        <v>135.46</v>
      </c>
      <c r="G5" s="715">
        <v>100</v>
      </c>
      <c r="H5" s="608">
        <v>132.85182481751826</v>
      </c>
      <c r="I5" s="715">
        <v>100</v>
      </c>
    </row>
    <row r="6" spans="1:9" x14ac:dyDescent="0.2">
      <c r="A6" s="394" t="s">
        <v>535</v>
      </c>
      <c r="B6" s="236"/>
      <c r="C6" s="236"/>
      <c r="D6" s="608">
        <v>82.606176961602671</v>
      </c>
      <c r="E6" s="715">
        <v>62.394142762068348</v>
      </c>
      <c r="F6" s="608">
        <v>85.345349391843541</v>
      </c>
      <c r="G6" s="715">
        <v>63.004096701493829</v>
      </c>
      <c r="H6" s="608">
        <v>81.865095853052054</v>
      </c>
      <c r="I6" s="715">
        <v>61.621355947123625</v>
      </c>
    </row>
    <row r="7" spans="1:9" x14ac:dyDescent="0.2">
      <c r="A7" s="394" t="s">
        <v>536</v>
      </c>
      <c r="B7" s="236"/>
      <c r="C7" s="236"/>
      <c r="D7" s="608">
        <v>49.78794419270212</v>
      </c>
      <c r="E7" s="715">
        <v>37.605857237931644</v>
      </c>
      <c r="F7" s="608">
        <v>50.117636537085616</v>
      </c>
      <c r="G7" s="715">
        <v>36.998107586804672</v>
      </c>
      <c r="H7" s="608">
        <v>50.986728964466195</v>
      </c>
      <c r="I7" s="715">
        <v>38.378644052876361</v>
      </c>
    </row>
    <row r="8" spans="1:9" x14ac:dyDescent="0.2">
      <c r="A8" s="335" t="s">
        <v>590</v>
      </c>
      <c r="B8" s="393"/>
      <c r="C8" s="393"/>
      <c r="D8" s="703">
        <v>90</v>
      </c>
      <c r="E8" s="716"/>
      <c r="F8" s="703">
        <v>90</v>
      </c>
      <c r="G8" s="716"/>
      <c r="H8" s="703">
        <v>90</v>
      </c>
      <c r="I8" s="716"/>
    </row>
    <row r="9" spans="1:9" x14ac:dyDescent="0.2">
      <c r="A9" s="618" t="s">
        <v>537</v>
      </c>
      <c r="B9" s="323"/>
      <c r="C9" s="323"/>
      <c r="D9" s="323"/>
      <c r="E9" s="348"/>
      <c r="F9" s="13"/>
      <c r="G9" s="13"/>
      <c r="H9" s="13"/>
      <c r="I9" s="247" t="s">
        <v>237</v>
      </c>
    </row>
    <row r="10" spans="1:9" x14ac:dyDescent="0.2">
      <c r="A10" s="618" t="s">
        <v>591</v>
      </c>
      <c r="B10" s="390"/>
      <c r="C10" s="390"/>
      <c r="D10" s="390"/>
      <c r="E10" s="390"/>
      <c r="F10" s="390"/>
      <c r="G10" s="390"/>
      <c r="H10" s="390"/>
      <c r="I10" s="390"/>
    </row>
    <row r="11" spans="1:9" x14ac:dyDescent="0.2">
      <c r="A11" s="323"/>
      <c r="B11" s="390"/>
      <c r="C11" s="390"/>
      <c r="D11" s="390"/>
      <c r="E11" s="390"/>
      <c r="F11" s="390"/>
      <c r="G11" s="390"/>
      <c r="H11" s="390"/>
      <c r="I11" s="390"/>
    </row>
    <row r="12" spans="1:9" x14ac:dyDescent="0.2">
      <c r="A12" s="390"/>
      <c r="B12" s="390"/>
      <c r="C12" s="390"/>
      <c r="D12" s="390"/>
      <c r="E12" s="390"/>
      <c r="F12" s="390"/>
      <c r="G12" s="390"/>
      <c r="H12" s="390"/>
      <c r="I12" s="390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K1" sqref="K1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93" t="s">
        <v>540</v>
      </c>
      <c r="B1" s="893"/>
      <c r="C1" s="893"/>
      <c r="D1" s="893"/>
      <c r="E1" s="396"/>
      <c r="F1" s="13"/>
      <c r="G1" s="13"/>
      <c r="H1" s="13"/>
      <c r="I1" s="13"/>
    </row>
    <row r="2" spans="1:40" ht="15" x14ac:dyDescent="0.2">
      <c r="A2" s="893"/>
      <c r="B2" s="893"/>
      <c r="C2" s="893"/>
      <c r="D2" s="893"/>
      <c r="E2" s="396"/>
      <c r="F2" s="13"/>
      <c r="G2" s="311"/>
      <c r="H2" s="389"/>
      <c r="I2" s="388" t="s">
        <v>158</v>
      </c>
    </row>
    <row r="3" spans="1:40" x14ac:dyDescent="0.2">
      <c r="A3" s="395"/>
      <c r="B3" s="905">
        <f>INDICE!A3</f>
        <v>42614</v>
      </c>
      <c r="C3" s="906">
        <v>41671</v>
      </c>
      <c r="D3" s="905">
        <f>DATE(YEAR(B3),MONTH(B3)-1,1)</f>
        <v>42583</v>
      </c>
      <c r="E3" s="906"/>
      <c r="F3" s="905">
        <f>DATE(YEAR(B3)-1,MONTH(B3),1)</f>
        <v>42248</v>
      </c>
      <c r="G3" s="906"/>
      <c r="H3" s="854" t="s">
        <v>487</v>
      </c>
      <c r="I3" s="854"/>
    </row>
    <row r="4" spans="1:40" x14ac:dyDescent="0.2">
      <c r="A4" s="335"/>
      <c r="B4" s="260" t="s">
        <v>47</v>
      </c>
      <c r="C4" s="260" t="s">
        <v>109</v>
      </c>
      <c r="D4" s="260" t="s">
        <v>47</v>
      </c>
      <c r="E4" s="260" t="s">
        <v>109</v>
      </c>
      <c r="F4" s="260" t="s">
        <v>47</v>
      </c>
      <c r="G4" s="260" t="s">
        <v>109</v>
      </c>
      <c r="H4" s="442">
        <f>D3</f>
        <v>42583</v>
      </c>
      <c r="I4" s="442">
        <f>F3</f>
        <v>42248</v>
      </c>
    </row>
    <row r="5" spans="1:40" x14ac:dyDescent="0.2">
      <c r="A5" s="344" t="s">
        <v>48</v>
      </c>
      <c r="B5" s="371">
        <v>506</v>
      </c>
      <c r="C5" s="384">
        <v>7.4807806031933763</v>
      </c>
      <c r="D5" s="371">
        <v>506</v>
      </c>
      <c r="E5" s="384">
        <v>7.4280681150910164</v>
      </c>
      <c r="F5" s="371">
        <v>506</v>
      </c>
      <c r="G5" s="384">
        <v>7.3632130384167631</v>
      </c>
      <c r="H5" s="608">
        <v>0</v>
      </c>
      <c r="I5" s="608">
        <v>0</v>
      </c>
      <c r="J5" s="391"/>
    </row>
    <row r="6" spans="1:40" x14ac:dyDescent="0.2">
      <c r="A6" s="394" t="s">
        <v>49</v>
      </c>
      <c r="B6" s="371">
        <v>339</v>
      </c>
      <c r="C6" s="384">
        <v>5.0118273211117685</v>
      </c>
      <c r="D6" s="371">
        <v>339</v>
      </c>
      <c r="E6" s="384">
        <v>4.9765120375807399</v>
      </c>
      <c r="F6" s="371">
        <v>340</v>
      </c>
      <c r="G6" s="384">
        <v>4.9476135040745053</v>
      </c>
      <c r="H6" s="608">
        <v>0</v>
      </c>
      <c r="I6" s="608">
        <v>-0.29411764705882354</v>
      </c>
      <c r="J6" s="391"/>
    </row>
    <row r="7" spans="1:40" x14ac:dyDescent="0.2">
      <c r="A7" s="394" t="s">
        <v>128</v>
      </c>
      <c r="B7" s="371">
        <v>3382</v>
      </c>
      <c r="C7" s="384">
        <v>50</v>
      </c>
      <c r="D7" s="371">
        <v>3382</v>
      </c>
      <c r="E7" s="384">
        <v>49.647680563711099</v>
      </c>
      <c r="F7" s="371">
        <v>3385</v>
      </c>
      <c r="G7" s="384">
        <v>49.257857974388827</v>
      </c>
      <c r="H7" s="608">
        <v>0</v>
      </c>
      <c r="I7" s="608">
        <v>-8.8626292466765136E-2</v>
      </c>
      <c r="J7" s="391"/>
    </row>
    <row r="8" spans="1:40" x14ac:dyDescent="0.2">
      <c r="A8" s="394" t="s">
        <v>129</v>
      </c>
      <c r="B8" s="371">
        <v>204</v>
      </c>
      <c r="C8" s="384">
        <v>3.0159668835008873</v>
      </c>
      <c r="D8" s="371">
        <v>204</v>
      </c>
      <c r="E8" s="384">
        <v>2.9947152084556663</v>
      </c>
      <c r="F8" s="371">
        <v>204</v>
      </c>
      <c r="G8" s="384">
        <v>2.9685681024447033</v>
      </c>
      <c r="H8" s="608">
        <v>0</v>
      </c>
      <c r="I8" s="608">
        <v>0</v>
      </c>
      <c r="J8" s="391"/>
    </row>
    <row r="9" spans="1:40" x14ac:dyDescent="0.2">
      <c r="A9" s="335" t="s">
        <v>421</v>
      </c>
      <c r="B9" s="703">
        <v>2333</v>
      </c>
      <c r="C9" s="713">
        <v>34.491425192193972</v>
      </c>
      <c r="D9" s="703">
        <v>2381</v>
      </c>
      <c r="E9" s="713">
        <v>34.95302407516148</v>
      </c>
      <c r="F9" s="703">
        <v>2437</v>
      </c>
      <c r="G9" s="713">
        <v>35.462747380675204</v>
      </c>
      <c r="H9" s="714">
        <v>-2.0159596808063838</v>
      </c>
      <c r="I9" s="714">
        <v>-4.2675420599097249</v>
      </c>
      <c r="J9" s="391"/>
    </row>
    <row r="10" spans="1:40" s="80" customFormat="1" x14ac:dyDescent="0.2">
      <c r="A10" s="90" t="s">
        <v>118</v>
      </c>
      <c r="B10" s="91">
        <v>6764</v>
      </c>
      <c r="C10" s="392">
        <v>100</v>
      </c>
      <c r="D10" s="91">
        <v>6812</v>
      </c>
      <c r="E10" s="392">
        <v>100</v>
      </c>
      <c r="F10" s="91">
        <v>6872</v>
      </c>
      <c r="G10" s="392">
        <v>100</v>
      </c>
      <c r="H10" s="392">
        <v>-0.70463887257780389</v>
      </c>
      <c r="I10" s="92">
        <v>-1.5715948777648427</v>
      </c>
      <c r="J10" s="391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5"/>
      <c r="B11" s="323"/>
      <c r="C11" s="323"/>
      <c r="D11" s="323"/>
      <c r="E11" s="323"/>
      <c r="F11" s="13"/>
      <c r="G11" s="13"/>
      <c r="H11" s="13"/>
      <c r="I11" s="247" t="s">
        <v>237</v>
      </c>
    </row>
    <row r="12" spans="1:40" s="379" customFormat="1" ht="12.75" x14ac:dyDescent="0.2">
      <c r="A12" s="711" t="s">
        <v>539</v>
      </c>
      <c r="B12" s="380"/>
      <c r="C12" s="380"/>
      <c r="D12" s="381"/>
      <c r="E12" s="381"/>
      <c r="F12" s="380"/>
      <c r="G12" s="380"/>
      <c r="H12" s="380"/>
      <c r="I12" s="380"/>
      <c r="J12" s="380"/>
      <c r="K12" s="380"/>
      <c r="L12" s="380"/>
      <c r="M12" s="380"/>
      <c r="N12" s="380"/>
      <c r="O12" s="380"/>
    </row>
    <row r="13" spans="1:40" x14ac:dyDescent="0.2">
      <c r="A13" s="323" t="s">
        <v>537</v>
      </c>
      <c r="B13" s="390"/>
      <c r="C13" s="390"/>
      <c r="D13" s="390"/>
      <c r="E13" s="390"/>
      <c r="F13" s="390"/>
      <c r="G13" s="390"/>
      <c r="H13" s="390"/>
      <c r="I13" s="390"/>
    </row>
    <row r="14" spans="1:40" x14ac:dyDescent="0.2">
      <c r="A14" s="685" t="s">
        <v>641</v>
      </c>
      <c r="B14" s="390"/>
      <c r="C14" s="390"/>
      <c r="D14" s="390"/>
      <c r="E14" s="390"/>
      <c r="F14" s="390"/>
      <c r="G14" s="390"/>
      <c r="H14" s="390"/>
      <c r="I14" s="390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K1" sqref="K1"/>
    </sheetView>
  </sheetViews>
  <sheetFormatPr baseColWidth="10" defaultColWidth="11" defaultRowHeight="12.75" x14ac:dyDescent="0.2"/>
  <cols>
    <col min="1" max="1" width="30.25" style="349" customWidth="1"/>
    <col min="2" max="2" width="11" style="349"/>
    <col min="3" max="3" width="11.625" style="349" customWidth="1"/>
    <col min="4" max="4" width="11" style="349"/>
    <col min="5" max="5" width="11.625" style="349" customWidth="1"/>
    <col min="6" max="6" width="11" style="349"/>
    <col min="7" max="7" width="11.625" style="349" customWidth="1"/>
    <col min="8" max="9" width="10.5" style="349" customWidth="1"/>
    <col min="10" max="16384" width="11" style="349"/>
  </cols>
  <sheetData>
    <row r="1" spans="1:12" x14ac:dyDescent="0.2">
      <c r="A1" s="893" t="s">
        <v>40</v>
      </c>
      <c r="B1" s="893"/>
      <c r="C1" s="893"/>
      <c r="D1" s="184"/>
      <c r="E1" s="184"/>
      <c r="F1" s="184"/>
      <c r="G1" s="12"/>
      <c r="H1" s="12"/>
      <c r="I1" s="12"/>
      <c r="J1" s="12"/>
      <c r="K1" s="12"/>
      <c r="L1" s="12"/>
    </row>
    <row r="2" spans="1:12" x14ac:dyDescent="0.2">
      <c r="A2" s="893"/>
      <c r="B2" s="893"/>
      <c r="C2" s="893"/>
      <c r="D2" s="402"/>
      <c r="E2" s="184"/>
      <c r="F2" s="184"/>
      <c r="H2" s="12"/>
      <c r="I2" s="12"/>
      <c r="J2" s="12"/>
      <c r="K2" s="12"/>
    </row>
    <row r="3" spans="1:12" x14ac:dyDescent="0.2">
      <c r="A3" s="401"/>
      <c r="B3" s="12"/>
      <c r="C3" s="12"/>
      <c r="D3" s="12"/>
      <c r="E3" s="12"/>
      <c r="F3" s="12"/>
      <c r="G3" s="12"/>
      <c r="H3" s="350"/>
      <c r="I3" s="388" t="s">
        <v>579</v>
      </c>
      <c r="J3" s="12"/>
      <c r="K3" s="12"/>
      <c r="L3" s="12"/>
    </row>
    <row r="4" spans="1:12" x14ac:dyDescent="0.2">
      <c r="A4" s="199"/>
      <c r="B4" s="905">
        <f>INDICE!A3</f>
        <v>42614</v>
      </c>
      <c r="C4" s="906">
        <v>41671</v>
      </c>
      <c r="D4" s="905">
        <f>DATE(YEAR(B4),MONTH(B4)-1,1)</f>
        <v>42583</v>
      </c>
      <c r="E4" s="906"/>
      <c r="F4" s="905">
        <f>DATE(YEAR(B4)-1,MONTH(B4),1)</f>
        <v>42248</v>
      </c>
      <c r="G4" s="906"/>
      <c r="H4" s="854" t="s">
        <v>487</v>
      </c>
      <c r="I4" s="854"/>
      <c r="J4" s="12"/>
      <c r="K4" s="12"/>
      <c r="L4" s="12"/>
    </row>
    <row r="5" spans="1:12" x14ac:dyDescent="0.2">
      <c r="A5" s="401"/>
      <c r="B5" s="260" t="s">
        <v>54</v>
      </c>
      <c r="C5" s="260" t="s">
        <v>109</v>
      </c>
      <c r="D5" s="260" t="s">
        <v>54</v>
      </c>
      <c r="E5" s="260" t="s">
        <v>109</v>
      </c>
      <c r="F5" s="260" t="s">
        <v>54</v>
      </c>
      <c r="G5" s="260" t="s">
        <v>109</v>
      </c>
      <c r="H5" s="442">
        <f>D4</f>
        <v>42583</v>
      </c>
      <c r="I5" s="442">
        <f>F4</f>
        <v>42248</v>
      </c>
      <c r="J5" s="12"/>
      <c r="K5" s="12"/>
      <c r="L5" s="12"/>
    </row>
    <row r="6" spans="1:12" ht="15" customHeight="1" x14ac:dyDescent="0.2">
      <c r="A6" s="199" t="s">
        <v>426</v>
      </c>
      <c r="B6" s="352">
        <v>8547.9879999999994</v>
      </c>
      <c r="C6" s="351">
        <v>28.333329024327785</v>
      </c>
      <c r="D6" s="352">
        <v>7607.2079999999996</v>
      </c>
      <c r="E6" s="351">
        <v>26.273047519034918</v>
      </c>
      <c r="F6" s="352">
        <v>6318.8360000000002</v>
      </c>
      <c r="G6" s="351">
        <v>21.023015326272425</v>
      </c>
      <c r="H6" s="237">
        <v>12.366955129924143</v>
      </c>
      <c r="I6" s="237">
        <v>35.277889788562312</v>
      </c>
      <c r="J6" s="12"/>
      <c r="K6" s="12"/>
      <c r="L6" s="12"/>
    </row>
    <row r="7" spans="1:12" ht="14.25" x14ac:dyDescent="0.2">
      <c r="A7" s="400" t="s">
        <v>425</v>
      </c>
      <c r="B7" s="352">
        <v>21621.385999999999</v>
      </c>
      <c r="C7" s="351">
        <v>71.666670975672218</v>
      </c>
      <c r="D7" s="352">
        <v>21347.21</v>
      </c>
      <c r="E7" s="351">
        <v>73.726952480965082</v>
      </c>
      <c r="F7" s="352">
        <v>23737.917999999998</v>
      </c>
      <c r="G7" s="351">
        <v>78.976984673727586</v>
      </c>
      <c r="H7" s="237">
        <v>1.2843645609894665</v>
      </c>
      <c r="I7" s="237">
        <v>-8.9162495211248061</v>
      </c>
      <c r="J7" s="12"/>
      <c r="K7" s="12"/>
      <c r="L7" s="12"/>
    </row>
    <row r="8" spans="1:12" x14ac:dyDescent="0.2">
      <c r="A8" s="243" t="s">
        <v>118</v>
      </c>
      <c r="B8" s="244">
        <v>30169.373999999996</v>
      </c>
      <c r="C8" s="245">
        <v>100</v>
      </c>
      <c r="D8" s="244">
        <v>28954.417999999998</v>
      </c>
      <c r="E8" s="245">
        <v>100</v>
      </c>
      <c r="F8" s="244">
        <v>30056.753999999997</v>
      </c>
      <c r="G8" s="245">
        <v>100</v>
      </c>
      <c r="H8" s="92">
        <v>4.1960988475057537</v>
      </c>
      <c r="I8" s="92">
        <v>0.37469115926489932</v>
      </c>
      <c r="J8" s="398"/>
      <c r="K8" s="398"/>
    </row>
    <row r="9" spans="1:12" s="379" customFormat="1" x14ac:dyDescent="0.2">
      <c r="A9" s="398"/>
      <c r="B9" s="398"/>
      <c r="C9" s="398"/>
      <c r="D9" s="398"/>
      <c r="E9" s="398"/>
      <c r="F9" s="398"/>
      <c r="H9" s="398"/>
      <c r="I9" s="247" t="s">
        <v>237</v>
      </c>
      <c r="J9" s="380"/>
      <c r="K9" s="380"/>
      <c r="L9" s="380"/>
    </row>
    <row r="10" spans="1:12" x14ac:dyDescent="0.2">
      <c r="A10" s="711" t="s">
        <v>577</v>
      </c>
      <c r="B10" s="380"/>
      <c r="C10" s="381"/>
      <c r="D10" s="380"/>
      <c r="E10" s="380"/>
      <c r="F10" s="380"/>
      <c r="G10" s="380"/>
      <c r="H10" s="398"/>
      <c r="I10" s="398"/>
      <c r="J10" s="398"/>
      <c r="K10" s="398"/>
      <c r="L10" s="398"/>
    </row>
    <row r="11" spans="1:12" x14ac:dyDescent="0.2">
      <c r="A11" s="323" t="s">
        <v>578</v>
      </c>
      <c r="B11" s="398"/>
      <c r="C11" s="399"/>
      <c r="D11" s="398"/>
      <c r="E11" s="398"/>
      <c r="F11" s="398"/>
      <c r="G11" s="398"/>
      <c r="H11" s="398"/>
      <c r="I11" s="398"/>
      <c r="J11" s="398"/>
      <c r="K11" s="398"/>
      <c r="L11" s="398"/>
    </row>
    <row r="12" spans="1:12" x14ac:dyDescent="0.2">
      <c r="A12" s="323" t="s">
        <v>537</v>
      </c>
      <c r="B12" s="398"/>
      <c r="C12" s="398"/>
      <c r="D12" s="398"/>
      <c r="E12" s="398"/>
      <c r="F12" s="398"/>
      <c r="G12" s="398"/>
      <c r="H12" s="12"/>
      <c r="I12" s="184"/>
      <c r="J12" s="398"/>
      <c r="K12" s="398"/>
      <c r="L12" s="398"/>
    </row>
    <row r="13" spans="1:12" x14ac:dyDescent="0.2">
      <c r="A13" s="398"/>
      <c r="B13" s="398"/>
      <c r="C13" s="398"/>
      <c r="D13" s="398"/>
      <c r="E13" s="398"/>
      <c r="F13" s="398"/>
      <c r="G13" s="398"/>
      <c r="H13" s="12"/>
      <c r="I13" s="12"/>
      <c r="J13" s="398"/>
      <c r="K13" s="398"/>
      <c r="L13" s="398"/>
    </row>
    <row r="14" spans="1:12" x14ac:dyDescent="0.2">
      <c r="A14" s="398"/>
      <c r="B14" s="398"/>
      <c r="C14" s="398"/>
      <c r="D14" s="398"/>
      <c r="E14" s="398"/>
      <c r="F14" s="398"/>
      <c r="G14" s="398"/>
      <c r="H14" s="12"/>
      <c r="I14" s="12"/>
      <c r="J14" s="12"/>
      <c r="K14" s="12"/>
      <c r="L14" s="12"/>
    </row>
    <row r="15" spans="1:12" x14ac:dyDescent="0.2">
      <c r="A15" s="12"/>
      <c r="B15" s="845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7" spans="2:13" x14ac:dyDescent="0.2">
      <c r="B17" s="780"/>
    </row>
    <row r="18" spans="2:13" x14ac:dyDescent="0.2">
      <c r="B18" s="780"/>
    </row>
    <row r="19" spans="2:13" x14ac:dyDescent="0.2">
      <c r="M19" s="349" t="s">
        <v>424</v>
      </c>
    </row>
    <row r="21" spans="2:13" x14ac:dyDescent="0.2">
      <c r="C21" s="780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I1" sqref="I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7" t="s">
        <v>1</v>
      </c>
      <c r="B1" s="907"/>
      <c r="C1" s="907"/>
      <c r="D1" s="907"/>
      <c r="E1" s="403"/>
      <c r="F1" s="403"/>
      <c r="G1" s="404"/>
    </row>
    <row r="2" spans="1:7" x14ac:dyDescent="0.2">
      <c r="A2" s="907"/>
      <c r="B2" s="907"/>
      <c r="C2" s="907"/>
      <c r="D2" s="907"/>
      <c r="E2" s="404"/>
      <c r="F2" s="404"/>
      <c r="G2" s="404"/>
    </row>
    <row r="3" spans="1:7" x14ac:dyDescent="0.2">
      <c r="A3" s="614"/>
      <c r="B3" s="614"/>
      <c r="C3" s="614"/>
      <c r="D3" s="404"/>
      <c r="E3" s="404"/>
      <c r="F3" s="404"/>
      <c r="G3" s="404"/>
    </row>
    <row r="4" spans="1:7" x14ac:dyDescent="0.2">
      <c r="A4" s="405" t="s">
        <v>427</v>
      </c>
      <c r="B4" s="404"/>
      <c r="C4" s="404"/>
      <c r="D4" s="404"/>
      <c r="E4" s="404"/>
      <c r="F4" s="404"/>
      <c r="G4" s="404"/>
    </row>
    <row r="5" spans="1:7" x14ac:dyDescent="0.2">
      <c r="A5" s="406"/>
      <c r="B5" s="406" t="s">
        <v>428</v>
      </c>
      <c r="C5" s="406" t="s">
        <v>429</v>
      </c>
      <c r="D5" s="406" t="s">
        <v>430</v>
      </c>
      <c r="E5" s="406" t="s">
        <v>431</v>
      </c>
      <c r="F5" s="406" t="s">
        <v>54</v>
      </c>
      <c r="G5" s="404"/>
    </row>
    <row r="6" spans="1:7" x14ac:dyDescent="0.2">
      <c r="A6" s="407" t="s">
        <v>428</v>
      </c>
      <c r="B6" s="408">
        <v>1</v>
      </c>
      <c r="C6" s="408">
        <v>238.8</v>
      </c>
      <c r="D6" s="408">
        <v>0.23880000000000001</v>
      </c>
      <c r="E6" s="409" t="s">
        <v>432</v>
      </c>
      <c r="F6" s="409">
        <v>0.27779999999999999</v>
      </c>
      <c r="G6" s="404"/>
    </row>
    <row r="7" spans="1:7" x14ac:dyDescent="0.2">
      <c r="A7" s="410" t="s">
        <v>429</v>
      </c>
      <c r="B7" s="411" t="s">
        <v>433</v>
      </c>
      <c r="C7" s="412">
        <v>1</v>
      </c>
      <c r="D7" s="413" t="s">
        <v>434</v>
      </c>
      <c r="E7" s="413" t="s">
        <v>435</v>
      </c>
      <c r="F7" s="411" t="s">
        <v>436</v>
      </c>
      <c r="G7" s="404"/>
    </row>
    <row r="8" spans="1:7" x14ac:dyDescent="0.2">
      <c r="A8" s="410" t="s">
        <v>430</v>
      </c>
      <c r="B8" s="411">
        <v>4.1867999999999999</v>
      </c>
      <c r="C8" s="413" t="s">
        <v>437</v>
      </c>
      <c r="D8" s="412">
        <v>1</v>
      </c>
      <c r="E8" s="413" t="s">
        <v>438</v>
      </c>
      <c r="F8" s="411">
        <v>1.163</v>
      </c>
      <c r="G8" s="404"/>
    </row>
    <row r="9" spans="1:7" x14ac:dyDescent="0.2">
      <c r="A9" s="410" t="s">
        <v>431</v>
      </c>
      <c r="B9" s="411" t="s">
        <v>439</v>
      </c>
      <c r="C9" s="413" t="s">
        <v>440</v>
      </c>
      <c r="D9" s="413" t="s">
        <v>441</v>
      </c>
      <c r="E9" s="411">
        <v>1</v>
      </c>
      <c r="F9" s="414">
        <v>11630</v>
      </c>
      <c r="G9" s="404"/>
    </row>
    <row r="10" spans="1:7" x14ac:dyDescent="0.2">
      <c r="A10" s="415" t="s">
        <v>54</v>
      </c>
      <c r="B10" s="416">
        <v>3.6</v>
      </c>
      <c r="C10" s="416">
        <v>860</v>
      </c>
      <c r="D10" s="416">
        <v>0.86</v>
      </c>
      <c r="E10" s="417" t="s">
        <v>442</v>
      </c>
      <c r="F10" s="416">
        <v>1</v>
      </c>
      <c r="G10" s="404"/>
    </row>
    <row r="11" spans="1:7" x14ac:dyDescent="0.2">
      <c r="A11" s="410"/>
      <c r="B11" s="412"/>
      <c r="C11" s="412"/>
      <c r="D11" s="412"/>
      <c r="E11" s="411"/>
      <c r="F11" s="412"/>
      <c r="G11" s="404"/>
    </row>
    <row r="12" spans="1:7" x14ac:dyDescent="0.2">
      <c r="A12" s="405"/>
      <c r="B12" s="404"/>
      <c r="C12" s="404"/>
      <c r="D12" s="404"/>
      <c r="E12" s="418"/>
      <c r="F12" s="404"/>
      <c r="G12" s="404"/>
    </row>
    <row r="13" spans="1:7" x14ac:dyDescent="0.2">
      <c r="A13" s="405" t="s">
        <v>443</v>
      </c>
      <c r="B13" s="404"/>
      <c r="C13" s="404"/>
      <c r="D13" s="404"/>
      <c r="E13" s="404"/>
      <c r="F13" s="404"/>
      <c r="G13" s="404"/>
    </row>
    <row r="14" spans="1:7" x14ac:dyDescent="0.2">
      <c r="A14" s="406"/>
      <c r="B14" s="419" t="s">
        <v>444</v>
      </c>
      <c r="C14" s="406" t="s">
        <v>445</v>
      </c>
      <c r="D14" s="406" t="s">
        <v>446</v>
      </c>
      <c r="E14" s="406" t="s">
        <v>447</v>
      </c>
      <c r="F14" s="406" t="s">
        <v>448</v>
      </c>
      <c r="G14" s="412"/>
    </row>
    <row r="15" spans="1:7" x14ac:dyDescent="0.2">
      <c r="A15" s="407" t="s">
        <v>444</v>
      </c>
      <c r="B15" s="408">
        <v>1</v>
      </c>
      <c r="C15" s="408">
        <v>2.3810000000000001E-2</v>
      </c>
      <c r="D15" s="408">
        <v>0.13370000000000001</v>
      </c>
      <c r="E15" s="408">
        <v>3.7850000000000001</v>
      </c>
      <c r="F15" s="408">
        <v>3.8E-3</v>
      </c>
      <c r="G15" s="412"/>
    </row>
    <row r="16" spans="1:7" x14ac:dyDescent="0.2">
      <c r="A16" s="410" t="s">
        <v>445</v>
      </c>
      <c r="B16" s="412">
        <v>42</v>
      </c>
      <c r="C16" s="412">
        <v>1</v>
      </c>
      <c r="D16" s="412">
        <v>5.6150000000000002</v>
      </c>
      <c r="E16" s="412">
        <v>159</v>
      </c>
      <c r="F16" s="412">
        <v>0.159</v>
      </c>
      <c r="G16" s="412"/>
    </row>
    <row r="17" spans="1:7" x14ac:dyDescent="0.2">
      <c r="A17" s="410" t="s">
        <v>446</v>
      </c>
      <c r="B17" s="412">
        <v>7.48</v>
      </c>
      <c r="C17" s="412">
        <v>0.17810000000000001</v>
      </c>
      <c r="D17" s="412">
        <v>1</v>
      </c>
      <c r="E17" s="412">
        <v>28.3</v>
      </c>
      <c r="F17" s="412">
        <v>2.8299999999999999E-2</v>
      </c>
      <c r="G17" s="412"/>
    </row>
    <row r="18" spans="1:7" x14ac:dyDescent="0.2">
      <c r="A18" s="410" t="s">
        <v>447</v>
      </c>
      <c r="B18" s="412">
        <v>0.26419999999999999</v>
      </c>
      <c r="C18" s="412">
        <v>6.3E-3</v>
      </c>
      <c r="D18" s="412">
        <v>3.5299999999999998E-2</v>
      </c>
      <c r="E18" s="412">
        <v>1</v>
      </c>
      <c r="F18" s="412">
        <v>1E-3</v>
      </c>
      <c r="G18" s="412"/>
    </row>
    <row r="19" spans="1:7" x14ac:dyDescent="0.2">
      <c r="A19" s="415" t="s">
        <v>448</v>
      </c>
      <c r="B19" s="416">
        <v>264.2</v>
      </c>
      <c r="C19" s="416">
        <v>6.2889999999999997</v>
      </c>
      <c r="D19" s="416">
        <v>35.314700000000002</v>
      </c>
      <c r="E19" s="420">
        <v>1000</v>
      </c>
      <c r="F19" s="416">
        <v>1</v>
      </c>
      <c r="G19" s="412"/>
    </row>
    <row r="20" spans="1:7" x14ac:dyDescent="0.2">
      <c r="A20" s="404"/>
      <c r="B20" s="404"/>
      <c r="C20" s="404"/>
      <c r="D20" s="404"/>
      <c r="E20" s="404"/>
      <c r="F20" s="404"/>
      <c r="G20" s="404"/>
    </row>
    <row r="21" spans="1:7" x14ac:dyDescent="0.2">
      <c r="A21" s="404"/>
      <c r="B21" s="404"/>
      <c r="C21" s="404"/>
      <c r="D21" s="404"/>
      <c r="E21" s="404"/>
      <c r="F21" s="404"/>
      <c r="G21" s="404"/>
    </row>
    <row r="22" spans="1:7" x14ac:dyDescent="0.2">
      <c r="A22" s="405" t="s">
        <v>449</v>
      </c>
      <c r="B22" s="404"/>
      <c r="C22" s="404"/>
      <c r="D22" s="404"/>
      <c r="E22" s="404"/>
      <c r="F22" s="404"/>
      <c r="G22" s="404"/>
    </row>
    <row r="23" spans="1:7" x14ac:dyDescent="0.2">
      <c r="A23" s="421" t="s">
        <v>306</v>
      </c>
      <c r="B23" s="421"/>
      <c r="C23" s="421"/>
      <c r="D23" s="421"/>
      <c r="E23" s="421"/>
      <c r="F23" s="421"/>
      <c r="G23" s="404"/>
    </row>
    <row r="24" spans="1:7" x14ac:dyDescent="0.2">
      <c r="A24" s="908" t="s">
        <v>450</v>
      </c>
      <c r="B24" s="908"/>
      <c r="C24" s="908"/>
      <c r="D24" s="909" t="s">
        <v>451</v>
      </c>
      <c r="E24" s="909"/>
      <c r="F24" s="909"/>
      <c r="G24" s="404"/>
    </row>
    <row r="25" spans="1:7" x14ac:dyDescent="0.2">
      <c r="A25" s="404"/>
      <c r="B25" s="404"/>
      <c r="C25" s="404"/>
      <c r="D25" s="404"/>
      <c r="E25" s="404"/>
      <c r="F25" s="404"/>
      <c r="G25" s="404"/>
    </row>
    <row r="26" spans="1:7" x14ac:dyDescent="0.2">
      <c r="A26" s="404"/>
      <c r="B26" s="404"/>
      <c r="C26" s="404"/>
      <c r="D26" s="404"/>
      <c r="E26" s="404"/>
      <c r="F26" s="404"/>
      <c r="G26" s="404"/>
    </row>
    <row r="27" spans="1:7" x14ac:dyDescent="0.2">
      <c r="A27" s="60" t="s">
        <v>452</v>
      </c>
      <c r="B27" s="404"/>
      <c r="C27" s="60"/>
      <c r="D27" s="405" t="s">
        <v>453</v>
      </c>
      <c r="E27" s="404"/>
      <c r="F27" s="404"/>
      <c r="G27" s="404"/>
    </row>
    <row r="28" spans="1:7" x14ac:dyDescent="0.2">
      <c r="A28" s="421" t="s">
        <v>306</v>
      </c>
      <c r="B28" s="422" t="s">
        <v>455</v>
      </c>
      <c r="C28" s="58"/>
      <c r="D28" s="407" t="s">
        <v>113</v>
      </c>
      <c r="E28" s="408"/>
      <c r="F28" s="409" t="s">
        <v>456</v>
      </c>
      <c r="G28" s="404"/>
    </row>
    <row r="29" spans="1:7" x14ac:dyDescent="0.2">
      <c r="A29" s="423" t="s">
        <v>460</v>
      </c>
      <c r="B29" s="424" t="s">
        <v>461</v>
      </c>
      <c r="C29" s="58"/>
      <c r="D29" s="415" t="s">
        <v>421</v>
      </c>
      <c r="E29" s="416"/>
      <c r="F29" s="417" t="s">
        <v>462</v>
      </c>
      <c r="G29" s="404"/>
    </row>
    <row r="30" spans="1:7" x14ac:dyDescent="0.2">
      <c r="A30" s="425" t="s">
        <v>463</v>
      </c>
      <c r="B30" s="426" t="s">
        <v>464</v>
      </c>
      <c r="C30" s="404"/>
      <c r="D30" s="404"/>
      <c r="E30" s="404"/>
      <c r="F30" s="404"/>
      <c r="G30" s="404"/>
    </row>
    <row r="31" spans="1:7" x14ac:dyDescent="0.2">
      <c r="A31" s="404"/>
      <c r="B31" s="404"/>
      <c r="C31" s="404"/>
      <c r="D31" s="404"/>
      <c r="E31" s="404"/>
      <c r="F31" s="404"/>
      <c r="G31" s="404"/>
    </row>
    <row r="32" spans="1:7" x14ac:dyDescent="0.2">
      <c r="A32" s="404"/>
      <c r="B32" s="404"/>
      <c r="C32" s="404"/>
      <c r="D32" s="404"/>
      <c r="E32" s="404"/>
      <c r="F32" s="404"/>
      <c r="G32" s="404"/>
    </row>
    <row r="33" spans="1:7" x14ac:dyDescent="0.2">
      <c r="A33" s="405" t="s">
        <v>454</v>
      </c>
      <c r="B33" s="404"/>
      <c r="C33" s="404"/>
      <c r="D33" s="404"/>
      <c r="E33" s="405" t="s">
        <v>465</v>
      </c>
      <c r="F33" s="404"/>
      <c r="G33" s="404"/>
    </row>
    <row r="34" spans="1:7" x14ac:dyDescent="0.2">
      <c r="A34" s="421" t="s">
        <v>457</v>
      </c>
      <c r="B34" s="421" t="s">
        <v>458</v>
      </c>
      <c r="C34" s="421" t="s">
        <v>459</v>
      </c>
      <c r="D34" s="412"/>
      <c r="E34" s="406"/>
      <c r="F34" s="406" t="s">
        <v>466</v>
      </c>
      <c r="G34" s="404"/>
    </row>
    <row r="35" spans="1:7" x14ac:dyDescent="0.2">
      <c r="A35" s="1"/>
      <c r="B35" s="1"/>
      <c r="C35" s="1"/>
      <c r="D35" s="1"/>
      <c r="E35" s="407" t="s">
        <v>467</v>
      </c>
      <c r="F35" s="427">
        <v>11.6</v>
      </c>
      <c r="G35" s="404"/>
    </row>
    <row r="36" spans="1:7" x14ac:dyDescent="0.2">
      <c r="A36" s="1"/>
      <c r="B36" s="1"/>
      <c r="C36" s="1"/>
      <c r="D36" s="1"/>
      <c r="E36" s="410" t="s">
        <v>48</v>
      </c>
      <c r="F36" s="427">
        <v>8.5299999999999994</v>
      </c>
      <c r="G36" s="404"/>
    </row>
    <row r="37" spans="1:7" x14ac:dyDescent="0.2">
      <c r="A37" s="1"/>
      <c r="B37" s="1"/>
      <c r="C37" s="1"/>
      <c r="D37" s="1"/>
      <c r="E37" s="410" t="s">
        <v>49</v>
      </c>
      <c r="F37" s="427">
        <v>7.88</v>
      </c>
      <c r="G37" s="404"/>
    </row>
    <row r="38" spans="1:7" x14ac:dyDescent="0.2">
      <c r="A38" s="1"/>
      <c r="B38" s="1"/>
      <c r="C38" s="1"/>
      <c r="D38" s="1"/>
      <c r="E38" s="410" t="s">
        <v>468</v>
      </c>
      <c r="F38" s="427">
        <v>7.93</v>
      </c>
      <c r="G38" s="404"/>
    </row>
    <row r="39" spans="1:7" x14ac:dyDescent="0.2">
      <c r="A39" s="1"/>
      <c r="B39" s="1"/>
      <c r="C39" s="1"/>
      <c r="D39" s="1"/>
      <c r="E39" s="410" t="s">
        <v>128</v>
      </c>
      <c r="F39" s="427">
        <v>7.46</v>
      </c>
      <c r="G39" s="404"/>
    </row>
    <row r="40" spans="1:7" x14ac:dyDescent="0.2">
      <c r="A40" s="1"/>
      <c r="B40" s="1"/>
      <c r="C40" s="1"/>
      <c r="D40" s="1"/>
      <c r="E40" s="410" t="s">
        <v>129</v>
      </c>
      <c r="F40" s="427">
        <v>6.66</v>
      </c>
      <c r="G40" s="404"/>
    </row>
    <row r="41" spans="1:7" x14ac:dyDescent="0.2">
      <c r="A41" s="1"/>
      <c r="B41" s="1"/>
      <c r="C41" s="1"/>
      <c r="D41" s="1"/>
      <c r="E41" s="415" t="s">
        <v>469</v>
      </c>
      <c r="F41" s="428">
        <v>8</v>
      </c>
      <c r="G41" s="404"/>
    </row>
    <row r="42" spans="1:7" x14ac:dyDescent="0.2">
      <c r="A42" s="404"/>
      <c r="B42" s="404"/>
      <c r="C42" s="404"/>
      <c r="D42" s="404"/>
      <c r="E42" s="404"/>
      <c r="F42" s="404"/>
      <c r="G42" s="404"/>
    </row>
    <row r="43" spans="1:7" x14ac:dyDescent="0.2">
      <c r="A43" s="404"/>
      <c r="B43" s="404"/>
      <c r="C43" s="404"/>
      <c r="D43" s="404"/>
      <c r="E43" s="404"/>
      <c r="F43" s="404"/>
      <c r="G43" s="404"/>
    </row>
    <row r="44" spans="1:7" x14ac:dyDescent="0.2">
      <c r="A44" s="404"/>
      <c r="B44" s="404"/>
      <c r="C44" s="404"/>
      <c r="D44" s="404"/>
      <c r="E44" s="404"/>
      <c r="F44" s="404"/>
      <c r="G44" s="404"/>
    </row>
    <row r="45" spans="1:7" ht="15" x14ac:dyDescent="0.25">
      <c r="A45" s="429" t="s">
        <v>470</v>
      </c>
      <c r="B45" s="1"/>
      <c r="C45" s="1"/>
      <c r="D45" s="1"/>
      <c r="E45" s="1"/>
      <c r="F45" s="1"/>
      <c r="G45" s="1"/>
    </row>
    <row r="46" spans="1:7" x14ac:dyDescent="0.2">
      <c r="A46" s="1" t="s">
        <v>471</v>
      </c>
      <c r="B46" s="1"/>
      <c r="C46" s="1"/>
      <c r="D46" s="1"/>
      <c r="E46" s="1"/>
      <c r="F46" s="1"/>
      <c r="G46" s="1"/>
    </row>
    <row r="47" spans="1:7" x14ac:dyDescent="0.2">
      <c r="A47" s="1" t="s">
        <v>472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29" t="s">
        <v>473</v>
      </c>
      <c r="B49" s="1"/>
      <c r="C49" s="1"/>
      <c r="D49" s="1"/>
      <c r="E49" s="1"/>
      <c r="F49" s="1"/>
      <c r="G49" s="1"/>
    </row>
    <row r="50" spans="1:7" x14ac:dyDescent="0.2">
      <c r="A50" s="1" t="s">
        <v>646</v>
      </c>
      <c r="B50" s="1"/>
      <c r="C50" s="1"/>
      <c r="D50" s="1"/>
      <c r="E50" s="1"/>
      <c r="F50" s="1"/>
      <c r="G50" s="1"/>
    </row>
    <row r="51" spans="1:7" x14ac:dyDescent="0.2">
      <c r="A51" s="1" t="s">
        <v>647</v>
      </c>
      <c r="B51" s="1"/>
      <c r="C51" s="1"/>
      <c r="D51" s="1"/>
      <c r="E51" s="1"/>
      <c r="F51" s="1"/>
      <c r="G51" s="1"/>
    </row>
    <row r="52" spans="1:7" x14ac:dyDescent="0.2">
      <c r="A52" s="1" t="s">
        <v>648</v>
      </c>
      <c r="B52" s="1"/>
      <c r="C52" s="1"/>
      <c r="D52" s="1"/>
      <c r="E52" s="1"/>
      <c r="F52" s="1"/>
      <c r="G52" s="1"/>
    </row>
    <row r="53" spans="1:7" x14ac:dyDescent="0.2">
      <c r="A53" s="1" t="s">
        <v>649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29" t="s">
        <v>474</v>
      </c>
      <c r="B55" s="1"/>
      <c r="C55" s="1"/>
      <c r="D55" s="1"/>
      <c r="E55" s="1"/>
      <c r="F55" s="1"/>
      <c r="G55" s="1"/>
    </row>
    <row r="56" spans="1:7" x14ac:dyDescent="0.2">
      <c r="A56" s="1" t="s">
        <v>650</v>
      </c>
      <c r="B56" s="1"/>
      <c r="C56" s="1"/>
      <c r="D56" s="1"/>
      <c r="E56" s="1"/>
      <c r="F56" s="1"/>
      <c r="G56" s="1"/>
    </row>
    <row r="57" spans="1:7" x14ac:dyDescent="0.2">
      <c r="A57" s="1" t="s">
        <v>651</v>
      </c>
      <c r="B57" s="1"/>
      <c r="C57" s="1"/>
      <c r="D57" s="1"/>
      <c r="E57" s="1"/>
      <c r="F57" s="1"/>
      <c r="G57" s="1"/>
    </row>
    <row r="58" spans="1:7" x14ac:dyDescent="0.2">
      <c r="A58" s="1" t="s">
        <v>652</v>
      </c>
      <c r="B58" s="1"/>
      <c r="C58" s="1"/>
      <c r="D58" s="1"/>
      <c r="E58" s="1"/>
      <c r="F58" s="1"/>
      <c r="G58" s="1"/>
    </row>
    <row r="59" spans="1:7" x14ac:dyDescent="0.2">
      <c r="A59" s="1" t="s">
        <v>653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29" t="s">
        <v>634</v>
      </c>
      <c r="B61" s="1"/>
      <c r="C61" s="1"/>
      <c r="D61" s="1"/>
      <c r="E61" s="1"/>
      <c r="F61" s="1"/>
      <c r="G61" s="1"/>
    </row>
    <row r="62" spans="1:7" x14ac:dyDescent="0.2">
      <c r="A62" s="1" t="s">
        <v>654</v>
      </c>
      <c r="B62" s="1"/>
      <c r="C62" s="1"/>
      <c r="D62" s="1"/>
      <c r="E62" s="1"/>
      <c r="F62" s="1"/>
      <c r="G62" s="1"/>
    </row>
    <row r="63" spans="1:7" x14ac:dyDescent="0.2">
      <c r="A63" s="1" t="s">
        <v>637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29" t="s">
        <v>475</v>
      </c>
      <c r="B65" s="1"/>
      <c r="C65" s="1"/>
      <c r="D65" s="1"/>
      <c r="E65" s="1"/>
      <c r="F65" s="1"/>
      <c r="G65" s="1"/>
    </row>
    <row r="66" spans="1:7" x14ac:dyDescent="0.2">
      <c r="A66" s="1" t="s">
        <v>476</v>
      </c>
      <c r="B66" s="1"/>
      <c r="C66" s="1"/>
      <c r="D66" s="1"/>
      <c r="E66" s="1"/>
      <c r="F66" s="1"/>
      <c r="G66" s="1"/>
    </row>
    <row r="67" spans="1:7" x14ac:dyDescent="0.2">
      <c r="A67" s="1" t="s">
        <v>477</v>
      </c>
      <c r="B67" s="1"/>
      <c r="C67" s="1"/>
      <c r="D67" s="1"/>
      <c r="E67" s="1"/>
      <c r="F67" s="1"/>
      <c r="G67" s="1"/>
    </row>
    <row r="68" spans="1:7" x14ac:dyDescent="0.2">
      <c r="A68" s="1" t="s">
        <v>478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G1" sqref="G1"/>
    </sheetView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50" t="s">
        <v>492</v>
      </c>
      <c r="B1" s="453"/>
      <c r="C1" s="453"/>
      <c r="D1" s="453"/>
    </row>
    <row r="2" spans="1:18" x14ac:dyDescent="0.2">
      <c r="A2" s="483"/>
      <c r="B2" s="481"/>
      <c r="C2" s="481"/>
      <c r="D2" s="484"/>
    </row>
    <row r="3" spans="1:18" x14ac:dyDescent="0.2">
      <c r="A3" s="485"/>
      <c r="B3" s="485">
        <v>2014</v>
      </c>
      <c r="C3" s="485">
        <v>2015</v>
      </c>
      <c r="D3" s="485">
        <v>2016</v>
      </c>
    </row>
    <row r="4" spans="1:18" x14ac:dyDescent="0.2">
      <c r="A4" s="452" t="s">
        <v>133</v>
      </c>
      <c r="B4" s="480">
        <v>-7.753502009242113</v>
      </c>
      <c r="C4" s="480">
        <v>-1.0465647887441898</v>
      </c>
      <c r="D4" s="480">
        <v>1.8734314839103041</v>
      </c>
      <c r="Q4" s="779"/>
      <c r="R4" s="779"/>
    </row>
    <row r="5" spans="1:18" x14ac:dyDescent="0.2">
      <c r="A5" s="452" t="s">
        <v>134</v>
      </c>
      <c r="B5" s="480">
        <v>-6.2083557342270943</v>
      </c>
      <c r="C5" s="480">
        <v>-0.45555905080575293</v>
      </c>
      <c r="D5" s="480">
        <v>1.4913399565417769</v>
      </c>
    </row>
    <row r="6" spans="1:18" x14ac:dyDescent="0.2">
      <c r="A6" s="452" t="s">
        <v>135</v>
      </c>
      <c r="B6" s="480">
        <v>-5.1314628475704174</v>
      </c>
      <c r="C6" s="480">
        <v>-0.39646117163062383</v>
      </c>
      <c r="D6" s="480">
        <v>1.8612909002691778</v>
      </c>
    </row>
    <row r="7" spans="1:18" x14ac:dyDescent="0.2">
      <c r="A7" s="452" t="s">
        <v>136</v>
      </c>
      <c r="B7" s="480">
        <v>-4.9921336206856806</v>
      </c>
      <c r="C7" s="480">
        <v>0.21445482425297638</v>
      </c>
      <c r="D7" s="480">
        <v>1.9518615987672319</v>
      </c>
    </row>
    <row r="8" spans="1:18" x14ac:dyDescent="0.2">
      <c r="A8" s="452" t="s">
        <v>137</v>
      </c>
      <c r="B8" s="480">
        <v>-4.2330189198514301</v>
      </c>
      <c r="C8" s="480">
        <v>0.49794843946808809</v>
      </c>
      <c r="D8" s="731">
        <v>2.0689817039503087</v>
      </c>
    </row>
    <row r="9" spans="1:18" x14ac:dyDescent="0.2">
      <c r="A9" s="452" t="s">
        <v>138</v>
      </c>
      <c r="B9" s="480">
        <v>-2.8953925133100227</v>
      </c>
      <c r="C9" s="480">
        <v>0.81088410210857997</v>
      </c>
      <c r="D9" s="731">
        <v>2.0683475324183984</v>
      </c>
    </row>
    <row r="10" spans="1:18" x14ac:dyDescent="0.2">
      <c r="A10" s="452" t="s">
        <v>139</v>
      </c>
      <c r="B10" s="480">
        <v>-2.6582284128819178</v>
      </c>
      <c r="C10" s="480">
        <v>1.20654179422955</v>
      </c>
      <c r="D10" s="731">
        <v>2.0517144600328665</v>
      </c>
    </row>
    <row r="11" spans="1:18" x14ac:dyDescent="0.2">
      <c r="A11" s="452" t="s">
        <v>140</v>
      </c>
      <c r="B11" s="480">
        <v>-2.2841931248927265</v>
      </c>
      <c r="C11" s="480">
        <v>2.0096408893018975</v>
      </c>
      <c r="D11" s="731">
        <v>2.1838083951851717</v>
      </c>
    </row>
    <row r="12" spans="1:18" x14ac:dyDescent="0.2">
      <c r="A12" s="452" t="s">
        <v>141</v>
      </c>
      <c r="B12" s="480">
        <v>-1.6555798884600568</v>
      </c>
      <c r="C12" s="480">
        <v>1.9104872561680004</v>
      </c>
      <c r="D12" s="731">
        <v>2.2491903830728832</v>
      </c>
    </row>
    <row r="13" spans="1:18" x14ac:dyDescent="0.2">
      <c r="A13" s="452" t="s">
        <v>142</v>
      </c>
      <c r="B13" s="480">
        <v>-1.1913288805457869</v>
      </c>
      <c r="C13" s="480">
        <v>1.5780367841651555</v>
      </c>
      <c r="D13" s="731" t="s">
        <v>601</v>
      </c>
    </row>
    <row r="14" spans="1:18" x14ac:dyDescent="0.2">
      <c r="A14" s="452" t="s">
        <v>143</v>
      </c>
      <c r="B14" s="480">
        <v>-1.4577106406000269</v>
      </c>
      <c r="C14" s="480">
        <v>2.2303755411632871</v>
      </c>
      <c r="D14" s="731" t="s">
        <v>601</v>
      </c>
    </row>
    <row r="15" spans="1:18" x14ac:dyDescent="0.2">
      <c r="A15" s="481" t="s">
        <v>144</v>
      </c>
      <c r="B15" s="482">
        <v>-1.4138810684587804</v>
      </c>
      <c r="C15" s="482">
        <v>2.6441845420789845</v>
      </c>
      <c r="D15" s="732" t="s">
        <v>601</v>
      </c>
    </row>
    <row r="16" spans="1:18" x14ac:dyDescent="0.2">
      <c r="A16" s="451"/>
      <c r="B16" s="452"/>
      <c r="C16" s="452"/>
      <c r="D16" s="93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H14" sqref="H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88" t="s">
        <v>24</v>
      </c>
      <c r="B1" s="489"/>
      <c r="C1" s="489"/>
      <c r="D1" s="489"/>
      <c r="E1" s="489"/>
      <c r="F1" s="489"/>
      <c r="G1" s="489"/>
      <c r="H1" s="489"/>
    </row>
    <row r="2" spans="1:8" ht="15.75" x14ac:dyDescent="0.25">
      <c r="A2" s="490"/>
      <c r="B2" s="491"/>
      <c r="C2" s="492"/>
      <c r="D2" s="492"/>
      <c r="E2" s="492"/>
      <c r="F2" s="492"/>
      <c r="G2" s="492"/>
      <c r="H2" s="521" t="s">
        <v>158</v>
      </c>
    </row>
    <row r="3" spans="1:8" s="80" customFormat="1" x14ac:dyDescent="0.2">
      <c r="A3" s="444"/>
      <c r="B3" s="862">
        <f>INDICE!A3</f>
        <v>42614</v>
      </c>
      <c r="C3" s="863"/>
      <c r="D3" s="863" t="s">
        <v>119</v>
      </c>
      <c r="E3" s="863"/>
      <c r="F3" s="863" t="s">
        <v>120</v>
      </c>
      <c r="G3" s="863"/>
      <c r="H3" s="863"/>
    </row>
    <row r="4" spans="1:8" s="80" customFormat="1" x14ac:dyDescent="0.2">
      <c r="A4" s="445"/>
      <c r="B4" s="97" t="s">
        <v>47</v>
      </c>
      <c r="C4" s="97" t="s">
        <v>487</v>
      </c>
      <c r="D4" s="97" t="s">
        <v>47</v>
      </c>
      <c r="E4" s="97" t="s">
        <v>487</v>
      </c>
      <c r="F4" s="97" t="s">
        <v>47</v>
      </c>
      <c r="G4" s="440" t="s">
        <v>487</v>
      </c>
      <c r="H4" s="440" t="s">
        <v>127</v>
      </c>
    </row>
    <row r="5" spans="1:8" s="102" customFormat="1" x14ac:dyDescent="0.2">
      <c r="A5" s="494" t="s">
        <v>145</v>
      </c>
      <c r="B5" s="503">
        <v>54.646160000000016</v>
      </c>
      <c r="C5" s="496">
        <v>-2.581842796156391</v>
      </c>
      <c r="D5" s="495">
        <v>622.52446000000009</v>
      </c>
      <c r="E5" s="496">
        <v>-1.1865779661234961</v>
      </c>
      <c r="F5" s="495">
        <v>856.70729000000017</v>
      </c>
      <c r="G5" s="496">
        <v>-0.82801593160580034</v>
      </c>
      <c r="H5" s="501">
        <v>43.903647140304393</v>
      </c>
    </row>
    <row r="6" spans="1:8" s="102" customFormat="1" x14ac:dyDescent="0.2">
      <c r="A6" s="494" t="s">
        <v>146</v>
      </c>
      <c r="B6" s="503">
        <v>24.732559999999999</v>
      </c>
      <c r="C6" s="496">
        <v>-6.5366906605316997</v>
      </c>
      <c r="D6" s="495">
        <v>385.02740999999997</v>
      </c>
      <c r="E6" s="496">
        <v>-2.1998389536523995</v>
      </c>
      <c r="F6" s="495">
        <v>507.76616999999999</v>
      </c>
      <c r="G6" s="496">
        <v>-0.39829800382378933</v>
      </c>
      <c r="H6" s="501">
        <v>26.021474332807195</v>
      </c>
    </row>
    <row r="7" spans="1:8" s="102" customFormat="1" x14ac:dyDescent="0.2">
      <c r="A7" s="494" t="s">
        <v>147</v>
      </c>
      <c r="B7" s="503">
        <v>4.029840000000001</v>
      </c>
      <c r="C7" s="496">
        <v>4.9464829813276143</v>
      </c>
      <c r="D7" s="495">
        <v>35.401560000000011</v>
      </c>
      <c r="E7" s="496">
        <v>12.241736487039203</v>
      </c>
      <c r="F7" s="495">
        <v>46.888000000000005</v>
      </c>
      <c r="G7" s="496">
        <v>15.061786078525104</v>
      </c>
      <c r="H7" s="501">
        <v>2.402867620181675</v>
      </c>
    </row>
    <row r="8" spans="1:8" s="102" customFormat="1" x14ac:dyDescent="0.2">
      <c r="A8" s="497" t="s">
        <v>617</v>
      </c>
      <c r="B8" s="502">
        <v>68.848269999999999</v>
      </c>
      <c r="C8" s="499">
        <v>64.974119858327185</v>
      </c>
      <c r="D8" s="498">
        <v>400.45760999999999</v>
      </c>
      <c r="E8" s="500">
        <v>27.924571011210681</v>
      </c>
      <c r="F8" s="498">
        <v>539.97366999999997</v>
      </c>
      <c r="G8" s="500">
        <v>37.73172388176917</v>
      </c>
      <c r="H8" s="794">
        <v>27.672010906706724</v>
      </c>
    </row>
    <row r="9" spans="1:8" s="80" customFormat="1" x14ac:dyDescent="0.2">
      <c r="A9" s="446" t="s">
        <v>118</v>
      </c>
      <c r="B9" s="69">
        <v>152.25683000000001</v>
      </c>
      <c r="C9" s="70">
        <v>18.830499661982394</v>
      </c>
      <c r="D9" s="69">
        <v>1443.41104</v>
      </c>
      <c r="E9" s="70">
        <v>5.4916629225841929</v>
      </c>
      <c r="F9" s="69">
        <v>1951.3351300000004</v>
      </c>
      <c r="G9" s="70">
        <v>8.0201607284261947</v>
      </c>
      <c r="H9" s="70">
        <v>100</v>
      </c>
    </row>
    <row r="10" spans="1:8" s="102" customFormat="1" x14ac:dyDescent="0.2">
      <c r="A10" s="487"/>
      <c r="B10" s="486"/>
      <c r="C10" s="493"/>
      <c r="D10" s="486"/>
      <c r="E10" s="493"/>
      <c r="F10" s="486"/>
      <c r="G10" s="493"/>
      <c r="H10" s="93" t="s">
        <v>237</v>
      </c>
    </row>
    <row r="11" spans="1:8" s="102" customFormat="1" x14ac:dyDescent="0.2">
      <c r="A11" s="447" t="s">
        <v>556</v>
      </c>
      <c r="B11" s="486"/>
      <c r="C11" s="486"/>
      <c r="D11" s="486"/>
      <c r="E11" s="486"/>
      <c r="F11" s="486"/>
      <c r="G11" s="493"/>
      <c r="H11" s="493"/>
    </row>
    <row r="12" spans="1:8" s="102" customFormat="1" x14ac:dyDescent="0.2">
      <c r="A12" s="447" t="s">
        <v>616</v>
      </c>
      <c r="B12" s="486"/>
      <c r="C12" s="486"/>
      <c r="D12" s="486"/>
      <c r="E12" s="486"/>
      <c r="F12" s="486"/>
      <c r="G12" s="493"/>
      <c r="H12" s="493"/>
    </row>
    <row r="13" spans="1:8" s="102" customFormat="1" ht="14.25" x14ac:dyDescent="0.2">
      <c r="A13" s="166" t="s">
        <v>642</v>
      </c>
      <c r="B13" s="452"/>
      <c r="C13" s="452"/>
      <c r="D13" s="452"/>
      <c r="E13" s="452"/>
      <c r="F13" s="452"/>
      <c r="G13" s="452"/>
      <c r="H13" s="452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274" priority="4" operator="between">
      <formula>0</formula>
      <formula>0.5</formula>
    </cfRule>
  </conditionalFormatting>
  <conditionalFormatting sqref="D8">
    <cfRule type="cellIs" dxfId="273" priority="3" operator="between">
      <formula>0</formula>
      <formula>0.5</formula>
    </cfRule>
  </conditionalFormatting>
  <conditionalFormatting sqref="F8">
    <cfRule type="cellIs" dxfId="272" priority="2" operator="between">
      <formula>0</formula>
      <formula>0.5</formula>
    </cfRule>
  </conditionalFormatting>
  <conditionalFormatting sqref="H8">
    <cfRule type="cellIs" dxfId="271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I1" sqref="I1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1" t="s">
        <v>158</v>
      </c>
    </row>
    <row r="3" spans="1:14" s="102" customFormat="1" x14ac:dyDescent="0.2">
      <c r="A3" s="79"/>
      <c r="B3" s="862">
        <f>INDICE!A3</f>
        <v>42614</v>
      </c>
      <c r="C3" s="863"/>
      <c r="D3" s="864" t="s">
        <v>119</v>
      </c>
      <c r="E3" s="864"/>
      <c r="F3" s="864" t="s">
        <v>120</v>
      </c>
      <c r="G3" s="864"/>
      <c r="H3" s="864"/>
      <c r="I3" s="522"/>
    </row>
    <row r="4" spans="1:14" s="102" customFormat="1" x14ac:dyDescent="0.2">
      <c r="A4" s="81"/>
      <c r="B4" s="97" t="s">
        <v>47</v>
      </c>
      <c r="C4" s="97" t="s">
        <v>493</v>
      </c>
      <c r="D4" s="97" t="s">
        <v>47</v>
      </c>
      <c r="E4" s="97" t="s">
        <v>487</v>
      </c>
      <c r="F4" s="97" t="s">
        <v>47</v>
      </c>
      <c r="G4" s="440" t="s">
        <v>487</v>
      </c>
      <c r="H4" s="440" t="s">
        <v>109</v>
      </c>
      <c r="I4" s="522"/>
    </row>
    <row r="5" spans="1:14" s="102" customFormat="1" x14ac:dyDescent="0.2">
      <c r="A5" s="99" t="s">
        <v>191</v>
      </c>
      <c r="B5" s="524">
        <v>377.19787999999932</v>
      </c>
      <c r="C5" s="517">
        <v>4.729531133915545</v>
      </c>
      <c r="D5" s="516">
        <v>3313.4018199999987</v>
      </c>
      <c r="E5" s="518">
        <v>2.0681486419350912</v>
      </c>
      <c r="F5" s="516">
        <v>4374.2198399999997</v>
      </c>
      <c r="G5" s="518">
        <v>1.6323918505689987</v>
      </c>
      <c r="H5" s="527">
        <v>92.11136878981074</v>
      </c>
    </row>
    <row r="6" spans="1:14" s="102" customFormat="1" x14ac:dyDescent="0.2">
      <c r="A6" s="99" t="s">
        <v>192</v>
      </c>
      <c r="B6" s="503">
        <v>32.006960000000035</v>
      </c>
      <c r="C6" s="510">
        <v>10.568422652616132</v>
      </c>
      <c r="D6" s="495">
        <v>282.78148000000004</v>
      </c>
      <c r="E6" s="496">
        <v>12.385636747263986</v>
      </c>
      <c r="F6" s="495">
        <v>371.06224000000003</v>
      </c>
      <c r="G6" s="496">
        <v>12.284502871277693</v>
      </c>
      <c r="H6" s="501">
        <v>7.8137478414009642</v>
      </c>
    </row>
    <row r="7" spans="1:14" s="102" customFormat="1" x14ac:dyDescent="0.2">
      <c r="A7" s="99" t="s">
        <v>152</v>
      </c>
      <c r="B7" s="525">
        <v>0</v>
      </c>
      <c r="C7" s="512">
        <v>-100</v>
      </c>
      <c r="D7" s="511">
        <v>5.6539999999999993E-2</v>
      </c>
      <c r="E7" s="512">
        <v>-7.6445606011107596</v>
      </c>
      <c r="F7" s="511">
        <v>8.0079999999999998E-2</v>
      </c>
      <c r="G7" s="512">
        <v>-8.521818597212695</v>
      </c>
      <c r="H7" s="525">
        <v>1.6863072004831027E-3</v>
      </c>
    </row>
    <row r="8" spans="1:14" s="102" customFormat="1" x14ac:dyDescent="0.2">
      <c r="A8" s="523" t="s">
        <v>153</v>
      </c>
      <c r="B8" s="504">
        <v>409.20483999999931</v>
      </c>
      <c r="C8" s="505">
        <v>5.1628542670298891</v>
      </c>
      <c r="D8" s="504">
        <v>3596.2398399999988</v>
      </c>
      <c r="E8" s="505">
        <v>2.8094261288407933</v>
      </c>
      <c r="F8" s="504">
        <v>4745.3621600000006</v>
      </c>
      <c r="G8" s="505">
        <v>2.3906731990368932</v>
      </c>
      <c r="H8" s="505">
        <v>99.926802938412209</v>
      </c>
    </row>
    <row r="9" spans="1:14" s="102" customFormat="1" x14ac:dyDescent="0.2">
      <c r="A9" s="99" t="s">
        <v>154</v>
      </c>
      <c r="B9" s="525">
        <v>0.36297000000000001</v>
      </c>
      <c r="C9" s="512">
        <v>-0.12107536941747736</v>
      </c>
      <c r="D9" s="511">
        <v>2.7464499999999998</v>
      </c>
      <c r="E9" s="512">
        <v>-11.397121684791909</v>
      </c>
      <c r="F9" s="511">
        <v>3.47601</v>
      </c>
      <c r="G9" s="512">
        <v>-7.1528927827341073</v>
      </c>
      <c r="H9" s="501">
        <v>7.3197061587803064E-2</v>
      </c>
    </row>
    <row r="10" spans="1:14" s="102" customFormat="1" x14ac:dyDescent="0.2">
      <c r="A10" s="68" t="s">
        <v>155</v>
      </c>
      <c r="B10" s="506">
        <v>409.56780999999933</v>
      </c>
      <c r="C10" s="507">
        <v>5.157924004025884</v>
      </c>
      <c r="D10" s="506">
        <v>3598.9862899999985</v>
      </c>
      <c r="E10" s="507">
        <v>2.7968481160957297</v>
      </c>
      <c r="F10" s="506">
        <v>4748.83817</v>
      </c>
      <c r="G10" s="507">
        <v>2.3829701320481265</v>
      </c>
      <c r="H10" s="507">
        <v>100</v>
      </c>
    </row>
    <row r="11" spans="1:14" s="102" customFormat="1" x14ac:dyDescent="0.2">
      <c r="A11" s="104" t="s">
        <v>156</v>
      </c>
      <c r="B11" s="513"/>
      <c r="C11" s="513"/>
      <c r="D11" s="513"/>
      <c r="E11" s="513"/>
      <c r="F11" s="513"/>
      <c r="G11" s="513"/>
      <c r="H11" s="513"/>
    </row>
    <row r="12" spans="1:14" s="102" customFormat="1" x14ac:dyDescent="0.2">
      <c r="A12" s="105" t="s">
        <v>197</v>
      </c>
      <c r="B12" s="526">
        <v>20.208979999999972</v>
      </c>
      <c r="C12" s="515">
        <v>-16.767105820254177</v>
      </c>
      <c r="D12" s="514">
        <v>182.19547000000003</v>
      </c>
      <c r="E12" s="515">
        <v>-21.467892953162956</v>
      </c>
      <c r="F12" s="514">
        <v>247.85065000000003</v>
      </c>
      <c r="G12" s="515">
        <v>-17.300588166951396</v>
      </c>
      <c r="H12" s="528">
        <v>5.2191850117309864</v>
      </c>
    </row>
    <row r="13" spans="1:14" s="102" customFormat="1" x14ac:dyDescent="0.2">
      <c r="A13" s="106" t="s">
        <v>157</v>
      </c>
      <c r="B13" s="566">
        <v>4.9342207826342621</v>
      </c>
      <c r="C13" s="519"/>
      <c r="D13" s="548">
        <v>5.0624107823428277</v>
      </c>
      <c r="E13" s="519"/>
      <c r="F13" s="548">
        <v>5.2191850117309864</v>
      </c>
      <c r="G13" s="519"/>
      <c r="H13" s="529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237</v>
      </c>
    </row>
    <row r="15" spans="1:14" s="102" customFormat="1" x14ac:dyDescent="0.2">
      <c r="A15" s="94" t="s">
        <v>556</v>
      </c>
      <c r="B15" s="136"/>
      <c r="C15" s="136"/>
      <c r="D15" s="136"/>
      <c r="E15" s="136"/>
      <c r="F15" s="520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494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642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270" priority="3" operator="between">
      <formula>0</formula>
      <formula>0.5</formula>
    </cfRule>
  </conditionalFormatting>
  <conditionalFormatting sqref="B9:G9">
    <cfRule type="cellIs" dxfId="269" priority="5" operator="between">
      <formula>0</formula>
      <formula>0.5</formula>
    </cfRule>
  </conditionalFormatting>
  <conditionalFormatting sqref="B7:G7">
    <cfRule type="cellIs" dxfId="268" priority="4" operator="between">
      <formula>0</formula>
      <formula>0.5</formula>
    </cfRule>
  </conditionalFormatting>
  <conditionalFormatting sqref="C7">
    <cfRule type="cellIs" dxfId="267" priority="2" operator="equal">
      <formula>0</formula>
    </cfRule>
  </conditionalFormatting>
  <conditionalFormatting sqref="B7">
    <cfRule type="cellIs" dxfId="266" priority="1" operator="equal">
      <formula>0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J1" sqref="J1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10" s="8" customFormat="1" x14ac:dyDescent="0.2">
      <c r="A1" s="6" t="s">
        <v>595</v>
      </c>
    </row>
    <row r="2" spans="1:10" ht="15.75" x14ac:dyDescent="0.25">
      <c r="A2" s="2"/>
      <c r="B2" s="109"/>
      <c r="H2" s="110" t="s">
        <v>158</v>
      </c>
    </row>
    <row r="3" spans="1:10" s="114" customFormat="1" ht="13.7" customHeight="1" x14ac:dyDescent="0.2">
      <c r="A3" s="111"/>
      <c r="B3" s="865">
        <f>INDICE!A3</f>
        <v>42614</v>
      </c>
      <c r="C3" s="865"/>
      <c r="D3" s="865"/>
      <c r="E3" s="112"/>
      <c r="F3" s="866" t="s">
        <v>120</v>
      </c>
      <c r="G3" s="866"/>
      <c r="H3" s="866"/>
    </row>
    <row r="4" spans="1:10" s="114" customFormat="1" x14ac:dyDescent="0.2">
      <c r="A4" s="115"/>
      <c r="B4" s="116" t="s">
        <v>150</v>
      </c>
      <c r="C4" s="810" t="s">
        <v>151</v>
      </c>
      <c r="D4" s="116" t="s">
        <v>159</v>
      </c>
      <c r="E4" s="116"/>
      <c r="F4" s="116" t="s">
        <v>150</v>
      </c>
      <c r="G4" s="810" t="s">
        <v>151</v>
      </c>
      <c r="H4" s="116" t="s">
        <v>159</v>
      </c>
    </row>
    <row r="5" spans="1:10" s="114" customFormat="1" x14ac:dyDescent="0.2">
      <c r="A5" s="111" t="s">
        <v>160</v>
      </c>
      <c r="B5" s="117">
        <v>57.535620000000016</v>
      </c>
      <c r="C5" s="119">
        <v>2.6249099999999985</v>
      </c>
      <c r="D5" s="530">
        <v>60.160530000000016</v>
      </c>
      <c r="E5" s="531"/>
      <c r="F5" s="531">
        <v>672.61154000000136</v>
      </c>
      <c r="G5" s="119">
        <v>30.579249999999973</v>
      </c>
      <c r="H5" s="530">
        <v>703.19079000000136</v>
      </c>
      <c r="I5" s="82"/>
    </row>
    <row r="6" spans="1:10" s="114" customFormat="1" x14ac:dyDescent="0.2">
      <c r="A6" s="115" t="s">
        <v>161</v>
      </c>
      <c r="B6" s="118">
        <v>11.168849999999997</v>
      </c>
      <c r="C6" s="119">
        <v>0.64060000000000006</v>
      </c>
      <c r="D6" s="532">
        <v>11.809449999999998</v>
      </c>
      <c r="E6" s="265"/>
      <c r="F6" s="265">
        <v>129.6333800000001</v>
      </c>
      <c r="G6" s="119">
        <v>7.5141700000000045</v>
      </c>
      <c r="H6" s="532">
        <v>137.14755000000011</v>
      </c>
      <c r="I6" s="82"/>
    </row>
    <row r="7" spans="1:10" s="114" customFormat="1" x14ac:dyDescent="0.2">
      <c r="A7" s="115" t="s">
        <v>162</v>
      </c>
      <c r="B7" s="118">
        <v>7.0793000000000008</v>
      </c>
      <c r="C7" s="119">
        <v>0.65591999999999995</v>
      </c>
      <c r="D7" s="532">
        <v>7.7352200000000009</v>
      </c>
      <c r="E7" s="265"/>
      <c r="F7" s="265">
        <v>82.583340000000007</v>
      </c>
      <c r="G7" s="119">
        <v>7.1795000000000027</v>
      </c>
      <c r="H7" s="532">
        <v>89.762840000000011</v>
      </c>
      <c r="I7" s="82"/>
    </row>
    <row r="8" spans="1:10" s="114" customFormat="1" x14ac:dyDescent="0.2">
      <c r="A8" s="115" t="s">
        <v>163</v>
      </c>
      <c r="B8" s="118">
        <v>20.531410000000001</v>
      </c>
      <c r="C8" s="119">
        <v>1.2429700000000001</v>
      </c>
      <c r="D8" s="532">
        <v>21.774380000000001</v>
      </c>
      <c r="E8" s="265"/>
      <c r="F8" s="265">
        <v>206.94795999999997</v>
      </c>
      <c r="G8" s="119">
        <v>12.897730000000003</v>
      </c>
      <c r="H8" s="532">
        <v>219.84568999999996</v>
      </c>
      <c r="I8" s="82"/>
    </row>
    <row r="9" spans="1:10" s="114" customFormat="1" x14ac:dyDescent="0.2">
      <c r="A9" s="115" t="s">
        <v>164</v>
      </c>
      <c r="B9" s="118">
        <v>30.747500000000002</v>
      </c>
      <c r="C9" s="119">
        <v>10.849010000000003</v>
      </c>
      <c r="D9" s="532">
        <v>41.596510000000009</v>
      </c>
      <c r="E9" s="265"/>
      <c r="F9" s="265">
        <v>370.83150000000006</v>
      </c>
      <c r="G9" s="119">
        <v>129.42628000000002</v>
      </c>
      <c r="H9" s="532">
        <v>500.25778000000008</v>
      </c>
      <c r="I9" s="82"/>
    </row>
    <row r="10" spans="1:10" s="114" customFormat="1" x14ac:dyDescent="0.2">
      <c r="A10" s="115" t="s">
        <v>165</v>
      </c>
      <c r="B10" s="118">
        <v>5.1558700000000002</v>
      </c>
      <c r="C10" s="119">
        <v>0.37808000000000003</v>
      </c>
      <c r="D10" s="532">
        <v>5.5339499999999999</v>
      </c>
      <c r="E10" s="265"/>
      <c r="F10" s="265">
        <v>58.193600000000032</v>
      </c>
      <c r="G10" s="119">
        <v>3.9922200000000001</v>
      </c>
      <c r="H10" s="532">
        <v>62.185820000000035</v>
      </c>
      <c r="I10" s="82"/>
    </row>
    <row r="11" spans="1:10" s="114" customFormat="1" x14ac:dyDescent="0.2">
      <c r="A11" s="115" t="s">
        <v>166</v>
      </c>
      <c r="B11" s="118">
        <v>21.867970000000007</v>
      </c>
      <c r="C11" s="119">
        <v>1.5404599999999997</v>
      </c>
      <c r="D11" s="532">
        <v>23.408430000000006</v>
      </c>
      <c r="E11" s="265"/>
      <c r="F11" s="265">
        <v>249.52754999999971</v>
      </c>
      <c r="G11" s="119">
        <v>17.504600000000014</v>
      </c>
      <c r="H11" s="532">
        <v>267.03214999999972</v>
      </c>
      <c r="I11" s="82"/>
    </row>
    <row r="12" spans="1:10" s="114" customFormat="1" x14ac:dyDescent="0.2">
      <c r="A12" s="115" t="s">
        <v>607</v>
      </c>
      <c r="B12" s="118">
        <v>14.291529999999998</v>
      </c>
      <c r="C12" s="119">
        <v>0.80477000000000032</v>
      </c>
      <c r="D12" s="532">
        <v>15.096299999999998</v>
      </c>
      <c r="E12" s="265"/>
      <c r="F12" s="265">
        <v>166.62770999999998</v>
      </c>
      <c r="G12" s="119">
        <v>9.1335300000000093</v>
      </c>
      <c r="H12" s="532">
        <v>175.76123999999999</v>
      </c>
      <c r="I12" s="82"/>
      <c r="J12" s="119"/>
    </row>
    <row r="13" spans="1:10" s="114" customFormat="1" x14ac:dyDescent="0.2">
      <c r="A13" s="115" t="s">
        <v>167</v>
      </c>
      <c r="B13" s="118">
        <v>62.080729999999996</v>
      </c>
      <c r="C13" s="119">
        <v>4.7586899999999979</v>
      </c>
      <c r="D13" s="532">
        <v>66.83941999999999</v>
      </c>
      <c r="E13" s="265"/>
      <c r="F13" s="265">
        <v>732.17548000000147</v>
      </c>
      <c r="G13" s="119">
        <v>54.992209999999936</v>
      </c>
      <c r="H13" s="532">
        <v>787.16769000000136</v>
      </c>
      <c r="I13" s="82"/>
      <c r="J13" s="119"/>
    </row>
    <row r="14" spans="1:10" s="114" customFormat="1" x14ac:dyDescent="0.2">
      <c r="A14" s="115" t="s">
        <v>168</v>
      </c>
      <c r="B14" s="118">
        <v>0.46929000000000004</v>
      </c>
      <c r="C14" s="119">
        <v>4.6850000000000003E-2</v>
      </c>
      <c r="D14" s="533">
        <v>0.51614000000000004</v>
      </c>
      <c r="E14" s="119"/>
      <c r="F14" s="265">
        <v>5.6029700000000009</v>
      </c>
      <c r="G14" s="119">
        <v>0.61502999999999997</v>
      </c>
      <c r="H14" s="533">
        <v>6.2180000000000009</v>
      </c>
      <c r="I14" s="82"/>
      <c r="J14" s="119"/>
    </row>
    <row r="15" spans="1:10" s="114" customFormat="1" x14ac:dyDescent="0.2">
      <c r="A15" s="115" t="s">
        <v>169</v>
      </c>
      <c r="B15" s="118">
        <v>42.390299999999982</v>
      </c>
      <c r="C15" s="119">
        <v>2.0606299999999997</v>
      </c>
      <c r="D15" s="532">
        <v>44.450929999999985</v>
      </c>
      <c r="E15" s="265"/>
      <c r="F15" s="265">
        <v>485.92351999999988</v>
      </c>
      <c r="G15" s="119">
        <v>23.572440000000014</v>
      </c>
      <c r="H15" s="532">
        <v>509.49595999999991</v>
      </c>
      <c r="I15" s="82"/>
      <c r="J15" s="119"/>
    </row>
    <row r="16" spans="1:10" s="114" customFormat="1" x14ac:dyDescent="0.2">
      <c r="A16" s="115" t="s">
        <v>170</v>
      </c>
      <c r="B16" s="118">
        <v>7.5184399999999991</v>
      </c>
      <c r="C16" s="119">
        <v>0.29835</v>
      </c>
      <c r="D16" s="532">
        <v>7.8167899999999992</v>
      </c>
      <c r="E16" s="265"/>
      <c r="F16" s="265">
        <v>91.633070000000018</v>
      </c>
      <c r="G16" s="119">
        <v>3.3460100000000006</v>
      </c>
      <c r="H16" s="532">
        <v>94.979080000000025</v>
      </c>
      <c r="I16" s="82"/>
      <c r="J16" s="119"/>
    </row>
    <row r="17" spans="1:14" s="114" customFormat="1" x14ac:dyDescent="0.2">
      <c r="A17" s="115" t="s">
        <v>171</v>
      </c>
      <c r="B17" s="118">
        <v>19.446380000000005</v>
      </c>
      <c r="C17" s="119">
        <v>1.25221</v>
      </c>
      <c r="D17" s="532">
        <v>20.698590000000006</v>
      </c>
      <c r="E17" s="265"/>
      <c r="F17" s="265">
        <v>228.00808999999998</v>
      </c>
      <c r="G17" s="119">
        <v>14.606520000000016</v>
      </c>
      <c r="H17" s="532">
        <v>242.61461</v>
      </c>
      <c r="I17" s="82"/>
      <c r="J17" s="119"/>
    </row>
    <row r="18" spans="1:14" s="114" customFormat="1" x14ac:dyDescent="0.2">
      <c r="A18" s="115" t="s">
        <v>172</v>
      </c>
      <c r="B18" s="118">
        <v>2.4497200000000001</v>
      </c>
      <c r="C18" s="119">
        <v>0.15134999999999996</v>
      </c>
      <c r="D18" s="532">
        <v>2.60107</v>
      </c>
      <c r="E18" s="265"/>
      <c r="F18" s="265">
        <v>26.803179999999998</v>
      </c>
      <c r="G18" s="119">
        <v>1.7624</v>
      </c>
      <c r="H18" s="532">
        <v>28.565579999999997</v>
      </c>
      <c r="I18" s="82"/>
      <c r="J18" s="119"/>
    </row>
    <row r="19" spans="1:14" s="114" customFormat="1" x14ac:dyDescent="0.2">
      <c r="A19" s="115" t="s">
        <v>173</v>
      </c>
      <c r="B19" s="118">
        <v>44.390699999999995</v>
      </c>
      <c r="C19" s="119">
        <v>2.7927</v>
      </c>
      <c r="D19" s="532">
        <v>47.183399999999992</v>
      </c>
      <c r="E19" s="265"/>
      <c r="F19" s="265">
        <v>519.42474000000016</v>
      </c>
      <c r="G19" s="119">
        <v>31.882769999999994</v>
      </c>
      <c r="H19" s="532">
        <v>551.30751000000009</v>
      </c>
      <c r="I19" s="82"/>
      <c r="J19" s="119"/>
    </row>
    <row r="20" spans="1:14" s="114" customFormat="1" x14ac:dyDescent="0.2">
      <c r="A20" s="115" t="s">
        <v>174</v>
      </c>
      <c r="B20" s="119">
        <v>0.62687999999999999</v>
      </c>
      <c r="C20" s="119">
        <v>0</v>
      </c>
      <c r="D20" s="533">
        <v>0.62687999999999999</v>
      </c>
      <c r="E20" s="119"/>
      <c r="F20" s="265">
        <v>6.8342600000000004</v>
      </c>
      <c r="G20" s="119">
        <v>0</v>
      </c>
      <c r="H20" s="533">
        <v>6.8342600000000004</v>
      </c>
      <c r="I20" s="82"/>
      <c r="J20" s="119"/>
    </row>
    <row r="21" spans="1:14" s="114" customFormat="1" x14ac:dyDescent="0.2">
      <c r="A21" s="115" t="s">
        <v>175</v>
      </c>
      <c r="B21" s="118">
        <v>9.9295799999999996</v>
      </c>
      <c r="C21" s="119">
        <v>0.61818999999999991</v>
      </c>
      <c r="D21" s="532">
        <v>10.54777</v>
      </c>
      <c r="E21" s="265"/>
      <c r="F21" s="265">
        <v>113.00986999999998</v>
      </c>
      <c r="G21" s="119">
        <v>6.8061900000000035</v>
      </c>
      <c r="H21" s="532">
        <v>119.81605999999998</v>
      </c>
      <c r="I21" s="82"/>
      <c r="J21" s="119"/>
    </row>
    <row r="22" spans="1:14" s="114" customFormat="1" x14ac:dyDescent="0.2">
      <c r="A22" s="115" t="s">
        <v>176</v>
      </c>
      <c r="B22" s="118">
        <v>5.2938199999999993</v>
      </c>
      <c r="C22" s="119">
        <v>0.30469000000000002</v>
      </c>
      <c r="D22" s="532">
        <v>5.5985099999999992</v>
      </c>
      <c r="E22" s="265"/>
      <c r="F22" s="265">
        <v>60.579170000000026</v>
      </c>
      <c r="G22" s="119">
        <v>2.9275200000000008</v>
      </c>
      <c r="H22" s="532">
        <v>63.506690000000027</v>
      </c>
      <c r="I22" s="82"/>
      <c r="J22" s="119"/>
    </row>
    <row r="23" spans="1:14" x14ac:dyDescent="0.2">
      <c r="A23" s="120" t="s">
        <v>177</v>
      </c>
      <c r="B23" s="121">
        <v>14.223989999999997</v>
      </c>
      <c r="C23" s="119">
        <v>0.98658000000000012</v>
      </c>
      <c r="D23" s="534">
        <v>15.210569999999997</v>
      </c>
      <c r="E23" s="535"/>
      <c r="F23" s="535">
        <v>167.26890999999989</v>
      </c>
      <c r="G23" s="119">
        <v>12.323869999999999</v>
      </c>
      <c r="H23" s="534">
        <v>179.59277999999989</v>
      </c>
      <c r="I23" s="476"/>
      <c r="J23" s="119"/>
      <c r="N23" s="114"/>
    </row>
    <row r="24" spans="1:14" x14ac:dyDescent="0.2">
      <c r="A24" s="122" t="s">
        <v>499</v>
      </c>
      <c r="B24" s="123">
        <v>377.19787999999988</v>
      </c>
      <c r="C24" s="123">
        <v>32.006960000000007</v>
      </c>
      <c r="D24" s="123">
        <v>409.20483999999988</v>
      </c>
      <c r="E24" s="123"/>
      <c r="F24" s="123">
        <v>4374.2198399999879</v>
      </c>
      <c r="G24" s="123">
        <v>371.06224000000128</v>
      </c>
      <c r="H24" s="123">
        <v>4745.282079999989</v>
      </c>
      <c r="I24" s="476"/>
      <c r="J24" s="119"/>
    </row>
    <row r="25" spans="1:14" x14ac:dyDescent="0.2">
      <c r="H25" s="93" t="s">
        <v>237</v>
      </c>
      <c r="J25" s="119"/>
    </row>
    <row r="26" spans="1:14" x14ac:dyDescent="0.2">
      <c r="A26" s="536" t="s">
        <v>495</v>
      </c>
      <c r="G26" s="125"/>
      <c r="H26" s="125"/>
      <c r="J26" s="119"/>
    </row>
    <row r="27" spans="1:14" x14ac:dyDescent="0.2">
      <c r="A27" s="154" t="s">
        <v>238</v>
      </c>
      <c r="B27" s="127"/>
      <c r="G27" s="125"/>
      <c r="H27" s="125"/>
      <c r="J27" s="119"/>
    </row>
    <row r="28" spans="1:14" ht="18" x14ac:dyDescent="0.25">
      <c r="A28" s="126"/>
      <c r="B28" s="127"/>
      <c r="E28" s="128"/>
      <c r="G28" s="125"/>
      <c r="H28" s="125"/>
      <c r="J28" s="119"/>
    </row>
    <row r="29" spans="1:14" x14ac:dyDescent="0.2">
      <c r="A29" s="126"/>
      <c r="B29" s="127"/>
      <c r="G29" s="125"/>
      <c r="H29" s="125"/>
      <c r="J29" s="119"/>
    </row>
    <row r="30" spans="1:14" x14ac:dyDescent="0.2">
      <c r="A30" s="126"/>
      <c r="B30" s="127"/>
      <c r="G30" s="125"/>
      <c r="H30" s="125"/>
      <c r="J30" s="119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C32" s="835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265" priority="8" operator="between">
      <formula>0</formula>
      <formula>0.5</formula>
    </cfRule>
    <cfRule type="cellIs" dxfId="264" priority="9" operator="between">
      <formula>0</formula>
      <formula>0.49</formula>
    </cfRule>
  </conditionalFormatting>
  <conditionalFormatting sqref="C5:C23">
    <cfRule type="cellIs" dxfId="263" priority="7" stopIfTrue="1" operator="equal">
      <formula>0</formula>
    </cfRule>
  </conditionalFormatting>
  <conditionalFormatting sqref="G20">
    <cfRule type="cellIs" dxfId="262" priority="6" stopIfTrue="1" operator="equal">
      <formula>0</formula>
    </cfRule>
  </conditionalFormatting>
  <conditionalFormatting sqref="G5:G23">
    <cfRule type="cellIs" dxfId="261" priority="5" stopIfTrue="1" operator="equal">
      <formula>0</formula>
    </cfRule>
  </conditionalFormatting>
  <conditionalFormatting sqref="J12:J30">
    <cfRule type="cellIs" dxfId="260" priority="3" operator="between">
      <formula>0</formula>
      <formula>0.5</formula>
    </cfRule>
    <cfRule type="cellIs" dxfId="259" priority="4" operator="between">
      <formula>0</formula>
      <formula>0.49</formula>
    </cfRule>
  </conditionalFormatting>
  <conditionalFormatting sqref="J27">
    <cfRule type="cellIs" dxfId="258" priority="2" stopIfTrue="1" operator="equal">
      <formula>0</formula>
    </cfRule>
  </conditionalFormatting>
  <conditionalFormatting sqref="J12:J30">
    <cfRule type="cellIs" dxfId="257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