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10. OCTUBRE 2016\"/>
    </mc:Choice>
  </mc:AlternateContent>
  <bookViews>
    <workbookView xWindow="0" yWindow="0" windowWidth="28800" windowHeight="1108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<sst xmlns="http://schemas.openxmlformats.org/spreadsheetml/2006/main" count="1735" uniqueCount="680">
  <si>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</si>
  <si>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</si>
  <si>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</si>
  <si>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</si>
  <si>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</si>
  <si>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</si>
  <si>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</si>
  <si>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</si>
  <si>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</si>
  <si>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</si>
  <si>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</si>
  <si>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</si>
  <si>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</si>
  <si>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</si>
  <si>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</si>
  <si>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</si>
  <si>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</si>
  <si>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</si>
  <si>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</si>
  <si>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</si>
  <si>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</si>
  <si>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</si>
  <si>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</si>
  <si>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</si>
  <si>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</si>
  <si>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</si>
  <si>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</si>
  <si>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</si>
  <si>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</si>
  <si>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</si>
  <si>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</si>
  <si>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</si>
  <si>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</si>
  <si>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</si>
  <si>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</si>
  <si>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</si>
  <si>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</si>
  <si>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</si>
  <si>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</si>
  <si>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</si>
  <si>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</si>
  <si>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</si>
  <si>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</si>
  <si>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</si>
  <si>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</si>
  <si>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</si>
  <si>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</si>
  <si>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</si>
  <si>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</si>
  <si>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</si>
  <si>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</si>
  <si>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</si>
  <si>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</si>
  <si>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</si>
  <si>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</si>
  <si>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</si>
  <si>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</si>
  <si>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</si>
  <si>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</si>
  <si>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</si>
  <si>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</si>
  <si>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</si>
  <si>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</si>
  <si>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</si>
  <si>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</si>
  <si>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</si>
  <si>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</si>
  <si>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</si>
  <si>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</si>
  <si>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</si>
  <si>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</si>
  <si>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</si>
  <si>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</si>
  <si>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</si>
  <si>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</si>
  <si>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</si>
  <si>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</si>
  <si>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</si>
  <si>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</si>
  <si>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</si>
  <si>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</si>
  <si>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</si>
  <si>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</si>
  <si>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</si>
  <si>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</si>
  <si>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</si>
  <si>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</si>
  <si>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</si>
  <si>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</si>
  <si>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</si>
  <si>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</si>
  <si>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</si>
  <si>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</si>
  <si>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</si>
  <si>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</si>
  <si>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</si>
  <si>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</si>
  <si>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</si>
  <si>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</si>
  <si>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</si>
  <si>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</si>
  <si>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</si>
  <si>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</si>
  <si>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</si>
  <si>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</si>
  <si>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</si>
  <si>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</si>
  <si>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</si>
  <si>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</si>
  <si>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</si>
  <si>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</si>
  <si>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</si>
  <si>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</si>
  <si>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</si>
  <si>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</si>
  <si>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</si>
  <si>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</si>
  <si>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</si>
  <si>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</si>
  <si>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</si>
  <si>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</si>
  <si>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</si>
  <si>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</si>
  <si>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</si>
  <si>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</si>
  <si>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</si>
  <si>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</si>
  <si>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</si>
  <si>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</si>
  <si>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</si>
  <si>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</si>
  <si>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</si>
  <si>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</si>
  <si>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</si>
  <si>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</si>
  <si>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</si>
  <si>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</si>
  <si>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</si>
  <si>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</si>
  <si>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</si>
  <si>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</si>
  <si>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</si>
  <si>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</si>
  <si>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</si>
  <si>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</si>
  <si>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</si>
  <si>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</si>
  <si>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</si>
  <si>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</si>
  <si>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</si>
  <si>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</si>
  <si>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</si>
  <si>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</si>
  <si>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</si>
  <si>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</si>
  <si>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</si>
  <si>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</si>
  <si>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</si>
  <si>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</si>
  <si>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</si>
  <si>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</si>
  <si>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</si>
  <si>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</si>
  <si>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</si>
  <si>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</si>
  <si>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</si>
  <si>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</si>
  <si>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</si>
  <si>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</si>
  <si>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</si>
  <si>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</si>
  <si>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</si>
  <si>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</si>
  <si>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</si>
  <si>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</si>
  <si>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</si>
  <si>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</si>
  <si>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</si>
  <si>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</si>
  <si>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</si>
  <si>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</si>
  <si>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</si>
  <si>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</si>
  <si>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</si>
  <si>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</si>
  <si>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</si>
  <si>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</si>
  <si>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</si>
  <si>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</si>
  <si>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</si>
  <si>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</si>
  <si>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</si>
  <si>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</si>
  <si>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</si>
  <si>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</si>
  <si>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</si>
  <si>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</si>
  <si>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</si>
  <si>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</si>
  <si>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</si>
  <si>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</si>
  <si>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</si>
  <si>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</si>
  <si>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</si>
  <si>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</si>
  <si>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</si>
  <si>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</si>
  <si>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</si>
  <si>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</si>
  <si>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</si>
  <si>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</si>
  <si>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</si>
  <si>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</si>
  <si>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</si>
  <si>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</si>
  <si>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</si>
  <si>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</si>
  <si>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</si>
  <si>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</si>
  <si>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</si>
  <si>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</si>
  <si>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</si>
  <si>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</si>
  <si>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</si>
  <si>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</si>
  <si>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</si>
  <si>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</si>
  <si>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</si>
  <si>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</si>
  <si>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</si>
  <si>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</si>
  <si>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</si>
  <si>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</si>
  <si>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</si>
  <si>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</si>
  <si>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</si>
  <si>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</si>
  <si>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</si>
  <si>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</si>
  <si>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</si>
  <si>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</si>
  <si>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</si>
  <si>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</si>
  <si>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</si>
  <si>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</si>
  <si>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</si>
  <si>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</si>
  <si>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</si>
  <si>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</si>
  <si>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</si>
  <si>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</si>
  <si>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</si>
  <si>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</si>
  <si>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</si>
  <si>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</si>
  <si>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</si>
  <si>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</si>
  <si>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</si>
  <si>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</si>
  <si>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</si>
  <si>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</si>
  <si>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</si>
  <si>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</si>
  <si>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</si>
  <si>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</si>
  <si>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</si>
  <si>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</si>
  <si>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</si>
  <si>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</si>
  <si>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</si>
  <si>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</si>
  <si>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</si>
  <si>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</si>
  <si>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</si>
  <si>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</si>
  <si>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</si>
  <si>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</si>
  <si>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</si>
  <si>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</si>
  <si>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</si>
  <si>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</si>
  <si>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</si>
  <si>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</si>
  <si>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</si>
  <si>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</si>
  <si>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</si>
  <si>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</si>
  <si>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</si>
  <si>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</si>
  <si>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</si>
  <si>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</si>
  <si>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</si>
  <si>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</si>
  <si>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</si>
  <si>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</si>
  <si>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</si>
  <si>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</si>
  <si>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</si>
  <si>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</si>
  <si>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</si>
  <si>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</si>
  <si>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</si>
  <si>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</si>
  <si>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</si>
  <si>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</si>
  <si>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</si>
  <si>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</si>
  <si>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</si>
  <si>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</si>
  <si>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</si>
  <si>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</si>
  <si>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</si>
  <si>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</si>
  <si>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</si>
  <si>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</si>
  <si>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</si>
  <si>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</si>
  <si>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</si>
  <si>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</si>
  <si>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</si>
  <si>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</si>
  <si>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</si>
  <si>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</si>
  <si>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</si>
  <si>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</si>
  <si>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</si>
  <si>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</si>
  <si>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</si>
  <si>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</si>
  <si>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</si>
  <si>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</si>
  <si>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</si>
  <si>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</si>
  <si>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</si>
  <si>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</si>
  <si>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</si>
  <si>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</si>
  <si>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</si>
  <si>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</si>
  <si>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</si>
  <si>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</si>
  <si>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</si>
  <si>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</si>
  <si>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</si>
  <si>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</si>
  <si>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</si>
  <si>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</si>
  <si>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</si>
  <si>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</si>
  <si>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</si>
  <si>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</si>
  <si>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</si>
  <si>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</si>
  <si>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</si>
  <si>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</si>
  <si>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</si>
  <si>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</si>
  <si>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</si>
  <si>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</si>
  <si>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</si>
  <si>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</si>
  <si>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</si>
  <si>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</si>
  <si>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</si>
  <si>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</si>
  <si>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</si>
  <si>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</si>
  <si>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</si>
  <si>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</si>
  <si>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</si>
  <si>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</si>
  <si>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</si>
  <si>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</si>
  <si>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</si>
  <si>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</si>
  <si>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</si>
  <si>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</si>
  <si>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</si>
  <si>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</si>
  <si>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</si>
  <si>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</si>
  <si>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</si>
  <si>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</si>
  <si>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</si>
  <si>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</si>
  <si>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</si>
  <si>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</si>
  <si>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</si>
  <si>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</si>
  <si>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</si>
  <si>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</si>
  <si>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</si>
  <si>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</si>
  <si>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</si>
  <si>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</si>
  <si>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</si>
  <si>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</si>
  <si>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</si>
  <si>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</si>
  <si>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</si>
  <si>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</si>
  <si>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</si>
  <si>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</si>
  <si>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</si>
  <si>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</si>
  <si>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</si>
  <si>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</si>
  <si>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</si>
  <si>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</si>
  <si>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</si>
  <si>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</si>
  <si>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</si>
  <si>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</si>
  <si>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</si>
  <si>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</si>
  <si>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</si>
  <si>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</si>
  <si>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</si>
  <si>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</si>
  <si>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</si>
  <si>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</si>
  <si>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</si>
  <si>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</si>
  <si>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</si>
  <si>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</si>
  <si>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</si>
  <si>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</si>
  <si>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</si>
  <si>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</si>
  <si>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</si>
  <si>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</si>
  <si>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</si>
  <si>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</si>
  <si>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</si>
  <si>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</si>
  <si>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</si>
  <si>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</si>
  <si>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</si>
  <si>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</si>
  <si>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</si>
  <si>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</si>
  <si>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</si>
  <si>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</si>
  <si>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</si>
  <si>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</si>
  <si>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</si>
  <si>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</si>
  <si>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</si>
  <si>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</si>
  <si>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</si>
  <si>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</si>
  <si>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</si>
  <si>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</si>
  <si>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</si>
  <si>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</si>
  <si>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</si>
  <si>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</si>
  <si>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</si>
  <si>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</si>
  <si>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</si>
  <si>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</si>
  <si>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</si>
  <si>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</si>
  <si>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</si>
  <si>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</si>
  <si>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</si>
  <si>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</si>
  <si>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</si>
  <si>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</si>
  <si>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</si>
  <si>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</si>
  <si>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</si>
  <si>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</si>
  <si>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</si>
  <si>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</si>
  <si>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</si>
  <si>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</si>
  <si>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</si>
  <si>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</si>
  <si>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</si>
  <si>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</si>
  <si>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</si>
  <si>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</si>
  <si>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</si>
  <si>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</si>
  <si>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</si>
  <si>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</si>
  <si>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</si>
  <si>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</si>
  <si>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</si>
  <si>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</si>
  <si>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</si>
  <si>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</si>
  <si>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</si>
  <si>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</si>
  <si>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</si>
  <si>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</si>
  <si>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</si>
  <si>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</si>
  <si>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</si>
  <si>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</si>
  <si>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</si>
  <si>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</si>
  <si>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</si>
  <si>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</si>
  <si>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</si>
  <si>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</si>
  <si>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</si>
  <si>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</si>
  <si>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</si>
  <si>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</si>
  <si>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</si>
  <si>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</si>
  <si>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</si>
  <si>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</si>
  <si>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</si>
  <si>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</si>
  <si>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</si>
  <si>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</si>
  <si>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</si>
  <si>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</si>
  <si>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</si>
  <si>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</si>
  <si>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</si>
  <si>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</si>
  <si>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</si>
  <si>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</si>
  <si>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</si>
  <si>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</si>
  <si>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</si>
  <si>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</si>
  <si>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</si>
  <si>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</si>
  <si>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</si>
  <si>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</si>
  <si>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</si>
  <si>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</si>
  <si>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</si>
  <si>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</si>
  <si>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</si>
  <si>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</si>
  <si>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</si>
  <si>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</si>
  <si>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</si>
  <si>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</si>
  <si>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</si>
  <si>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</si>
  <si>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</si>
  <si>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</si>
  <si>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</si>
  <si>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</si>
  <si>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</si>
  <si>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</si>
  <si>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</si>
  <si>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</si>
  <si>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</si>
  <si>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</si>
  <si>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</si>
  <si>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</si>
  <si>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</si>
  <si>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</si>
  <si>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</si>
  <si>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</si>
  <si>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</si>
  <si>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</si>
  <si>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</si>
  <si>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</si>
  <si>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</si>
  <si>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</si>
  <si>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</si>
  <si>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</si>
  <si>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</si>
  <si>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</si>
  <si>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</si>
  <si>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</si>
  <si>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</si>
  <si>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</si>
  <si>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</si>
  <si>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</si>
  <si>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</si>
  <si>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</si>
  <si>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</si>
  <si>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</si>
  <si>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</si>
  <si>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</si>
  <si>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</si>
  <si>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</si>
  <si>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</si>
  <si>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</si>
  <si>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</si>
  <si>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</si>
  <si>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</si>
  <si>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</si>
  <si>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</si>
  <si>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</si>
  <si>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</si>
  <si>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</si>
  <si>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</si>
  <si>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</si>
  <si>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</si>
  <si>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</si>
  <si>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</si>
  <si>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Nota: No se han registrado actualizaciones de precios posteriores a enero de 2014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</si>
  <si>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</si>
  <si>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</si>
  <si>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</si>
  <si>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</si>
  <si>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</si>
  <si>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</si>
  <si>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</si>
  <si>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</si>
  <si>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</si>
  <si>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</si>
  <si>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</si>
  <si>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</si>
  <si>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</si>
  <si>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</si>
  <si>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</si>
  <si>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</si>
  <si>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</si>
  <si>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</si>
  <si>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</si>
  <si>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</si>
  <si>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</si>
  <si>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</si>
  <si>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</si>
  <si>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</si>
  <si>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</si>
  <si>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</si>
  <si>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</si>
  <si>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</si>
  <si>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</si>
  <si>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</si>
  <si>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</si>
  <si>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</si>
  <si>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</si>
  <si>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</si>
  <si>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</si>
  <si>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</si>
  <si>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</si>
  <si>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</si>
  <si>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</si>
  <si>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</si>
  <si>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</si>
  <si>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</si>
  <si>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</si>
  <si>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</si>
  <si>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</si>
  <si>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</si>
  <si>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</si>
  <si>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</si>
  <si>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</si>
  <si>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</si>
  <si>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</si>
  <si>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</si>
  <si>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</si>
  <si>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</si>
  <si>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</si>
  <si>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</si>
  <si>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</si>
  <si>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</si>
  <si>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</si>
  <si>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</si>
  <si>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</si>
  <si>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</si>
  <si>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</si>
  <si>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>* Tasa de variación respecto al mismo periodo del año anterior   //   - igual que 0,0 / ^ distinto de 0,0</t>
  </si>
  <si>
    <t xml:space="preserve">** Se incluyen cargas de cisternas con destino a otros países y otras operaciones de GNL (puestas en frío, suministro directo a buques consumidores) Desglose desde enero 2014.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</si>
  <si>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19 Julio</t>
  </si>
  <si>
    <t>17 Mayo</t>
  </si>
  <si>
    <t>Andorra</t>
  </si>
  <si>
    <t>sep-16</t>
  </si>
  <si>
    <t>3erT 2016</t>
  </si>
  <si>
    <t>20 Septiembre</t>
  </si>
  <si>
    <t>Cores</t>
  </si>
  <si>
    <t>oct-16</t>
  </si>
  <si>
    <t>Otras salidas del sistema</t>
  </si>
  <si>
    <t>Pakistán</t>
  </si>
  <si>
    <t>oct-15</t>
  </si>
  <si>
    <t>BOLETÍN ESTADÍSTICO HIDROCARBUROS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</si>
</sst>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  <numFmt numFmtId="186" formatCode="#,##0.0000000"/>
    <numFmt numFmtId="187" formatCode="#,##0.0;\-##,##0.0;&quot;-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09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0" fontId="47" fillId="0" borderId="0" xfId="0" applyFont="1"/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3" xfId="0" applyNumberFormat="1" applyFont="1" applyFill="1" applyBorder="1"/>
    <xf numFmtId="171" fontId="0" fillId="2" borderId="1" xfId="0" applyNumberFormat="1" applyFont="1" applyFill="1" applyBorder="1"/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69" fontId="13" fillId="6" borderId="0" xfId="0" applyNumberFormat="1" applyFont="1" applyFill="1" applyBorder="1" applyAlignment="1">
      <alignment horizontal="right"/>
    </xf>
    <xf numFmtId="17" fontId="4" fillId="2" borderId="1" xfId="1" applyNumberFormat="1" applyFont="1" applyFill="1" applyBorder="1"/>
    <xf numFmtId="166" fontId="29" fillId="2" borderId="0" xfId="7" applyNumberFormat="1" applyFont="1" applyFill="1" applyBorder="1" applyAlignment="1" applyProtection="1">
      <alignment horizontal="right" vertical="center"/>
    </xf>
    <xf numFmtId="0" fontId="32" fillId="2" borderId="0" xfId="0" applyNumberFormat="1" applyFont="1" applyFill="1" applyBorder="1"/>
    <xf numFmtId="166" fontId="0" fillId="2" borderId="0" xfId="0" applyNumberFormat="1" applyFill="1"/>
    <xf numFmtId="171" fontId="13" fillId="6" borderId="0" xfId="0" applyNumberFormat="1" applyFont="1" applyFill="1" applyBorder="1" applyAlignment="1">
      <alignment horizontal="right" vertical="center"/>
    </xf>
    <xf numFmtId="3" fontId="4" fillId="13" borderId="0" xfId="1" quotePrefix="1" applyNumberFormat="1" applyFont="1" applyFill="1" applyBorder="1" applyAlignment="1">
      <alignment horizontal="right"/>
    </xf>
    <xf numFmtId="186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0" fontId="23" fillId="2" borderId="17" xfId="0" applyFont="1" applyFill="1" applyBorder="1" applyAlignment="1"/>
    <xf numFmtId="0" fontId="0" fillId="2" borderId="0" xfId="0" applyFill="1" applyAlignment="1"/>
    <xf numFmtId="3" fontId="0" fillId="0" borderId="0" xfId="0" applyNumberFormat="1"/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166" fontId="4" fillId="13" borderId="0" xfId="1" quotePrefix="1" applyNumberFormat="1" applyFont="1" applyFill="1" applyBorder="1" applyAlignment="1">
      <alignment horizontal="right"/>
    </xf>
    <xf numFmtId="0" fontId="31" fillId="2" borderId="0" xfId="1" applyFont="1" applyFill="1" applyBorder="1"/>
    <xf numFmtId="16" fontId="4" fillId="2" borderId="1" xfId="1" quotePrefix="1" applyNumberFormat="1" applyFont="1" applyFill="1" applyBorder="1"/>
    <xf numFmtId="3" fontId="1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2"/>
    </xf>
    <xf numFmtId="172" fontId="16" fillId="2" borderId="2" xfId="0" applyNumberFormat="1" applyFont="1" applyFill="1" applyBorder="1" applyAlignment="1">
      <alignment horizontal="right"/>
    </xf>
    <xf numFmtId="0" fontId="0" fillId="2" borderId="3" xfId="0" applyFill="1" applyBorder="1"/>
    <xf numFmtId="0" fontId="0" fillId="2" borderId="3" xfId="0" applyFont="1" applyFill="1" applyBorder="1"/>
    <xf numFmtId="3" fontId="13" fillId="2" borderId="0" xfId="0" applyNumberFormat="1" applyFont="1" applyFill="1"/>
    <xf numFmtId="187" fontId="16" fillId="2" borderId="0" xfId="0" quotePrefix="1" applyNumberFormat="1" applyFont="1" applyFill="1" applyBorder="1" applyAlignment="1">
      <alignment horizontal="right"/>
    </xf>
    <xf numFmtId="166" fontId="15" fillId="2" borderId="0" xfId="1" quotePrefix="1" applyNumberFormat="1" applyFont="1" applyFill="1" applyBorder="1" applyAlignment="1">
      <alignment horizontal="right"/>
    </xf>
    <xf numFmtId="171" fontId="13" fillId="11" borderId="0" xfId="0" applyNumberFormat="1" applyFont="1" applyFill="1" applyBorder="1" applyAlignment="1">
      <alignment horizontal="right"/>
    </xf>
    <xf numFmtId="166" fontId="18" fillId="0" borderId="2" xfId="0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311">
    <dxf>
      <numFmt numFmtId="188" formatCode="&quot;-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90" formatCode="\^;\^;\^"/>
    </dxf>
    <dxf>
      <numFmt numFmtId="180" formatCode="\^"/>
    </dxf>
    <dxf>
      <numFmt numFmtId="190" formatCode="\^;\^;\^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90" formatCode="\^;\^;\^"/>
    </dxf>
    <dxf>
      <numFmt numFmtId="180" formatCode="\^"/>
    </dxf>
    <dxf>
      <numFmt numFmtId="180" formatCode="\^"/>
    </dxf>
    <dxf>
      <numFmt numFmtId="180" formatCode="\^"/>
    </dxf>
    <dxf>
      <numFmt numFmtId="190" formatCode="\^;\^;\^"/>
    </dxf>
    <dxf>
      <numFmt numFmtId="180" formatCode="\^"/>
    </dxf>
    <dxf>
      <numFmt numFmtId="180" formatCode="\^"/>
    </dxf>
    <dxf>
      <numFmt numFmtId="188" formatCode="&quot;-&quot;"/>
    </dxf>
    <dxf>
      <numFmt numFmtId="180" formatCode="\^"/>
    </dxf>
    <dxf>
      <numFmt numFmtId="180" formatCode="\^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90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1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3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M1" sqref="M1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679</v>
      </c>
    </row>
    <row r="3" spans="1:9" ht="15" customHeight="1" x14ac:dyDescent="0.2">
      <c r="A3" s="723">
        <v>42644</v>
      </c>
    </row>
    <row r="4" spans="1:9" ht="15" customHeight="1" x14ac:dyDescent="0.25">
      <c r="A4" s="847" t="s">
        <v>19</v>
      </c>
      <c r="B4" s="847"/>
      <c r="C4" s="847"/>
      <c r="D4" s="847"/>
      <c r="E4" s="847"/>
      <c r="F4" s="847"/>
      <c r="G4" s="847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107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28" t="s">
        <v>579</v>
      </c>
      <c r="D17" s="328"/>
      <c r="E17" s="328"/>
      <c r="F17" s="328"/>
      <c r="G17" s="328"/>
      <c r="H17" s="328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587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209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28" t="s">
        <v>595</v>
      </c>
      <c r="D25" s="328"/>
      <c r="E25" s="328"/>
      <c r="F25" s="328"/>
      <c r="G25" s="9"/>
      <c r="H25" s="9"/>
    </row>
    <row r="26" spans="2:9" ht="15" customHeight="1" x14ac:dyDescent="0.2">
      <c r="C26" s="328" t="s">
        <v>33</v>
      </c>
      <c r="D26" s="328"/>
      <c r="E26" s="328"/>
      <c r="F26" s="328"/>
      <c r="G26" s="9"/>
      <c r="H26" s="9"/>
    </row>
    <row r="27" spans="2:9" ht="15" customHeight="1" x14ac:dyDescent="0.2">
      <c r="C27" s="328" t="s">
        <v>506</v>
      </c>
      <c r="D27" s="328"/>
      <c r="E27" s="328"/>
      <c r="F27" s="328"/>
      <c r="G27" s="328"/>
      <c r="H27" s="328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510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266</v>
      </c>
      <c r="D35" s="9"/>
      <c r="E35" s="9"/>
      <c r="F35" s="9"/>
      <c r="G35" s="9"/>
    </row>
    <row r="36" spans="1:9" ht="15" customHeight="1" x14ac:dyDescent="0.2">
      <c r="C36" s="9" t="s">
        <v>238</v>
      </c>
      <c r="D36" s="9"/>
      <c r="E36" s="9"/>
      <c r="F36" s="9"/>
      <c r="G36" s="12"/>
    </row>
    <row r="37" spans="1:9" ht="15" customHeight="1" x14ac:dyDescent="0.2">
      <c r="A37" s="6"/>
      <c r="C37" s="328" t="s">
        <v>34</v>
      </c>
      <c r="D37" s="328"/>
      <c r="E37" s="328"/>
      <c r="F37" s="328"/>
      <c r="G37" s="328"/>
      <c r="H37" s="9"/>
      <c r="I37" s="9"/>
    </row>
    <row r="38" spans="1:9" ht="15" customHeight="1" x14ac:dyDescent="0.2">
      <c r="A38" s="6"/>
      <c r="C38" s="328" t="s">
        <v>582</v>
      </c>
      <c r="D38" s="328"/>
      <c r="E38" s="328"/>
      <c r="F38" s="328"/>
      <c r="G38" s="328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274</v>
      </c>
      <c r="D43" s="9"/>
      <c r="E43" s="9"/>
      <c r="F43" s="9"/>
      <c r="H43" s="12"/>
      <c r="I43" s="12"/>
    </row>
    <row r="44" spans="1:9" ht="15" customHeight="1" x14ac:dyDescent="0.2">
      <c r="C44" s="9" t="s">
        <v>581</v>
      </c>
      <c r="D44" s="9"/>
      <c r="E44" s="9"/>
      <c r="F44" s="9"/>
      <c r="G44" s="12"/>
    </row>
    <row r="45" spans="1:9" ht="15" customHeight="1" x14ac:dyDescent="0.2">
      <c r="C45" s="9" t="s">
        <v>276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6"/>
      <c r="D48" s="326"/>
      <c r="E48" s="326"/>
      <c r="F48" s="326"/>
    </row>
    <row r="49" spans="1:8" ht="15" customHeight="1" x14ac:dyDescent="0.2">
      <c r="B49" s="6"/>
      <c r="C49" s="327" t="s">
        <v>580</v>
      </c>
      <c r="D49" s="327"/>
      <c r="E49" s="327"/>
      <c r="F49" s="327"/>
      <c r="G49" s="9"/>
    </row>
    <row r="50" spans="1:8" ht="15" customHeight="1" x14ac:dyDescent="0.2">
      <c r="B50" s="6"/>
      <c r="C50" s="9" t="s">
        <v>559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28" t="s">
        <v>22</v>
      </c>
      <c r="D56" s="328"/>
      <c r="E56" s="328"/>
      <c r="F56" s="328"/>
      <c r="G56" s="328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360</v>
      </c>
      <c r="D63" s="9"/>
      <c r="E63" s="9"/>
      <c r="F63" s="9"/>
      <c r="G63" s="9"/>
    </row>
    <row r="64" spans="1:8" ht="15" customHeight="1" x14ac:dyDescent="0.2">
      <c r="B64" s="6"/>
      <c r="C64" s="9" t="s">
        <v>418</v>
      </c>
      <c r="D64" s="9"/>
      <c r="E64" s="9"/>
      <c r="F64" s="9"/>
      <c r="G64" s="9"/>
    </row>
    <row r="65" spans="2:9" ht="15" customHeight="1" x14ac:dyDescent="0.2">
      <c r="B65" s="6"/>
      <c r="C65" s="9" t="s">
        <v>571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572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28" t="s">
        <v>584</v>
      </c>
      <c r="D71" s="328"/>
      <c r="E71" s="328"/>
      <c r="F71" s="9"/>
      <c r="G71" s="9"/>
    </row>
    <row r="72" spans="2:9" ht="15" customHeight="1" x14ac:dyDescent="0.2">
      <c r="C72" s="9" t="s">
        <v>583</v>
      </c>
      <c r="D72" s="9"/>
      <c r="E72" s="9"/>
      <c r="F72" s="9"/>
      <c r="G72" s="9"/>
      <c r="H72" s="9"/>
    </row>
    <row r="73" spans="2:9" ht="15" customHeight="1" x14ac:dyDescent="0.2">
      <c r="C73" s="9" t="s">
        <v>392</v>
      </c>
      <c r="D73" s="9"/>
      <c r="E73" s="9"/>
      <c r="F73" s="9"/>
    </row>
    <row r="74" spans="2:9" ht="15" customHeight="1" x14ac:dyDescent="0.2">
      <c r="C74" s="9" t="s">
        <v>620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28" t="s">
        <v>400</v>
      </c>
      <c r="D79" s="328"/>
      <c r="E79" s="328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28" t="s">
        <v>415</v>
      </c>
      <c r="D84" s="328"/>
      <c r="E84" s="328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585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28" t="s">
        <v>586</v>
      </c>
      <c r="D91" s="328"/>
      <c r="E91" s="328"/>
      <c r="F91" s="328"/>
      <c r="G91" s="11"/>
      <c r="H91" s="11"/>
      <c r="I91" s="11"/>
    </row>
    <row r="92" spans="1:10" ht="15" customHeight="1" x14ac:dyDescent="0.2">
      <c r="C92" s="328" t="s">
        <v>40</v>
      </c>
      <c r="D92" s="328"/>
      <c r="E92" s="328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8" t="s">
        <v>597</v>
      </c>
      <c r="B98" s="849"/>
      <c r="C98" s="849"/>
      <c r="D98" s="849"/>
      <c r="E98" s="849"/>
      <c r="F98" s="849"/>
      <c r="G98" s="849"/>
      <c r="H98" s="849"/>
      <c r="I98" s="849"/>
      <c r="J98" s="849"/>
      <c r="K98" s="849"/>
    </row>
    <row r="99" spans="1:11" ht="15" customHeight="1" x14ac:dyDescent="0.2">
      <c r="A99" s="849"/>
      <c r="B99" s="849"/>
      <c r="C99" s="849"/>
      <c r="D99" s="849"/>
      <c r="E99" s="849"/>
      <c r="F99" s="849"/>
      <c r="G99" s="849"/>
      <c r="H99" s="849"/>
      <c r="I99" s="849"/>
      <c r="J99" s="849"/>
      <c r="K99" s="849"/>
    </row>
    <row r="100" spans="1:11" ht="15" customHeight="1" x14ac:dyDescent="0.2">
      <c r="A100" s="849"/>
      <c r="B100" s="849"/>
      <c r="C100" s="849"/>
      <c r="D100" s="849"/>
      <c r="E100" s="849"/>
      <c r="F100" s="849"/>
      <c r="G100" s="849"/>
      <c r="H100" s="849"/>
      <c r="I100" s="849"/>
      <c r="J100" s="849"/>
      <c r="K100" s="849"/>
    </row>
    <row r="101" spans="1:11" ht="15" customHeight="1" x14ac:dyDescent="0.2">
      <c r="A101" s="849"/>
      <c r="B101" s="849"/>
      <c r="C101" s="849"/>
      <c r="D101" s="849"/>
      <c r="E101" s="849"/>
      <c r="F101" s="849"/>
      <c r="G101" s="849"/>
      <c r="H101" s="849"/>
      <c r="I101" s="849"/>
      <c r="J101" s="849"/>
      <c r="K101" s="849"/>
    </row>
    <row r="102" spans="1:11" ht="15" customHeight="1" x14ac:dyDescent="0.2">
      <c r="A102" s="849"/>
      <c r="B102" s="849"/>
      <c r="C102" s="849"/>
      <c r="D102" s="849"/>
      <c r="E102" s="849"/>
      <c r="F102" s="849"/>
      <c r="G102" s="849"/>
      <c r="H102" s="849"/>
      <c r="I102" s="849"/>
      <c r="J102" s="849"/>
      <c r="K102" s="849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H7" sqref="H7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2" t="s">
        <v>27</v>
      </c>
      <c r="B1" s="553"/>
      <c r="C1" s="553"/>
      <c r="D1" s="553"/>
      <c r="E1" s="553"/>
      <c r="F1" s="553"/>
      <c r="G1" s="553"/>
      <c r="H1" s="553"/>
      <c r="I1" s="560"/>
    </row>
    <row r="2" spans="1:11" ht="15.75" x14ac:dyDescent="0.25">
      <c r="A2" s="554"/>
      <c r="B2" s="555"/>
      <c r="C2" s="556"/>
      <c r="D2" s="556"/>
      <c r="E2" s="556"/>
      <c r="F2" s="556"/>
      <c r="G2" s="538"/>
      <c r="H2" s="538" t="s">
        <v>158</v>
      </c>
      <c r="I2" s="560"/>
    </row>
    <row r="3" spans="1:11" s="102" customFormat="1" x14ac:dyDescent="0.2">
      <c r="A3" s="539"/>
      <c r="B3" s="866">
        <f>INDICE!A3</f>
        <v>42644</v>
      </c>
      <c r="C3" s="867"/>
      <c r="D3" s="867" t="s">
        <v>119</v>
      </c>
      <c r="E3" s="867"/>
      <c r="F3" s="867" t="s">
        <v>120</v>
      </c>
      <c r="G3" s="868"/>
      <c r="H3" s="867"/>
      <c r="I3" s="522"/>
    </row>
    <row r="4" spans="1:11" s="102" customFormat="1" x14ac:dyDescent="0.2">
      <c r="A4" s="540"/>
      <c r="B4" s="541" t="s">
        <v>47</v>
      </c>
      <c r="C4" s="541" t="s">
        <v>486</v>
      </c>
      <c r="D4" s="541" t="s">
        <v>47</v>
      </c>
      <c r="E4" s="541" t="s">
        <v>486</v>
      </c>
      <c r="F4" s="541" t="s">
        <v>47</v>
      </c>
      <c r="G4" s="542" t="s">
        <v>486</v>
      </c>
      <c r="H4" s="542" t="s">
        <v>109</v>
      </c>
      <c r="I4" s="522"/>
    </row>
    <row r="5" spans="1:11" s="102" customFormat="1" x14ac:dyDescent="0.2">
      <c r="A5" s="543" t="s">
        <v>178</v>
      </c>
      <c r="B5" s="503">
        <v>1816.0228900000011</v>
      </c>
      <c r="C5" s="496">
        <v>-3.142765374984053</v>
      </c>
      <c r="D5" s="495">
        <v>18703.925950000001</v>
      </c>
      <c r="E5" s="496">
        <v>2.9974746729837194</v>
      </c>
      <c r="F5" s="495">
        <v>22305.713880000003</v>
      </c>
      <c r="G5" s="496">
        <v>3.2862478107246282</v>
      </c>
      <c r="H5" s="501">
        <v>74.229154724664724</v>
      </c>
      <c r="I5" s="522"/>
      <c r="K5" s="96"/>
    </row>
    <row r="6" spans="1:11" s="102" customFormat="1" x14ac:dyDescent="0.2">
      <c r="A6" s="543" t="s">
        <v>179</v>
      </c>
      <c r="B6" s="564">
        <v>0.18577000000000002</v>
      </c>
      <c r="C6" s="512">
        <v>-87.102798547615578</v>
      </c>
      <c r="D6" s="544">
        <v>4.3661700000000012</v>
      </c>
      <c r="E6" s="496">
        <v>91.542369312299328</v>
      </c>
      <c r="F6" s="495">
        <v>5.4562100000000004</v>
      </c>
      <c r="G6" s="496">
        <v>47.123569874264881</v>
      </c>
      <c r="H6" s="564">
        <v>1.8157224578380669E-2</v>
      </c>
      <c r="I6" s="522"/>
      <c r="K6" s="96"/>
    </row>
    <row r="7" spans="1:11" s="102" customFormat="1" x14ac:dyDescent="0.2">
      <c r="A7" s="543" t="s">
        <v>180</v>
      </c>
      <c r="B7" s="503">
        <v>0.69690999999999992</v>
      </c>
      <c r="C7" s="496">
        <v>-25.53743909735875</v>
      </c>
      <c r="D7" s="544">
        <v>10.79519</v>
      </c>
      <c r="E7" s="496">
        <v>-21.797559576243678</v>
      </c>
      <c r="F7" s="495">
        <v>13.440500000000002</v>
      </c>
      <c r="G7" s="496">
        <v>-21.420023000158427</v>
      </c>
      <c r="H7" s="564">
        <v>4.4727416456794261E-2</v>
      </c>
      <c r="I7" s="522"/>
      <c r="K7" s="96"/>
    </row>
    <row r="8" spans="1:11" s="102" customFormat="1" x14ac:dyDescent="0.2">
      <c r="A8" s="563" t="s">
        <v>181</v>
      </c>
      <c r="B8" s="504">
        <v>1816.905570000001</v>
      </c>
      <c r="C8" s="505">
        <v>-3.2183489095612896</v>
      </c>
      <c r="D8" s="504">
        <v>18719.087310000003</v>
      </c>
      <c r="E8" s="505">
        <v>2.9897479578684854</v>
      </c>
      <c r="F8" s="504">
        <v>22324.610590000004</v>
      </c>
      <c r="G8" s="505">
        <v>3.2742198164825225</v>
      </c>
      <c r="H8" s="505">
        <v>74.292039365699907</v>
      </c>
      <c r="I8" s="522"/>
    </row>
    <row r="9" spans="1:11" s="102" customFormat="1" x14ac:dyDescent="0.2">
      <c r="A9" s="543" t="s">
        <v>182</v>
      </c>
      <c r="B9" s="503">
        <v>316.64677999999998</v>
      </c>
      <c r="C9" s="496">
        <v>-5.7589837616896702</v>
      </c>
      <c r="D9" s="495">
        <v>3096.2609699999994</v>
      </c>
      <c r="E9" s="496">
        <v>0.28074005845443423</v>
      </c>
      <c r="F9" s="495">
        <v>3793.0236299999992</v>
      </c>
      <c r="G9" s="496">
        <v>0.53296318562010969</v>
      </c>
      <c r="H9" s="501">
        <v>12.622458058068631</v>
      </c>
      <c r="I9" s="522"/>
    </row>
    <row r="10" spans="1:11" s="102" customFormat="1" x14ac:dyDescent="0.2">
      <c r="A10" s="543" t="s">
        <v>183</v>
      </c>
      <c r="B10" s="503">
        <v>129.25823</v>
      </c>
      <c r="C10" s="496">
        <v>-18.483159314631092</v>
      </c>
      <c r="D10" s="495">
        <v>1437.6153800000004</v>
      </c>
      <c r="E10" s="496">
        <v>-8.8150080163410642</v>
      </c>
      <c r="F10" s="495">
        <v>1873.9438700000005</v>
      </c>
      <c r="G10" s="496">
        <v>-9.3902104891225413</v>
      </c>
      <c r="H10" s="501">
        <v>6.2361272192363923</v>
      </c>
      <c r="I10" s="522"/>
    </row>
    <row r="11" spans="1:11" s="102" customFormat="1" x14ac:dyDescent="0.2">
      <c r="A11" s="543" t="s">
        <v>184</v>
      </c>
      <c r="B11" s="503">
        <v>171.84351999999998</v>
      </c>
      <c r="C11" s="496">
        <v>-9.1016844830909438</v>
      </c>
      <c r="D11" s="495">
        <v>1701.2488599999999</v>
      </c>
      <c r="E11" s="496">
        <v>-8.2274481014205669</v>
      </c>
      <c r="F11" s="495">
        <v>2058.2237200000004</v>
      </c>
      <c r="G11" s="496">
        <v>-5.6381331320841142</v>
      </c>
      <c r="H11" s="501">
        <v>6.8493753569950755</v>
      </c>
      <c r="I11" s="522"/>
    </row>
    <row r="12" spans="1:11" s="3" customFormat="1" x14ac:dyDescent="0.2">
      <c r="A12" s="545" t="s">
        <v>185</v>
      </c>
      <c r="B12" s="506">
        <v>2434.6541000000011</v>
      </c>
      <c r="C12" s="507">
        <v>-4.931149498411969</v>
      </c>
      <c r="D12" s="506">
        <v>24954.212520000005</v>
      </c>
      <c r="E12" s="507">
        <v>1.055254821654289</v>
      </c>
      <c r="F12" s="506">
        <v>30049.801810000004</v>
      </c>
      <c r="G12" s="507">
        <v>1.3856976386706368</v>
      </c>
      <c r="H12" s="507">
        <v>100</v>
      </c>
      <c r="I12" s="476"/>
    </row>
    <row r="13" spans="1:11" s="102" customFormat="1" x14ac:dyDescent="0.2">
      <c r="A13" s="568" t="s">
        <v>156</v>
      </c>
      <c r="B13" s="508"/>
      <c r="C13" s="508"/>
      <c r="D13" s="508"/>
      <c r="E13" s="508"/>
      <c r="F13" s="508"/>
      <c r="G13" s="508"/>
      <c r="H13" s="508"/>
      <c r="I13" s="522"/>
    </row>
    <row r="14" spans="1:11" s="130" customFormat="1" x14ac:dyDescent="0.2">
      <c r="A14" s="546" t="s">
        <v>186</v>
      </c>
      <c r="B14" s="526">
        <v>80.93666999999995</v>
      </c>
      <c r="C14" s="515">
        <v>-1.7777097100017454</v>
      </c>
      <c r="D14" s="514">
        <v>803.13565000000062</v>
      </c>
      <c r="E14" s="515">
        <v>13.078396865900624</v>
      </c>
      <c r="F14" s="514">
        <v>987.29552000000058</v>
      </c>
      <c r="G14" s="515">
        <v>17.890853446842542</v>
      </c>
      <c r="H14" s="528">
        <v>3.2855308871669409</v>
      </c>
      <c r="I14" s="561"/>
    </row>
    <row r="15" spans="1:11" s="130" customFormat="1" x14ac:dyDescent="0.2">
      <c r="A15" s="547" t="s">
        <v>588</v>
      </c>
      <c r="B15" s="566">
        <v>4.4546437270264905</v>
      </c>
      <c r="C15" s="519"/>
      <c r="D15" s="548">
        <v>4.2904637213319381</v>
      </c>
      <c r="E15" s="519"/>
      <c r="F15" s="548">
        <v>4.4224534892547949</v>
      </c>
      <c r="G15" s="519"/>
      <c r="H15" s="529"/>
      <c r="I15" s="561"/>
    </row>
    <row r="16" spans="1:11" s="130" customFormat="1" x14ac:dyDescent="0.2">
      <c r="A16" s="549" t="s">
        <v>495</v>
      </c>
      <c r="B16" s="567">
        <v>138.74333999999996</v>
      </c>
      <c r="C16" s="844">
        <v>-2.4636852232877122</v>
      </c>
      <c r="D16" s="550">
        <v>1305.1926899999999</v>
      </c>
      <c r="E16" s="509">
        <v>-5.8032964065560533</v>
      </c>
      <c r="F16" s="550">
        <v>1579.9663599999999</v>
      </c>
      <c r="G16" s="509">
        <v>-2.4959585102830255</v>
      </c>
      <c r="H16" s="565">
        <v>5.2578262245783502</v>
      </c>
      <c r="I16" s="561"/>
    </row>
    <row r="17" spans="1:14" s="102" customFormat="1" x14ac:dyDescent="0.2">
      <c r="A17" s="557"/>
      <c r="B17" s="558"/>
      <c r="C17" s="558"/>
      <c r="D17" s="558"/>
      <c r="E17" s="558"/>
      <c r="F17" s="558"/>
      <c r="G17" s="558"/>
      <c r="H17" s="559" t="s">
        <v>236</v>
      </c>
      <c r="I17" s="522"/>
    </row>
    <row r="18" spans="1:14" s="102" customFormat="1" x14ac:dyDescent="0.2">
      <c r="A18" s="551" t="s">
        <v>555</v>
      </c>
      <c r="B18" s="513"/>
      <c r="C18" s="513"/>
      <c r="D18" s="513"/>
      <c r="E18" s="513"/>
      <c r="F18" s="495"/>
      <c r="G18" s="513"/>
      <c r="H18" s="513"/>
      <c r="I18" s="107"/>
      <c r="J18" s="107"/>
      <c r="K18" s="107"/>
      <c r="L18" s="107"/>
      <c r="M18" s="107"/>
      <c r="N18" s="107"/>
    </row>
    <row r="19" spans="1:14" x14ac:dyDescent="0.2">
      <c r="A19" s="869" t="s">
        <v>496</v>
      </c>
      <c r="B19" s="870"/>
      <c r="C19" s="870"/>
      <c r="D19" s="870"/>
      <c r="E19" s="870"/>
      <c r="F19" s="870"/>
      <c r="G19" s="870"/>
      <c r="H19" s="556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640</v>
      </c>
      <c r="B20" s="562"/>
      <c r="C20" s="562"/>
      <c r="D20" s="562"/>
      <c r="E20" s="562"/>
      <c r="F20" s="562"/>
      <c r="G20" s="562"/>
      <c r="H20" s="562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423</v>
      </c>
    </row>
  </sheetData>
  <mergeCells count="4">
    <mergeCell ref="B3:C3"/>
    <mergeCell ref="D3:E3"/>
    <mergeCell ref="F3:H3"/>
    <mergeCell ref="A19:G19"/>
  </mergeCells>
  <conditionalFormatting sqref="B6">
    <cfRule type="cellIs" dxfId="291" priority="13" operator="between">
      <formula>0</formula>
      <formula>0.5</formula>
    </cfRule>
    <cfRule type="cellIs" dxfId="290" priority="14" operator="between">
      <formula>0</formula>
      <formula>0.49</formula>
    </cfRule>
  </conditionalFormatting>
  <conditionalFormatting sqref="D6">
    <cfRule type="cellIs" dxfId="289" priority="11" operator="between">
      <formula>0</formula>
      <formula>0.5</formula>
    </cfRule>
    <cfRule type="cellIs" dxfId="288" priority="12" operator="between">
      <formula>0</formula>
      <formula>0.49</formula>
    </cfRule>
  </conditionalFormatting>
  <conditionalFormatting sqref="D7">
    <cfRule type="cellIs" dxfId="287" priority="9" operator="between">
      <formula>0</formula>
      <formula>0.5</formula>
    </cfRule>
    <cfRule type="cellIs" dxfId="286" priority="10" operator="between">
      <formula>0</formula>
      <formula>0.49</formula>
    </cfRule>
  </conditionalFormatting>
  <conditionalFormatting sqref="H6">
    <cfRule type="cellIs" dxfId="285" priority="5" operator="between">
      <formula>0</formula>
      <formula>0.5</formula>
    </cfRule>
    <cfRule type="cellIs" dxfId="284" priority="6" operator="between">
      <formula>0</formula>
      <formula>0.49</formula>
    </cfRule>
  </conditionalFormatting>
  <conditionalFormatting sqref="H7">
    <cfRule type="cellIs" dxfId="283" priority="3" operator="between">
      <formula>0</formula>
      <formula>0.5</formula>
    </cfRule>
    <cfRule type="cellIs" dxfId="282" priority="4" operator="between">
      <formula>0</formula>
      <formula>0.49</formula>
    </cfRule>
  </conditionalFormatting>
  <conditionalFormatting sqref="C16">
    <cfRule type="cellIs" dxfId="281" priority="1" operator="between">
      <formula>0</formula>
      <formula>0.5</formula>
    </cfRule>
    <cfRule type="cellIs" dxfId="280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C20" sqref="C20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497</v>
      </c>
    </row>
    <row r="2" spans="1:11" ht="15.75" x14ac:dyDescent="0.25">
      <c r="A2" s="2"/>
      <c r="J2" s="110" t="s">
        <v>158</v>
      </c>
    </row>
    <row r="3" spans="1:11" s="114" customFormat="1" ht="13.7" customHeight="1" x14ac:dyDescent="0.2">
      <c r="A3" s="111"/>
      <c r="B3" s="864">
        <f>INDICE!A3</f>
        <v>42644</v>
      </c>
      <c r="C3" s="864"/>
      <c r="D3" s="864">
        <f>INDICE!C3</f>
        <v>0</v>
      </c>
      <c r="E3" s="864"/>
      <c r="F3" s="112"/>
      <c r="G3" s="865" t="s">
        <v>120</v>
      </c>
      <c r="H3" s="865"/>
      <c r="I3" s="865"/>
      <c r="J3" s="865"/>
    </row>
    <row r="4" spans="1:11" s="114" customFormat="1" x14ac:dyDescent="0.2">
      <c r="A4" s="115"/>
      <c r="B4" s="116" t="s">
        <v>187</v>
      </c>
      <c r="C4" s="116" t="s">
        <v>188</v>
      </c>
      <c r="D4" s="116" t="s">
        <v>189</v>
      </c>
      <c r="E4" s="116" t="s">
        <v>190</v>
      </c>
      <c r="F4" s="116"/>
      <c r="G4" s="116" t="s">
        <v>187</v>
      </c>
      <c r="H4" s="116" t="s">
        <v>188</v>
      </c>
      <c r="I4" s="116" t="s">
        <v>189</v>
      </c>
      <c r="J4" s="116" t="s">
        <v>190</v>
      </c>
    </row>
    <row r="5" spans="1:11" s="114" customFormat="1" x14ac:dyDescent="0.2">
      <c r="A5" s="569" t="s">
        <v>160</v>
      </c>
      <c r="B5" s="117">
        <v>269.96980999999994</v>
      </c>
      <c r="C5" s="117">
        <v>47.423819999999992</v>
      </c>
      <c r="D5" s="117">
        <v>9.0134600000000002</v>
      </c>
      <c r="E5" s="530">
        <v>326.40708999999993</v>
      </c>
      <c r="F5" s="117"/>
      <c r="G5" s="117">
        <v>3371.6183100000039</v>
      </c>
      <c r="H5" s="117">
        <v>585.55711999999994</v>
      </c>
      <c r="I5" s="117">
        <v>122.67759</v>
      </c>
      <c r="J5" s="530">
        <v>4079.8530200000037</v>
      </c>
      <c r="K5" s="82"/>
    </row>
    <row r="6" spans="1:11" s="114" customFormat="1" x14ac:dyDescent="0.2">
      <c r="A6" s="570" t="s">
        <v>161</v>
      </c>
      <c r="B6" s="119">
        <v>70.336399999999998</v>
      </c>
      <c r="C6" s="119">
        <v>23.650279999999999</v>
      </c>
      <c r="D6" s="119">
        <v>5.7281900000000006</v>
      </c>
      <c r="E6" s="533">
        <v>99.714869999999991</v>
      </c>
      <c r="F6" s="119"/>
      <c r="G6" s="119">
        <v>904.39584999999954</v>
      </c>
      <c r="H6" s="119">
        <v>281.64993000000015</v>
      </c>
      <c r="I6" s="119">
        <v>95.639810000000026</v>
      </c>
      <c r="J6" s="533">
        <v>1281.6855899999998</v>
      </c>
      <c r="K6" s="82"/>
    </row>
    <row r="7" spans="1:11" s="114" customFormat="1" x14ac:dyDescent="0.2">
      <c r="A7" s="570" t="s">
        <v>162</v>
      </c>
      <c r="B7" s="119">
        <v>36.844880000000003</v>
      </c>
      <c r="C7" s="119">
        <v>5.82857</v>
      </c>
      <c r="D7" s="119">
        <v>3.0868299999999995</v>
      </c>
      <c r="E7" s="533">
        <v>45.760280000000002</v>
      </c>
      <c r="F7" s="119"/>
      <c r="G7" s="119">
        <v>441.77054999999979</v>
      </c>
      <c r="H7" s="119">
        <v>75.053750000000022</v>
      </c>
      <c r="I7" s="119">
        <v>50.980739999999997</v>
      </c>
      <c r="J7" s="533">
        <v>567.80503999999974</v>
      </c>
      <c r="K7" s="82"/>
    </row>
    <row r="8" spans="1:11" s="114" customFormat="1" x14ac:dyDescent="0.2">
      <c r="A8" s="570" t="s">
        <v>163</v>
      </c>
      <c r="B8" s="119">
        <v>33.437269999999998</v>
      </c>
      <c r="C8" s="119">
        <v>3.6593400000000003</v>
      </c>
      <c r="D8" s="119">
        <v>10.0983</v>
      </c>
      <c r="E8" s="533">
        <v>47.19491</v>
      </c>
      <c r="F8" s="119"/>
      <c r="G8" s="119">
        <v>410.3816599999999</v>
      </c>
      <c r="H8" s="119">
        <v>46.447429999999997</v>
      </c>
      <c r="I8" s="119">
        <v>125.21481000000003</v>
      </c>
      <c r="J8" s="533">
        <v>582.04389999999989</v>
      </c>
      <c r="K8" s="82"/>
    </row>
    <row r="9" spans="1:11" s="114" customFormat="1" x14ac:dyDescent="0.2">
      <c r="A9" s="570" t="s">
        <v>164</v>
      </c>
      <c r="B9" s="119">
        <v>55.449269999999999</v>
      </c>
      <c r="C9" s="119">
        <v>0</v>
      </c>
      <c r="D9" s="119">
        <v>19.708970000000001</v>
      </c>
      <c r="E9" s="533">
        <v>75.158240000000006</v>
      </c>
      <c r="F9" s="119"/>
      <c r="G9" s="119">
        <v>659.24374</v>
      </c>
      <c r="H9" s="119">
        <v>4.0000000000000002E-4</v>
      </c>
      <c r="I9" s="119">
        <v>172.28241</v>
      </c>
      <c r="J9" s="533">
        <v>831.52655000000004</v>
      </c>
      <c r="K9" s="82"/>
    </row>
    <row r="10" spans="1:11" s="114" customFormat="1" x14ac:dyDescent="0.2">
      <c r="A10" s="570" t="s">
        <v>165</v>
      </c>
      <c r="B10" s="119">
        <v>26.864659999999997</v>
      </c>
      <c r="C10" s="119">
        <v>4.00366</v>
      </c>
      <c r="D10" s="119">
        <v>0.35219</v>
      </c>
      <c r="E10" s="533">
        <v>31.220509999999997</v>
      </c>
      <c r="F10" s="119"/>
      <c r="G10" s="119">
        <v>317.92996000000005</v>
      </c>
      <c r="H10" s="119">
        <v>54.384209999999975</v>
      </c>
      <c r="I10" s="119">
        <v>6.5400399999999985</v>
      </c>
      <c r="J10" s="533">
        <v>378.85421000000002</v>
      </c>
      <c r="K10" s="82"/>
    </row>
    <row r="11" spans="1:11" s="114" customFormat="1" x14ac:dyDescent="0.2">
      <c r="A11" s="570" t="s">
        <v>166</v>
      </c>
      <c r="B11" s="119">
        <v>145.08814000000001</v>
      </c>
      <c r="C11" s="119">
        <v>54.873070000000006</v>
      </c>
      <c r="D11" s="119">
        <v>12.846669999999998</v>
      </c>
      <c r="E11" s="533">
        <v>212.80788000000001</v>
      </c>
      <c r="F11" s="119"/>
      <c r="G11" s="119">
        <v>1715.4519000000009</v>
      </c>
      <c r="H11" s="119">
        <v>609.93896000000041</v>
      </c>
      <c r="I11" s="119">
        <v>225.97340999999997</v>
      </c>
      <c r="J11" s="533">
        <v>2551.3642700000014</v>
      </c>
      <c r="K11" s="82"/>
    </row>
    <row r="12" spans="1:11" s="114" customFormat="1" x14ac:dyDescent="0.2">
      <c r="A12" s="570" t="s">
        <v>606</v>
      </c>
      <c r="B12" s="119">
        <v>103.66990999999999</v>
      </c>
      <c r="C12" s="119">
        <v>40.093009999999992</v>
      </c>
      <c r="D12" s="119">
        <v>7.539200000000001</v>
      </c>
      <c r="E12" s="533">
        <v>151.30211999999997</v>
      </c>
      <c r="F12" s="119"/>
      <c r="G12" s="119">
        <v>1249.5513499999995</v>
      </c>
      <c r="H12" s="119">
        <v>517.75343000000009</v>
      </c>
      <c r="I12" s="119">
        <v>133.99435999999994</v>
      </c>
      <c r="J12" s="533">
        <v>1901.2991399999994</v>
      </c>
      <c r="K12" s="82"/>
    </row>
    <row r="13" spans="1:11" s="114" customFormat="1" x14ac:dyDescent="0.2">
      <c r="A13" s="570" t="s">
        <v>167</v>
      </c>
      <c r="B13" s="119">
        <v>282.44601999999998</v>
      </c>
      <c r="C13" s="119">
        <v>39.711149999999996</v>
      </c>
      <c r="D13" s="119">
        <v>17.706969999999995</v>
      </c>
      <c r="E13" s="533">
        <v>339.86413999999996</v>
      </c>
      <c r="F13" s="119"/>
      <c r="G13" s="119">
        <v>3534.8693500000004</v>
      </c>
      <c r="H13" s="119">
        <v>430.71980999999994</v>
      </c>
      <c r="I13" s="119">
        <v>227.51803000000012</v>
      </c>
      <c r="J13" s="533">
        <v>4193.1071900000006</v>
      </c>
      <c r="K13" s="82"/>
    </row>
    <row r="14" spans="1:11" s="114" customFormat="1" x14ac:dyDescent="0.2">
      <c r="A14" s="570" t="s">
        <v>168</v>
      </c>
      <c r="B14" s="119">
        <v>1.02424</v>
      </c>
      <c r="C14" s="119">
        <v>7.5300000000000002E-3</v>
      </c>
      <c r="D14" s="119">
        <v>2.5600000000000001E-2</v>
      </c>
      <c r="E14" s="533">
        <v>1.0573700000000001</v>
      </c>
      <c r="F14" s="119"/>
      <c r="G14" s="119">
        <v>13.583029999999997</v>
      </c>
      <c r="H14" s="119">
        <v>2.3089999999999999E-2</v>
      </c>
      <c r="I14" s="119">
        <v>0.10711000000000001</v>
      </c>
      <c r="J14" s="533">
        <v>13.713229999999998</v>
      </c>
      <c r="K14" s="82"/>
    </row>
    <row r="15" spans="1:11" s="114" customFormat="1" x14ac:dyDescent="0.2">
      <c r="A15" s="570" t="s">
        <v>169</v>
      </c>
      <c r="B15" s="119">
        <v>172.57739999999995</v>
      </c>
      <c r="C15" s="119">
        <v>18.153470000000002</v>
      </c>
      <c r="D15" s="119">
        <v>5.03071</v>
      </c>
      <c r="E15" s="533">
        <v>195.76157999999995</v>
      </c>
      <c r="F15" s="119"/>
      <c r="G15" s="119">
        <v>2162.5347400000019</v>
      </c>
      <c r="H15" s="119">
        <v>221.85399999999998</v>
      </c>
      <c r="I15" s="119">
        <v>82.041350000000023</v>
      </c>
      <c r="J15" s="533">
        <v>2466.4300900000017</v>
      </c>
      <c r="K15" s="82"/>
    </row>
    <row r="16" spans="1:11" s="114" customFormat="1" x14ac:dyDescent="0.2">
      <c r="A16" s="570" t="s">
        <v>170</v>
      </c>
      <c r="B16" s="119">
        <v>49.679290000000002</v>
      </c>
      <c r="C16" s="119">
        <v>11.395370000000002</v>
      </c>
      <c r="D16" s="119">
        <v>1.4940599999999999</v>
      </c>
      <c r="E16" s="533">
        <v>62.568719999999999</v>
      </c>
      <c r="F16" s="119"/>
      <c r="G16" s="119">
        <v>617.07646000000011</v>
      </c>
      <c r="H16" s="119">
        <v>139.32308999999992</v>
      </c>
      <c r="I16" s="119">
        <v>21.780050000000006</v>
      </c>
      <c r="J16" s="533">
        <v>778.17960000000005</v>
      </c>
      <c r="K16" s="82"/>
    </row>
    <row r="17" spans="1:16" s="114" customFormat="1" x14ac:dyDescent="0.2">
      <c r="A17" s="570" t="s">
        <v>171</v>
      </c>
      <c r="B17" s="119">
        <v>111.96807000000003</v>
      </c>
      <c r="C17" s="119">
        <v>21.692540000000001</v>
      </c>
      <c r="D17" s="119">
        <v>16.732430000000004</v>
      </c>
      <c r="E17" s="533">
        <v>150.39304000000001</v>
      </c>
      <c r="F17" s="119"/>
      <c r="G17" s="119">
        <v>1371.7872699999998</v>
      </c>
      <c r="H17" s="119">
        <v>256.19361000000026</v>
      </c>
      <c r="I17" s="119">
        <v>235.99048999999997</v>
      </c>
      <c r="J17" s="533">
        <v>1863.97137</v>
      </c>
      <c r="K17" s="82"/>
    </row>
    <row r="18" spans="1:16" s="114" customFormat="1" x14ac:dyDescent="0.2">
      <c r="A18" s="570" t="s">
        <v>172</v>
      </c>
      <c r="B18" s="119">
        <v>18.16459</v>
      </c>
      <c r="C18" s="119">
        <v>3.7266300000000001</v>
      </c>
      <c r="D18" s="119">
        <v>1.0769200000000001</v>
      </c>
      <c r="E18" s="533">
        <v>22.968140000000002</v>
      </c>
      <c r="F18" s="119"/>
      <c r="G18" s="119">
        <v>180.32244999999995</v>
      </c>
      <c r="H18" s="119">
        <v>45.306900000000006</v>
      </c>
      <c r="I18" s="119">
        <v>21.91395</v>
      </c>
      <c r="J18" s="533">
        <v>247.54329999999996</v>
      </c>
      <c r="K18" s="82"/>
    </row>
    <row r="19" spans="1:16" s="114" customFormat="1" x14ac:dyDescent="0.2">
      <c r="A19" s="570" t="s">
        <v>173</v>
      </c>
      <c r="B19" s="119">
        <v>185.65887000000001</v>
      </c>
      <c r="C19" s="119">
        <v>11.606340000000001</v>
      </c>
      <c r="D19" s="119">
        <v>12.820650000000002</v>
      </c>
      <c r="E19" s="533">
        <v>210.08586</v>
      </c>
      <c r="F19" s="119"/>
      <c r="G19" s="119">
        <v>2214.8594300000004</v>
      </c>
      <c r="H19" s="119">
        <v>147.95174999999995</v>
      </c>
      <c r="I19" s="119">
        <v>239.6951499999999</v>
      </c>
      <c r="J19" s="533">
        <v>2602.5063300000006</v>
      </c>
      <c r="K19" s="82"/>
    </row>
    <row r="20" spans="1:16" s="114" customFormat="1" x14ac:dyDescent="0.2">
      <c r="A20" s="570" t="s">
        <v>174</v>
      </c>
      <c r="B20" s="119">
        <v>1.67378</v>
      </c>
      <c r="C20" s="119">
        <v>0</v>
      </c>
      <c r="D20" s="119">
        <v>0</v>
      </c>
      <c r="E20" s="533">
        <v>1.67378</v>
      </c>
      <c r="F20" s="119"/>
      <c r="G20" s="119">
        <v>19.056639999999998</v>
      </c>
      <c r="H20" s="119">
        <v>0</v>
      </c>
      <c r="I20" s="119">
        <v>0</v>
      </c>
      <c r="J20" s="533">
        <v>19.056639999999998</v>
      </c>
      <c r="K20" s="82"/>
    </row>
    <row r="21" spans="1:16" s="114" customFormat="1" x14ac:dyDescent="0.2">
      <c r="A21" s="570" t="s">
        <v>175</v>
      </c>
      <c r="B21" s="119">
        <v>67.688849999999988</v>
      </c>
      <c r="C21" s="119">
        <v>10.26843</v>
      </c>
      <c r="D21" s="119">
        <v>0.73924999999999996</v>
      </c>
      <c r="E21" s="533">
        <v>78.696529999999981</v>
      </c>
      <c r="F21" s="119"/>
      <c r="G21" s="119">
        <v>872.97957999999994</v>
      </c>
      <c r="H21" s="119">
        <v>144.07829999999998</v>
      </c>
      <c r="I21" s="119">
        <v>15.022690000000004</v>
      </c>
      <c r="J21" s="533">
        <v>1032.0805699999999</v>
      </c>
      <c r="K21" s="82"/>
    </row>
    <row r="22" spans="1:16" s="114" customFormat="1" x14ac:dyDescent="0.2">
      <c r="A22" s="570" t="s">
        <v>176</v>
      </c>
      <c r="B22" s="119">
        <v>44.982889999999998</v>
      </c>
      <c r="C22" s="119">
        <v>8.4292200000000008</v>
      </c>
      <c r="D22" s="119">
        <v>1.2502200000000001</v>
      </c>
      <c r="E22" s="533">
        <v>54.662329999999997</v>
      </c>
      <c r="F22" s="119"/>
      <c r="G22" s="119">
        <v>586.16888000000017</v>
      </c>
      <c r="H22" s="119">
        <v>93.292810000000003</v>
      </c>
      <c r="I22" s="119">
        <v>26.778509999999994</v>
      </c>
      <c r="J22" s="533">
        <v>706.24020000000019</v>
      </c>
      <c r="K22" s="82"/>
    </row>
    <row r="23" spans="1:16" x14ac:dyDescent="0.2">
      <c r="A23" s="571" t="s">
        <v>177</v>
      </c>
      <c r="B23" s="119">
        <v>138.49855000000002</v>
      </c>
      <c r="C23" s="119">
        <v>12.124349999999998</v>
      </c>
      <c r="D23" s="119">
        <v>4.0076099999999997</v>
      </c>
      <c r="E23" s="533">
        <v>154.63051000000002</v>
      </c>
      <c r="F23" s="119"/>
      <c r="G23" s="119">
        <v>1662.1327299999998</v>
      </c>
      <c r="H23" s="119">
        <v>143.49504000000007</v>
      </c>
      <c r="I23" s="119">
        <v>69.793370000000024</v>
      </c>
      <c r="J23" s="533">
        <v>1875.4211399999999</v>
      </c>
      <c r="K23" s="476"/>
      <c r="P23" s="114"/>
    </row>
    <row r="24" spans="1:16" x14ac:dyDescent="0.2">
      <c r="A24" s="572" t="s">
        <v>498</v>
      </c>
      <c r="B24" s="123">
        <v>1816.0228899999997</v>
      </c>
      <c r="C24" s="123">
        <v>316.64678000000004</v>
      </c>
      <c r="D24" s="123">
        <v>129.25822999999997</v>
      </c>
      <c r="E24" s="123">
        <v>2261.9278999999997</v>
      </c>
      <c r="F24" s="123"/>
      <c r="G24" s="123">
        <v>22305.713880000039</v>
      </c>
      <c r="H24" s="123">
        <v>3793.0236299999956</v>
      </c>
      <c r="I24" s="123">
        <v>1873.9438699999989</v>
      </c>
      <c r="J24" s="123">
        <v>27972.681380000035</v>
      </c>
      <c r="K24" s="476"/>
    </row>
    <row r="25" spans="1:16" x14ac:dyDescent="0.2">
      <c r="I25" s="8"/>
      <c r="J25" s="93" t="s">
        <v>236</v>
      </c>
    </row>
    <row r="26" spans="1:16" x14ac:dyDescent="0.2">
      <c r="A26" s="536" t="s">
        <v>499</v>
      </c>
      <c r="G26" s="125"/>
      <c r="H26" s="125"/>
      <c r="I26" s="125"/>
      <c r="J26" s="125"/>
    </row>
    <row r="27" spans="1:16" x14ac:dyDescent="0.2">
      <c r="A27" s="154" t="s">
        <v>237</v>
      </c>
      <c r="G27" s="125"/>
      <c r="H27" s="125"/>
      <c r="I27" s="125"/>
      <c r="J27" s="125"/>
    </row>
    <row r="28" spans="1:16" ht="18" x14ac:dyDescent="0.25">
      <c r="A28" s="126"/>
      <c r="E28" s="871"/>
      <c r="F28" s="871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279" priority="2" operator="between">
      <formula>0</formula>
      <formula>0.5</formula>
    </cfRule>
    <cfRule type="cellIs" dxfId="278" priority="3" operator="between">
      <formula>0</formula>
      <formula>0.49</formula>
    </cfRule>
  </conditionalFormatting>
  <conditionalFormatting sqref="B5:J24">
    <cfRule type="cellIs" dxfId="277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A4" sqref="A4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72" t="s">
        <v>28</v>
      </c>
      <c r="B1" s="872"/>
      <c r="C1" s="872"/>
      <c r="D1" s="131"/>
      <c r="E1" s="131"/>
      <c r="F1" s="131"/>
      <c r="G1" s="131"/>
      <c r="H1" s="132"/>
    </row>
    <row r="2" spans="1:65" ht="13.7" customHeight="1" x14ac:dyDescent="0.2">
      <c r="A2" s="873"/>
      <c r="B2" s="873"/>
      <c r="C2" s="873"/>
      <c r="D2" s="135"/>
      <c r="E2" s="135"/>
      <c r="F2" s="135"/>
      <c r="H2" s="110" t="s">
        <v>158</v>
      </c>
    </row>
    <row r="3" spans="1:65" s="102" customFormat="1" ht="12.75" x14ac:dyDescent="0.2">
      <c r="A3" s="79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97" t="s">
        <v>486</v>
      </c>
      <c r="H4" s="440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191</v>
      </c>
      <c r="B5" s="581">
        <v>357.78348000000005</v>
      </c>
      <c r="C5" s="139">
        <v>-2.2065602146766783</v>
      </c>
      <c r="D5" s="138">
        <v>3672.6643999999987</v>
      </c>
      <c r="E5" s="139">
        <v>1.6761298197750674</v>
      </c>
      <c r="F5" s="138">
        <v>4367.6260999999995</v>
      </c>
      <c r="G5" s="139">
        <v>1.589940049082011</v>
      </c>
      <c r="H5" s="578">
        <v>16.137716027690647</v>
      </c>
    </row>
    <row r="6" spans="1:65" ht="13.7" customHeight="1" x14ac:dyDescent="0.2">
      <c r="A6" s="137" t="s">
        <v>192</v>
      </c>
      <c r="B6" s="582">
        <v>31.15317000000001</v>
      </c>
      <c r="C6" s="141">
        <v>4.4762599762160677</v>
      </c>
      <c r="D6" s="140">
        <v>313.94142999999997</v>
      </c>
      <c r="E6" s="141">
        <v>11.550038175707142</v>
      </c>
      <c r="F6" s="140">
        <v>372.40376999999995</v>
      </c>
      <c r="G6" s="142">
        <v>11.925906160875666</v>
      </c>
      <c r="H6" s="579">
        <v>1.3759754498905987</v>
      </c>
    </row>
    <row r="7" spans="1:65" ht="13.7" customHeight="1" x14ac:dyDescent="0.2">
      <c r="A7" s="137" t="s">
        <v>152</v>
      </c>
      <c r="B7" s="533">
        <v>5.4999999999999997E-3</v>
      </c>
      <c r="C7" s="141">
        <v>-64.945825366475461</v>
      </c>
      <c r="D7" s="119">
        <v>6.2039999999999991E-2</v>
      </c>
      <c r="E7" s="141">
        <v>-19.334286828760895</v>
      </c>
      <c r="F7" s="119">
        <v>6.9889999999999994E-2</v>
      </c>
      <c r="G7" s="141">
        <v>-21.551240318778763</v>
      </c>
      <c r="H7" s="533">
        <v>2.5823295020040735E-4</v>
      </c>
    </row>
    <row r="8" spans="1:65" ht="13.7" customHeight="1" x14ac:dyDescent="0.2">
      <c r="A8" s="574" t="s">
        <v>193</v>
      </c>
      <c r="B8" s="575">
        <v>388.94215000000003</v>
      </c>
      <c r="C8" s="576">
        <v>-1.7054443292955552</v>
      </c>
      <c r="D8" s="575">
        <v>3986.6678699999993</v>
      </c>
      <c r="E8" s="576">
        <v>2.3887668783561224</v>
      </c>
      <c r="F8" s="575">
        <v>4740.0997599999992</v>
      </c>
      <c r="G8" s="577">
        <v>2.3308495107697342</v>
      </c>
      <c r="H8" s="577">
        <v>17.513949710531445</v>
      </c>
    </row>
    <row r="9" spans="1:65" ht="13.7" customHeight="1" x14ac:dyDescent="0.2">
      <c r="A9" s="137" t="s">
        <v>178</v>
      </c>
      <c r="B9" s="582">
        <v>1816.0228900000011</v>
      </c>
      <c r="C9" s="141">
        <v>-3.142765374984053</v>
      </c>
      <c r="D9" s="140">
        <v>18703.925950000001</v>
      </c>
      <c r="E9" s="141">
        <v>2.9974746729837194</v>
      </c>
      <c r="F9" s="140">
        <v>22305.713880000003</v>
      </c>
      <c r="G9" s="142">
        <v>3.2862478107246282</v>
      </c>
      <c r="H9" s="579">
        <v>82.416229811969899</v>
      </c>
    </row>
    <row r="10" spans="1:65" ht="13.7" customHeight="1" x14ac:dyDescent="0.2">
      <c r="A10" s="137" t="s">
        <v>194</v>
      </c>
      <c r="B10" s="582">
        <v>0.88267999999999991</v>
      </c>
      <c r="C10" s="141">
        <v>-62.855014707677036</v>
      </c>
      <c r="D10" s="140">
        <v>15.16136</v>
      </c>
      <c r="E10" s="141">
        <v>-5.7342740822351086</v>
      </c>
      <c r="F10" s="140">
        <v>18.896710000000002</v>
      </c>
      <c r="G10" s="142">
        <v>-9.2063929827865572</v>
      </c>
      <c r="H10" s="579">
        <v>6.9820477498662756E-2</v>
      </c>
    </row>
    <row r="11" spans="1:65" ht="13.7" customHeight="1" x14ac:dyDescent="0.2">
      <c r="A11" s="574" t="s">
        <v>522</v>
      </c>
      <c r="B11" s="575">
        <v>1816.905570000001</v>
      </c>
      <c r="C11" s="576">
        <v>-3.2183489095612896</v>
      </c>
      <c r="D11" s="575">
        <v>18719.087310000003</v>
      </c>
      <c r="E11" s="576">
        <v>2.9897479578684854</v>
      </c>
      <c r="F11" s="575">
        <v>22324.610590000004</v>
      </c>
      <c r="G11" s="577">
        <v>3.2742198164825225</v>
      </c>
      <c r="H11" s="577">
        <v>82.486050289468565</v>
      </c>
    </row>
    <row r="12" spans="1:65" ht="13.7" customHeight="1" x14ac:dyDescent="0.2">
      <c r="A12" s="144" t="s">
        <v>500</v>
      </c>
      <c r="B12" s="145">
        <v>2205.8477200000011</v>
      </c>
      <c r="C12" s="146">
        <v>-2.9549798145840556</v>
      </c>
      <c r="D12" s="145">
        <v>22705.75518</v>
      </c>
      <c r="E12" s="146">
        <v>2.8837178406044539</v>
      </c>
      <c r="F12" s="145">
        <v>27064.710350000001</v>
      </c>
      <c r="G12" s="146">
        <v>3.1077440567201431</v>
      </c>
      <c r="H12" s="146">
        <v>100</v>
      </c>
    </row>
    <row r="13" spans="1:65" ht="13.7" customHeight="1" x14ac:dyDescent="0.2">
      <c r="A13" s="147" t="s">
        <v>195</v>
      </c>
      <c r="B13" s="148">
        <v>4763.6282900000006</v>
      </c>
      <c r="C13" s="148"/>
      <c r="D13" s="148">
        <v>47287.360004369169</v>
      </c>
      <c r="E13" s="148"/>
      <c r="F13" s="148">
        <v>56524.84859483513</v>
      </c>
      <c r="G13" s="149"/>
      <c r="H13" s="150" t="s">
        <v>149</v>
      </c>
    </row>
    <row r="14" spans="1:65" ht="13.7" customHeight="1" x14ac:dyDescent="0.2">
      <c r="A14" s="151" t="s">
        <v>196</v>
      </c>
      <c r="B14" s="583">
        <v>46.306042069457959</v>
      </c>
      <c r="C14" s="152"/>
      <c r="D14" s="152">
        <v>48.016542217417246</v>
      </c>
      <c r="E14" s="152"/>
      <c r="F14" s="152">
        <v>47.881084200680192</v>
      </c>
      <c r="G14" s="153"/>
      <c r="H14" s="580"/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236</v>
      </c>
    </row>
    <row r="16" spans="1:65" ht="13.7" customHeight="1" x14ac:dyDescent="0.2">
      <c r="A16" s="124" t="s">
        <v>555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501</v>
      </c>
    </row>
    <row r="18" spans="1:1" ht="13.7" customHeight="1" x14ac:dyDescent="0.2">
      <c r="A18" s="166" t="s">
        <v>640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276" priority="2" operator="equal">
      <formula>0</formula>
    </cfRule>
    <cfRule type="cellIs" dxfId="275" priority="9" operator="between">
      <formula>0</formula>
      <formula>0.5</formula>
    </cfRule>
    <cfRule type="cellIs" dxfId="274" priority="10" operator="between">
      <formula>0</formula>
      <formula>0.49</formula>
    </cfRule>
  </conditionalFormatting>
  <conditionalFormatting sqref="D7">
    <cfRule type="cellIs" dxfId="273" priority="7" operator="between">
      <formula>0</formula>
      <formula>0.5</formula>
    </cfRule>
    <cfRule type="cellIs" dxfId="272" priority="8" operator="between">
      <formula>0</formula>
      <formula>0.49</formula>
    </cfRule>
  </conditionalFormatting>
  <conditionalFormatting sqref="F7">
    <cfRule type="cellIs" dxfId="271" priority="5" operator="between">
      <formula>0</formula>
      <formula>0.5</formula>
    </cfRule>
    <cfRule type="cellIs" dxfId="270" priority="6" operator="between">
      <formula>0</formula>
      <formula>0.49</formula>
    </cfRule>
  </conditionalFormatting>
  <conditionalFormatting sqref="H7">
    <cfRule type="cellIs" dxfId="269" priority="3" operator="between">
      <formula>0</formula>
      <formula>0.5</formula>
    </cfRule>
    <cfRule type="cellIs" dxfId="268" priority="4" operator="between">
      <formula>0</formula>
      <formula>0.49</formula>
    </cfRule>
  </conditionalFormatting>
  <conditionalFormatting sqref="C7">
    <cfRule type="cellIs" dxfId="267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1" customWidth="1"/>
    <col min="13" max="13" width="11" customWidth="1"/>
  </cols>
  <sheetData>
    <row r="1" spans="1:14" x14ac:dyDescent="0.2">
      <c r="A1" s="874" t="s">
        <v>26</v>
      </c>
      <c r="B1" s="874"/>
      <c r="C1" s="874"/>
      <c r="D1" s="874"/>
      <c r="E1" s="874"/>
      <c r="F1" s="157"/>
      <c r="G1" s="157"/>
      <c r="H1" s="157"/>
      <c r="I1" s="157"/>
      <c r="J1" s="157"/>
      <c r="K1" s="157"/>
      <c r="L1" s="584"/>
      <c r="M1" s="157"/>
      <c r="N1" s="157"/>
    </row>
    <row r="2" spans="1:14" x14ac:dyDescent="0.2">
      <c r="A2" s="874"/>
      <c r="B2" s="875"/>
      <c r="C2" s="875"/>
      <c r="D2" s="875"/>
      <c r="E2" s="875"/>
      <c r="F2" s="157"/>
      <c r="G2" s="157"/>
      <c r="H2" s="157"/>
      <c r="I2" s="157"/>
      <c r="J2" s="157"/>
      <c r="K2" s="157"/>
      <c r="L2" s="584"/>
      <c r="M2" s="158" t="s">
        <v>158</v>
      </c>
      <c r="N2" s="157"/>
    </row>
    <row r="3" spans="1:14" x14ac:dyDescent="0.2">
      <c r="A3" s="438"/>
      <c r="B3" s="729">
        <v>2015</v>
      </c>
      <c r="C3" s="729" t="s">
        <v>600</v>
      </c>
      <c r="D3" s="729">
        <v>2016</v>
      </c>
      <c r="E3" s="729" t="s">
        <v>600</v>
      </c>
      <c r="F3" s="729" t="s">
        <v>600</v>
      </c>
      <c r="G3" s="729" t="s">
        <v>600</v>
      </c>
      <c r="H3" s="729" t="s">
        <v>600</v>
      </c>
      <c r="I3" s="729" t="s">
        <v>600</v>
      </c>
      <c r="J3" s="729" t="s">
        <v>600</v>
      </c>
      <c r="K3" s="729" t="s">
        <v>600</v>
      </c>
      <c r="L3" s="729" t="s">
        <v>600</v>
      </c>
      <c r="M3" s="729" t="s">
        <v>600</v>
      </c>
      <c r="N3" s="1"/>
    </row>
    <row r="4" spans="1:14" x14ac:dyDescent="0.2">
      <c r="A4" s="159"/>
      <c r="B4" s="759">
        <v>42338</v>
      </c>
      <c r="C4" s="759">
        <v>42369</v>
      </c>
      <c r="D4" s="759">
        <v>42400</v>
      </c>
      <c r="E4" s="759">
        <v>42429</v>
      </c>
      <c r="F4" s="759">
        <v>42460</v>
      </c>
      <c r="G4" s="759">
        <v>42490</v>
      </c>
      <c r="H4" s="759">
        <v>42521</v>
      </c>
      <c r="I4" s="759">
        <v>42551</v>
      </c>
      <c r="J4" s="759">
        <v>42582</v>
      </c>
      <c r="K4" s="759">
        <v>42613</v>
      </c>
      <c r="L4" s="759">
        <v>42643</v>
      </c>
      <c r="M4" s="759">
        <v>42674</v>
      </c>
      <c r="N4" s="1"/>
    </row>
    <row r="5" spans="1:14" x14ac:dyDescent="0.2">
      <c r="A5" s="160" t="s">
        <v>197</v>
      </c>
      <c r="B5" s="161">
        <v>22.123279999999994</v>
      </c>
      <c r="C5" s="161">
        <v>19.868059999999996</v>
      </c>
      <c r="D5" s="161">
        <v>19.39998000000001</v>
      </c>
      <c r="E5" s="161">
        <v>19.15485</v>
      </c>
      <c r="F5" s="161">
        <v>20.196489999999979</v>
      </c>
      <c r="G5" s="161">
        <v>19.828720000000015</v>
      </c>
      <c r="H5" s="161">
        <v>20.841119999999997</v>
      </c>
      <c r="I5" s="161">
        <v>20.346390000000014</v>
      </c>
      <c r="J5" s="161">
        <v>21.239080000000008</v>
      </c>
      <c r="K5" s="161">
        <v>21.055850000000017</v>
      </c>
      <c r="L5" s="161">
        <v>20.208979999999972</v>
      </c>
      <c r="M5" s="161">
        <v>22.519200000000001</v>
      </c>
      <c r="N5" s="1"/>
    </row>
    <row r="6" spans="1:14" x14ac:dyDescent="0.2">
      <c r="A6" s="162" t="s">
        <v>503</v>
      </c>
      <c r="B6" s="163">
        <v>103.43312999999995</v>
      </c>
      <c r="C6" s="163">
        <v>80.726740000000007</v>
      </c>
      <c r="D6" s="163">
        <v>74.343450000000217</v>
      </c>
      <c r="E6" s="163">
        <v>78.605050000000048</v>
      </c>
      <c r="F6" s="163">
        <v>76.058060000000111</v>
      </c>
      <c r="G6" s="163">
        <v>79.115710000000107</v>
      </c>
      <c r="H6" s="163">
        <v>82.878120000000024</v>
      </c>
      <c r="I6" s="163">
        <v>80.254680000000164</v>
      </c>
      <c r="J6" s="163">
        <v>83.586430000000092</v>
      </c>
      <c r="K6" s="163">
        <v>84.839410000000044</v>
      </c>
      <c r="L6" s="163">
        <v>82.518069999999952</v>
      </c>
      <c r="M6" s="163">
        <v>80.93666999999995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236</v>
      </c>
      <c r="N7" s="1"/>
    </row>
    <row r="8" spans="1:14" x14ac:dyDescent="0.2">
      <c r="A8" s="166" t="s">
        <v>502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4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596</v>
      </c>
    </row>
    <row r="2" spans="1:4" x14ac:dyDescent="0.2">
      <c r="A2" s="481"/>
      <c r="B2" s="481"/>
      <c r="C2" s="481"/>
      <c r="D2" s="481"/>
    </row>
    <row r="3" spans="1:4" x14ac:dyDescent="0.2">
      <c r="B3" s="481">
        <v>2014</v>
      </c>
      <c r="C3" s="481">
        <v>2015</v>
      </c>
      <c r="D3" s="481">
        <v>2016</v>
      </c>
    </row>
    <row r="4" spans="1:4" x14ac:dyDescent="0.2">
      <c r="A4" s="377" t="s">
        <v>133</v>
      </c>
      <c r="B4" s="480">
        <v>-3.1446782890975302</v>
      </c>
      <c r="C4" s="480">
        <v>1.5293884617992664</v>
      </c>
      <c r="D4" s="731">
        <v>3.1334068187767086</v>
      </c>
    </row>
    <row r="5" spans="1:4" x14ac:dyDescent="0.2">
      <c r="A5" s="585" t="s">
        <v>134</v>
      </c>
      <c r="B5" s="480">
        <v>-2.1974066317920111</v>
      </c>
      <c r="C5" s="480">
        <v>1.694607354392373</v>
      </c>
      <c r="D5" s="731">
        <v>3.5300319383618231</v>
      </c>
    </row>
    <row r="6" spans="1:4" x14ac:dyDescent="0.2">
      <c r="A6" s="585" t="s">
        <v>135</v>
      </c>
      <c r="B6" s="480">
        <v>-1.2516567150178042</v>
      </c>
      <c r="C6" s="480">
        <v>1.8254518436354341</v>
      </c>
      <c r="D6" s="731">
        <v>3.5290589276311657</v>
      </c>
    </row>
    <row r="7" spans="1:4" x14ac:dyDescent="0.2">
      <c r="A7" s="585" t="s">
        <v>136</v>
      </c>
      <c r="B7" s="480">
        <v>-1.375916266062909</v>
      </c>
      <c r="C7" s="480">
        <v>2.0836738272168183</v>
      </c>
      <c r="D7" s="731">
        <v>3.663393753939733</v>
      </c>
    </row>
    <row r="8" spans="1:4" x14ac:dyDescent="0.2">
      <c r="A8" s="585" t="s">
        <v>137</v>
      </c>
      <c r="B8" s="480">
        <v>-0.88789508463168521</v>
      </c>
      <c r="C8" s="480">
        <v>2.0066172892764569</v>
      </c>
      <c r="D8" s="480">
        <v>3.9429662027902581</v>
      </c>
    </row>
    <row r="9" spans="1:4" x14ac:dyDescent="0.2">
      <c r="A9" s="585" t="s">
        <v>138</v>
      </c>
      <c r="B9" s="480">
        <v>0.42649406359764735</v>
      </c>
      <c r="C9" s="480">
        <v>2.3646359118921736</v>
      </c>
      <c r="D9" s="731">
        <v>3.6013588718021263</v>
      </c>
    </row>
    <row r="10" spans="1:4" x14ac:dyDescent="0.2">
      <c r="A10" s="585" t="s">
        <v>139</v>
      </c>
      <c r="B10" s="480">
        <v>0.37064770000805175</v>
      </c>
      <c r="C10" s="480">
        <v>2.8578229545887042</v>
      </c>
      <c r="D10" s="731">
        <v>2.8817024848175592</v>
      </c>
    </row>
    <row r="11" spans="1:4" x14ac:dyDescent="0.2">
      <c r="A11" s="585" t="s">
        <v>140</v>
      </c>
      <c r="B11" s="480">
        <v>0.49685609225389527</v>
      </c>
      <c r="C11" s="480">
        <v>3.5132548354838846</v>
      </c>
      <c r="D11" s="731">
        <v>3.0478425859290756</v>
      </c>
    </row>
    <row r="12" spans="1:4" x14ac:dyDescent="0.2">
      <c r="A12" s="585" t="s">
        <v>141</v>
      </c>
      <c r="B12" s="480">
        <v>0.91104892142928851</v>
      </c>
      <c r="C12" s="480">
        <v>3.0644046658803861</v>
      </c>
      <c r="D12" s="731">
        <v>3.4769613174533704</v>
      </c>
    </row>
    <row r="13" spans="1:4" x14ac:dyDescent="0.2">
      <c r="A13" s="585" t="s">
        <v>142</v>
      </c>
      <c r="B13" s="480">
        <v>0.94008333001468847</v>
      </c>
      <c r="C13" s="480">
        <v>3.0675885347335567</v>
      </c>
      <c r="D13" s="731">
        <v>3.1077440567201431</v>
      </c>
    </row>
    <row r="14" spans="1:4" x14ac:dyDescent="0.2">
      <c r="A14" s="585" t="s">
        <v>143</v>
      </c>
      <c r="B14" s="480">
        <v>0.87830283214287463</v>
      </c>
      <c r="C14" s="480">
        <v>3.5883873080564475</v>
      </c>
      <c r="D14" s="731" t="s">
        <v>600</v>
      </c>
    </row>
    <row r="15" spans="1:4" x14ac:dyDescent="0.2">
      <c r="A15" s="586" t="s">
        <v>144</v>
      </c>
      <c r="B15" s="482">
        <v>1.4433933398524892</v>
      </c>
      <c r="C15" s="482">
        <v>3.4539657833198691</v>
      </c>
      <c r="D15" s="732" t="s">
        <v>600</v>
      </c>
    </row>
    <row r="16" spans="1:4" x14ac:dyDescent="0.2">
      <c r="D16" s="93" t="s">
        <v>236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A4" sqref="A4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72" t="s">
        <v>33</v>
      </c>
      <c r="B1" s="872"/>
      <c r="C1" s="872"/>
      <c r="D1" s="131"/>
      <c r="E1" s="131"/>
      <c r="F1" s="131"/>
      <c r="G1" s="131"/>
    </row>
    <row r="2" spans="1:13" ht="13.7" customHeight="1" x14ac:dyDescent="0.2">
      <c r="A2" s="873"/>
      <c r="B2" s="873"/>
      <c r="C2" s="873"/>
      <c r="D2" s="135"/>
      <c r="E2" s="135"/>
      <c r="F2" s="135"/>
      <c r="G2" s="110" t="s">
        <v>158</v>
      </c>
    </row>
    <row r="3" spans="1:13" ht="13.7" customHeight="1" x14ac:dyDescent="0.2">
      <c r="A3" s="167"/>
      <c r="B3" s="876">
        <f>INDICE!A3</f>
        <v>42644</v>
      </c>
      <c r="C3" s="877"/>
      <c r="D3" s="877" t="s">
        <v>119</v>
      </c>
      <c r="E3" s="877"/>
      <c r="F3" s="877" t="s">
        <v>120</v>
      </c>
      <c r="G3" s="877"/>
    </row>
    <row r="4" spans="1:13" ht="30.4" customHeight="1" x14ac:dyDescent="0.2">
      <c r="A4" s="151"/>
      <c r="B4" s="168" t="s">
        <v>198</v>
      </c>
      <c r="C4" s="169" t="s">
        <v>199</v>
      </c>
      <c r="D4" s="168" t="s">
        <v>198</v>
      </c>
      <c r="E4" s="169" t="s">
        <v>199</v>
      </c>
      <c r="F4" s="168" t="s">
        <v>198</v>
      </c>
      <c r="G4" s="169" t="s">
        <v>199</v>
      </c>
    </row>
    <row r="5" spans="1:13" s="133" customFormat="1" ht="13.7" customHeight="1" x14ac:dyDescent="0.2">
      <c r="A5" s="137" t="s">
        <v>200</v>
      </c>
      <c r="B5" s="140">
        <v>377.68311999999952</v>
      </c>
      <c r="C5" s="143">
        <v>11.259029999999999</v>
      </c>
      <c r="D5" s="140">
        <v>3848.0265099999988</v>
      </c>
      <c r="E5" s="140">
        <v>138.64135999999999</v>
      </c>
      <c r="F5" s="140">
        <v>4576.9836799999985</v>
      </c>
      <c r="G5" s="140">
        <v>163.11607999999995</v>
      </c>
      <c r="L5" s="170"/>
      <c r="M5" s="170"/>
    </row>
    <row r="6" spans="1:13" s="133" customFormat="1" ht="13.7" customHeight="1" x14ac:dyDescent="0.2">
      <c r="A6" s="137" t="s">
        <v>201</v>
      </c>
      <c r="B6" s="140">
        <v>1427.859190000001</v>
      </c>
      <c r="C6" s="140">
        <v>389.04637999999994</v>
      </c>
      <c r="D6" s="140">
        <v>14492.323829999998</v>
      </c>
      <c r="E6" s="140">
        <v>4226.7634800000005</v>
      </c>
      <c r="F6" s="140">
        <v>17230.025179999997</v>
      </c>
      <c r="G6" s="140">
        <v>5094.5854100000006</v>
      </c>
      <c r="L6" s="170"/>
      <c r="M6" s="170"/>
    </row>
    <row r="7" spans="1:13" s="133" customFormat="1" ht="13.7" customHeight="1" x14ac:dyDescent="0.2">
      <c r="A7" s="147" t="s">
        <v>195</v>
      </c>
      <c r="B7" s="148">
        <v>1805.5423100000005</v>
      </c>
      <c r="C7" s="148">
        <v>400.30540999999994</v>
      </c>
      <c r="D7" s="148">
        <v>18340.350339999997</v>
      </c>
      <c r="E7" s="148">
        <v>4365.4048400000001</v>
      </c>
      <c r="F7" s="148">
        <v>21807.008859999994</v>
      </c>
      <c r="G7" s="148">
        <v>5257.7014900000004</v>
      </c>
    </row>
    <row r="8" spans="1:13" ht="13.7" customHeight="1" x14ac:dyDescent="0.2">
      <c r="G8" s="93" t="s">
        <v>236</v>
      </c>
    </row>
    <row r="9" spans="1:13" ht="13.7" customHeight="1" x14ac:dyDescent="0.2">
      <c r="A9" s="154" t="s">
        <v>504</v>
      </c>
    </row>
    <row r="10" spans="1:13" ht="13.7" customHeight="1" x14ac:dyDescent="0.2">
      <c r="A10" s="154" t="s">
        <v>237</v>
      </c>
    </row>
    <row r="14" spans="1:13" ht="13.7" customHeight="1" x14ac:dyDescent="0.2">
      <c r="B14" s="781"/>
      <c r="D14" s="781"/>
      <c r="F14" s="781"/>
    </row>
    <row r="15" spans="1:13" ht="13.7" customHeight="1" x14ac:dyDescent="0.2">
      <c r="B15" s="781"/>
      <c r="D15" s="781"/>
      <c r="F15" s="781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507</v>
      </c>
    </row>
    <row r="2" spans="1:11" ht="15.75" x14ac:dyDescent="0.25">
      <c r="A2" s="2"/>
      <c r="J2" s="110" t="s">
        <v>158</v>
      </c>
    </row>
    <row r="3" spans="1:11" s="114" customFormat="1" ht="13.7" customHeight="1" x14ac:dyDescent="0.2">
      <c r="A3" s="111"/>
      <c r="B3" s="864">
        <f>INDICE!A3</f>
        <v>42644</v>
      </c>
      <c r="C3" s="864"/>
      <c r="D3" s="864">
        <f>INDICE!C3</f>
        <v>0</v>
      </c>
      <c r="E3" s="864"/>
      <c r="F3" s="112"/>
      <c r="G3" s="865" t="s">
        <v>120</v>
      </c>
      <c r="H3" s="865"/>
      <c r="I3" s="865"/>
      <c r="J3" s="865"/>
    </row>
    <row r="4" spans="1:11" s="114" customFormat="1" x14ac:dyDescent="0.2">
      <c r="A4" s="115"/>
      <c r="B4" s="116" t="s">
        <v>150</v>
      </c>
      <c r="C4" s="116" t="s">
        <v>151</v>
      </c>
      <c r="D4" s="116" t="s">
        <v>187</v>
      </c>
      <c r="E4" s="116" t="s">
        <v>190</v>
      </c>
      <c r="F4" s="116"/>
      <c r="G4" s="116" t="s">
        <v>150</v>
      </c>
      <c r="H4" s="116" t="s">
        <v>151</v>
      </c>
      <c r="I4" s="116" t="s">
        <v>187</v>
      </c>
      <c r="J4" s="116" t="s">
        <v>190</v>
      </c>
    </row>
    <row r="5" spans="1:11" s="114" customFormat="1" x14ac:dyDescent="0.2">
      <c r="A5" s="569" t="s">
        <v>160</v>
      </c>
      <c r="B5" s="117">
        <f>'GNA CCAA'!B5</f>
        <v>54.153269999999971</v>
      </c>
      <c r="C5" s="117">
        <f>'GNA CCAA'!C5</f>
        <v>2.5562099999999992</v>
      </c>
      <c r="D5" s="117">
        <f>'GO CCAA'!B5</f>
        <v>269.96980999999994</v>
      </c>
      <c r="E5" s="530">
        <f>SUM(B5:D5)</f>
        <v>326.67928999999992</v>
      </c>
      <c r="F5" s="117"/>
      <c r="G5" s="117">
        <f>'GNA CCAA'!F5</f>
        <v>671.7569400000009</v>
      </c>
      <c r="H5" s="117">
        <f>'GNA CCAA'!G5</f>
        <v>30.74991</v>
      </c>
      <c r="I5" s="117">
        <f>'GO CCAA'!G5</f>
        <v>3371.6183100000039</v>
      </c>
      <c r="J5" s="530">
        <f>SUM(G5:I5)</f>
        <v>4074.1251600000051</v>
      </c>
      <c r="K5" s="82"/>
    </row>
    <row r="6" spans="1:11" s="114" customFormat="1" x14ac:dyDescent="0.2">
      <c r="A6" s="570" t="s">
        <v>161</v>
      </c>
      <c r="B6" s="119">
        <f>'GNA CCAA'!B6</f>
        <v>9.970449999999996</v>
      </c>
      <c r="C6" s="119">
        <f>'GNA CCAA'!C6</f>
        <v>0.60918000000000005</v>
      </c>
      <c r="D6" s="119">
        <f>'GO CCAA'!B6</f>
        <v>70.336399999999998</v>
      </c>
      <c r="E6" s="533">
        <f>SUM(B6:D6)</f>
        <v>80.916029999999992</v>
      </c>
      <c r="F6" s="119"/>
      <c r="G6" s="119">
        <f>'GNA CCAA'!F6</f>
        <v>128.97125000000005</v>
      </c>
      <c r="H6" s="119">
        <f>'GNA CCAA'!G6</f>
        <v>7.5146700000000015</v>
      </c>
      <c r="I6" s="119">
        <f>'GO CCAA'!G6</f>
        <v>904.39584999999954</v>
      </c>
      <c r="J6" s="533">
        <f t="shared" ref="J6:J24" si="0">SUM(G6:I6)</f>
        <v>1040.8817699999995</v>
      </c>
      <c r="K6" s="82"/>
    </row>
    <row r="7" spans="1:11" s="114" customFormat="1" x14ac:dyDescent="0.2">
      <c r="A7" s="570" t="s">
        <v>162</v>
      </c>
      <c r="B7" s="119">
        <f>'GNA CCAA'!B7</f>
        <v>6.7840500000000015</v>
      </c>
      <c r="C7" s="119">
        <f>'GNA CCAA'!C7</f>
        <v>0.58414999999999995</v>
      </c>
      <c r="D7" s="119">
        <f>'GO CCAA'!B7</f>
        <v>36.844880000000003</v>
      </c>
      <c r="E7" s="533">
        <f t="shared" ref="E7:E24" si="1">SUM(B7:D7)</f>
        <v>44.213080000000005</v>
      </c>
      <c r="F7" s="119"/>
      <c r="G7" s="119">
        <f>'GNA CCAA'!F7</f>
        <v>82.293390000000045</v>
      </c>
      <c r="H7" s="119">
        <f>'GNA CCAA'!G7</f>
        <v>7.1887400000000028</v>
      </c>
      <c r="I7" s="119">
        <f>'GO CCAA'!G7</f>
        <v>441.77054999999979</v>
      </c>
      <c r="J7" s="533">
        <f t="shared" si="0"/>
        <v>531.25267999999983</v>
      </c>
      <c r="K7" s="82"/>
    </row>
    <row r="8" spans="1:11" s="114" customFormat="1" x14ac:dyDescent="0.2">
      <c r="A8" s="570" t="s">
        <v>163</v>
      </c>
      <c r="B8" s="119">
        <f>'GNA CCAA'!B8</f>
        <v>17.521390000000004</v>
      </c>
      <c r="C8" s="119">
        <f>'GNA CCAA'!C8</f>
        <v>1.1003799999999999</v>
      </c>
      <c r="D8" s="119">
        <f>'GO CCAA'!B8</f>
        <v>33.437269999999998</v>
      </c>
      <c r="E8" s="533">
        <f t="shared" si="1"/>
        <v>52.059040000000003</v>
      </c>
      <c r="F8" s="119"/>
      <c r="G8" s="119">
        <f>'GNA CCAA'!F8</f>
        <v>207.19565999999998</v>
      </c>
      <c r="H8" s="119">
        <f>'GNA CCAA'!G8</f>
        <v>12.965100000000003</v>
      </c>
      <c r="I8" s="119">
        <f>'GO CCAA'!G8</f>
        <v>410.3816599999999</v>
      </c>
      <c r="J8" s="533">
        <f t="shared" si="0"/>
        <v>630.54241999999988</v>
      </c>
      <c r="K8" s="82"/>
    </row>
    <row r="9" spans="1:11" s="114" customFormat="1" x14ac:dyDescent="0.2">
      <c r="A9" s="570" t="s">
        <v>164</v>
      </c>
      <c r="B9" s="119">
        <f>'GNA CCAA'!B9</f>
        <v>30.841059999999999</v>
      </c>
      <c r="C9" s="119">
        <f>'GNA CCAA'!C9</f>
        <v>10.950850000000001</v>
      </c>
      <c r="D9" s="119">
        <f>'GO CCAA'!B9</f>
        <v>55.449269999999999</v>
      </c>
      <c r="E9" s="533">
        <f t="shared" si="1"/>
        <v>97.24118</v>
      </c>
      <c r="F9" s="119"/>
      <c r="G9" s="119">
        <f>'GNA CCAA'!F9</f>
        <v>370.47063000000009</v>
      </c>
      <c r="H9" s="119">
        <f>'GNA CCAA'!G9</f>
        <v>129.78748000000004</v>
      </c>
      <c r="I9" s="119">
        <f>'GO CCAA'!G9</f>
        <v>659.24374</v>
      </c>
      <c r="J9" s="533">
        <f t="shared" si="0"/>
        <v>1159.5018500000001</v>
      </c>
      <c r="K9" s="82"/>
    </row>
    <row r="10" spans="1:11" s="114" customFormat="1" x14ac:dyDescent="0.2">
      <c r="A10" s="570" t="s">
        <v>165</v>
      </c>
      <c r="B10" s="119">
        <f>'GNA CCAA'!B10</f>
        <v>4.7191700000000001</v>
      </c>
      <c r="C10" s="119">
        <f>'GNA CCAA'!C10</f>
        <v>0.33524999999999999</v>
      </c>
      <c r="D10" s="119">
        <f>'GO CCAA'!B10</f>
        <v>26.864659999999997</v>
      </c>
      <c r="E10" s="533">
        <f t="shared" si="1"/>
        <v>31.919079999999997</v>
      </c>
      <c r="F10" s="119"/>
      <c r="G10" s="119">
        <f>'GNA CCAA'!F10</f>
        <v>58.101620000000004</v>
      </c>
      <c r="H10" s="119">
        <f>'GNA CCAA'!G10</f>
        <v>4.0249899999999998</v>
      </c>
      <c r="I10" s="119">
        <f>'GO CCAA'!G10</f>
        <v>317.92996000000005</v>
      </c>
      <c r="J10" s="533">
        <f t="shared" si="0"/>
        <v>380.05657000000008</v>
      </c>
      <c r="K10" s="82"/>
    </row>
    <row r="11" spans="1:11" s="114" customFormat="1" x14ac:dyDescent="0.2">
      <c r="A11" s="570" t="s">
        <v>166</v>
      </c>
      <c r="B11" s="119">
        <f>'GNA CCAA'!B11</f>
        <v>20.086550000000003</v>
      </c>
      <c r="C11" s="119">
        <f>'GNA CCAA'!C11</f>
        <v>1.3953199999999994</v>
      </c>
      <c r="D11" s="119">
        <f>'GO CCAA'!B11</f>
        <v>145.08814000000001</v>
      </c>
      <c r="E11" s="533">
        <f t="shared" si="1"/>
        <v>166.57001000000002</v>
      </c>
      <c r="F11" s="119"/>
      <c r="G11" s="119">
        <f>'GNA CCAA'!F11</f>
        <v>248.53282999999968</v>
      </c>
      <c r="H11" s="119">
        <f>'GNA CCAA'!G11</f>
        <v>17.58681000000001</v>
      </c>
      <c r="I11" s="119">
        <f>'GO CCAA'!G11</f>
        <v>1715.4519000000009</v>
      </c>
      <c r="J11" s="533">
        <f t="shared" si="0"/>
        <v>1981.5715400000006</v>
      </c>
      <c r="K11" s="82"/>
    </row>
    <row r="12" spans="1:11" s="114" customFormat="1" x14ac:dyDescent="0.2">
      <c r="A12" s="570" t="s">
        <v>606</v>
      </c>
      <c r="B12" s="119">
        <f>'GNA CCAA'!B12</f>
        <v>13.240799999999988</v>
      </c>
      <c r="C12" s="119">
        <f>'GNA CCAA'!C12</f>
        <v>0.78176999999999985</v>
      </c>
      <c r="D12" s="119">
        <f>'GO CCAA'!B12</f>
        <v>103.66990999999999</v>
      </c>
      <c r="E12" s="533">
        <f t="shared" si="1"/>
        <v>117.69247999999997</v>
      </c>
      <c r="F12" s="119"/>
      <c r="G12" s="119">
        <f>'GNA CCAA'!F12</f>
        <v>166.05701999999994</v>
      </c>
      <c r="H12" s="119">
        <f>'GNA CCAA'!G12</f>
        <v>9.2049200000000067</v>
      </c>
      <c r="I12" s="119">
        <f>'GO CCAA'!G12</f>
        <v>1249.5513499999995</v>
      </c>
      <c r="J12" s="533">
        <f t="shared" si="0"/>
        <v>1424.8132899999994</v>
      </c>
      <c r="K12" s="82"/>
    </row>
    <row r="13" spans="1:11" s="114" customFormat="1" x14ac:dyDescent="0.2">
      <c r="A13" s="570" t="s">
        <v>167</v>
      </c>
      <c r="B13" s="119">
        <f>'GNA CCAA'!B13</f>
        <v>60.32954999999999</v>
      </c>
      <c r="C13" s="119">
        <f>'GNA CCAA'!C13</f>
        <v>4.6427399999999963</v>
      </c>
      <c r="D13" s="119">
        <f>'GO CCAA'!B13</f>
        <v>282.44601999999998</v>
      </c>
      <c r="E13" s="533">
        <f t="shared" si="1"/>
        <v>347.41830999999996</v>
      </c>
      <c r="F13" s="119"/>
      <c r="G13" s="119">
        <f>'GNA CCAA'!F13</f>
        <v>732.10682000000133</v>
      </c>
      <c r="H13" s="119">
        <f>'GNA CCAA'!G13</f>
        <v>55.224999999999945</v>
      </c>
      <c r="I13" s="119">
        <f>'GO CCAA'!G13</f>
        <v>3534.8693500000004</v>
      </c>
      <c r="J13" s="533">
        <f t="shared" si="0"/>
        <v>4322.2011700000021</v>
      </c>
      <c r="K13" s="82"/>
    </row>
    <row r="14" spans="1:11" s="114" customFormat="1" x14ac:dyDescent="0.2">
      <c r="A14" s="570" t="s">
        <v>168</v>
      </c>
      <c r="B14" s="119">
        <f>'GNA CCAA'!B14</f>
        <v>0.44500000000000001</v>
      </c>
      <c r="C14" s="119">
        <f>'GNA CCAA'!C14</f>
        <v>5.0450000000000002E-2</v>
      </c>
      <c r="D14" s="119">
        <f>'GO CCAA'!B14</f>
        <v>1.02424</v>
      </c>
      <c r="E14" s="533">
        <f t="shared" si="1"/>
        <v>1.51969</v>
      </c>
      <c r="F14" s="119"/>
      <c r="G14" s="119">
        <f>'GNA CCAA'!F14</f>
        <v>5.5398900000000006</v>
      </c>
      <c r="H14" s="119">
        <f>'GNA CCAA'!G14</f>
        <v>0.61354999999999982</v>
      </c>
      <c r="I14" s="119">
        <f>'GO CCAA'!G14</f>
        <v>13.583029999999997</v>
      </c>
      <c r="J14" s="533">
        <f t="shared" si="0"/>
        <v>19.736469999999997</v>
      </c>
      <c r="K14" s="82"/>
    </row>
    <row r="15" spans="1:11" s="114" customFormat="1" x14ac:dyDescent="0.2">
      <c r="A15" s="570" t="s">
        <v>169</v>
      </c>
      <c r="B15" s="119">
        <f>'GNA CCAA'!B15</f>
        <v>39.248539999999991</v>
      </c>
      <c r="C15" s="119">
        <f>'GNA CCAA'!C15</f>
        <v>1.94645</v>
      </c>
      <c r="D15" s="119">
        <f>'GO CCAA'!B15</f>
        <v>172.57739999999995</v>
      </c>
      <c r="E15" s="533">
        <f t="shared" si="1"/>
        <v>213.77238999999994</v>
      </c>
      <c r="F15" s="119"/>
      <c r="G15" s="119">
        <f>'GNA CCAA'!F15</f>
        <v>485.63798000000014</v>
      </c>
      <c r="H15" s="119">
        <f>'GNA CCAA'!G15</f>
        <v>23.650260000000003</v>
      </c>
      <c r="I15" s="119">
        <f>'GO CCAA'!G15</f>
        <v>2162.5347400000019</v>
      </c>
      <c r="J15" s="533">
        <f t="shared" si="0"/>
        <v>2671.8229800000022</v>
      </c>
      <c r="K15" s="82"/>
    </row>
    <row r="16" spans="1:11" s="114" customFormat="1" x14ac:dyDescent="0.2">
      <c r="A16" s="570" t="s">
        <v>170</v>
      </c>
      <c r="B16" s="119">
        <f>'GNA CCAA'!B16</f>
        <v>6.9796700000000014</v>
      </c>
      <c r="C16" s="119">
        <f>'GNA CCAA'!C16</f>
        <v>0.28693000000000007</v>
      </c>
      <c r="D16" s="119">
        <f>'GO CCAA'!B16</f>
        <v>49.679290000000002</v>
      </c>
      <c r="E16" s="533">
        <f t="shared" si="1"/>
        <v>56.945890000000006</v>
      </c>
      <c r="F16" s="119"/>
      <c r="G16" s="119">
        <f>'GNA CCAA'!F16</f>
        <v>91.465850000000017</v>
      </c>
      <c r="H16" s="119">
        <f>'GNA CCAA'!G16</f>
        <v>3.3912100000000005</v>
      </c>
      <c r="I16" s="119">
        <f>'GO CCAA'!G16</f>
        <v>617.07646000000011</v>
      </c>
      <c r="J16" s="533">
        <f t="shared" si="0"/>
        <v>711.93352000000016</v>
      </c>
      <c r="K16" s="82"/>
    </row>
    <row r="17" spans="1:16" s="114" customFormat="1" x14ac:dyDescent="0.2">
      <c r="A17" s="570" t="s">
        <v>171</v>
      </c>
      <c r="B17" s="119">
        <f>'GNA CCAA'!B17</f>
        <v>17.981999999999999</v>
      </c>
      <c r="C17" s="119">
        <f>'GNA CCAA'!C17</f>
        <v>1.2058399999999994</v>
      </c>
      <c r="D17" s="119">
        <f>'GO CCAA'!B17</f>
        <v>111.96807000000003</v>
      </c>
      <c r="E17" s="533">
        <f t="shared" si="1"/>
        <v>131.15591000000003</v>
      </c>
      <c r="F17" s="119"/>
      <c r="G17" s="119">
        <f>'GNA CCAA'!F17</f>
        <v>226.79253999999992</v>
      </c>
      <c r="H17" s="119">
        <f>'GNA CCAA'!G17</f>
        <v>14.64539000000001</v>
      </c>
      <c r="I17" s="119">
        <f>'GO CCAA'!G17</f>
        <v>1371.7872699999998</v>
      </c>
      <c r="J17" s="533">
        <f t="shared" si="0"/>
        <v>1613.2251999999999</v>
      </c>
      <c r="K17" s="82"/>
    </row>
    <row r="18" spans="1:16" s="114" customFormat="1" x14ac:dyDescent="0.2">
      <c r="A18" s="570" t="s">
        <v>172</v>
      </c>
      <c r="B18" s="119">
        <f>'GNA CCAA'!B18</f>
        <v>2.8652100000000003</v>
      </c>
      <c r="C18" s="119">
        <f>'GNA CCAA'!C18</f>
        <v>0.13908999999999999</v>
      </c>
      <c r="D18" s="119">
        <f>'GO CCAA'!B18</f>
        <v>18.16459</v>
      </c>
      <c r="E18" s="533">
        <f t="shared" si="1"/>
        <v>21.168890000000001</v>
      </c>
      <c r="F18" s="119"/>
      <c r="G18" s="119">
        <f>'GNA CCAA'!F18</f>
        <v>27.556139999999996</v>
      </c>
      <c r="H18" s="119">
        <f>'GNA CCAA'!G18</f>
        <v>1.7684300000000002</v>
      </c>
      <c r="I18" s="119">
        <f>'GO CCAA'!G18</f>
        <v>180.32244999999995</v>
      </c>
      <c r="J18" s="533">
        <f t="shared" si="0"/>
        <v>209.64701999999994</v>
      </c>
      <c r="K18" s="82"/>
    </row>
    <row r="19" spans="1:16" s="114" customFormat="1" x14ac:dyDescent="0.2">
      <c r="A19" s="570" t="s">
        <v>173</v>
      </c>
      <c r="B19" s="119">
        <f>'GNA CCAA'!B19</f>
        <v>43.816559999999996</v>
      </c>
      <c r="C19" s="119">
        <f>'GNA CCAA'!C19</f>
        <v>2.6931899999999995</v>
      </c>
      <c r="D19" s="119">
        <f>'GO CCAA'!B19</f>
        <v>185.65887000000001</v>
      </c>
      <c r="E19" s="533">
        <f t="shared" si="1"/>
        <v>232.16862</v>
      </c>
      <c r="F19" s="119"/>
      <c r="G19" s="119">
        <f>'GNA CCAA'!F19</f>
        <v>518.1027600000001</v>
      </c>
      <c r="H19" s="119">
        <f>'GNA CCAA'!G19</f>
        <v>31.895779999999988</v>
      </c>
      <c r="I19" s="119">
        <f>'GO CCAA'!G19</f>
        <v>2214.8594300000004</v>
      </c>
      <c r="J19" s="533">
        <f t="shared" si="0"/>
        <v>2764.8579700000005</v>
      </c>
      <c r="K19" s="82"/>
    </row>
    <row r="20" spans="1:16" s="114" customFormat="1" x14ac:dyDescent="0.2">
      <c r="A20" s="570" t="s">
        <v>174</v>
      </c>
      <c r="B20" s="119">
        <f>'GNA CCAA'!B20</f>
        <v>0.60470000000000002</v>
      </c>
      <c r="C20" s="808">
        <f>'GNA CCAA'!C20</f>
        <v>0</v>
      </c>
      <c r="D20" s="119">
        <f>'GO CCAA'!B20</f>
        <v>1.67378</v>
      </c>
      <c r="E20" s="533">
        <f t="shared" si="1"/>
        <v>2.2784800000000001</v>
      </c>
      <c r="F20" s="119"/>
      <c r="G20" s="119">
        <f>'GNA CCAA'!F20</f>
        <v>6.9326999999999996</v>
      </c>
      <c r="H20" s="808">
        <f>'GNA CCAA'!G20</f>
        <v>0</v>
      </c>
      <c r="I20" s="119">
        <f>'GO CCAA'!G20</f>
        <v>19.056639999999998</v>
      </c>
      <c r="J20" s="533">
        <f t="shared" si="0"/>
        <v>25.989339999999999</v>
      </c>
      <c r="K20" s="82"/>
    </row>
    <row r="21" spans="1:16" s="114" customFormat="1" x14ac:dyDescent="0.2">
      <c r="A21" s="570" t="s">
        <v>175</v>
      </c>
      <c r="B21" s="119">
        <f>'GNA CCAA'!B21</f>
        <v>9.0886700000000022</v>
      </c>
      <c r="C21" s="119">
        <f>'GNA CCAA'!C21</f>
        <v>0.57735000000000014</v>
      </c>
      <c r="D21" s="119">
        <f>'GO CCAA'!B21</f>
        <v>67.688849999999988</v>
      </c>
      <c r="E21" s="533">
        <f t="shared" si="1"/>
        <v>77.354869999999991</v>
      </c>
      <c r="F21" s="119"/>
      <c r="G21" s="119">
        <f>'GNA CCAA'!F21</f>
        <v>112.71793000000002</v>
      </c>
      <c r="H21" s="119">
        <f>'GNA CCAA'!G21</f>
        <v>6.851770000000001</v>
      </c>
      <c r="I21" s="119">
        <f>'GO CCAA'!G21</f>
        <v>872.97957999999994</v>
      </c>
      <c r="J21" s="533">
        <f t="shared" si="0"/>
        <v>992.54927999999995</v>
      </c>
      <c r="K21" s="82"/>
    </row>
    <row r="22" spans="1:16" s="114" customFormat="1" x14ac:dyDescent="0.2">
      <c r="A22" s="570" t="s">
        <v>176</v>
      </c>
      <c r="B22" s="119">
        <f>'GNA CCAA'!B22</f>
        <v>5.2322900000000008</v>
      </c>
      <c r="C22" s="119">
        <f>'GNA CCAA'!C22</f>
        <v>0.29356999999999994</v>
      </c>
      <c r="D22" s="119">
        <f>'GO CCAA'!B22</f>
        <v>44.982889999999998</v>
      </c>
      <c r="E22" s="533">
        <f t="shared" si="1"/>
        <v>50.508749999999999</v>
      </c>
      <c r="F22" s="119"/>
      <c r="G22" s="119">
        <f>'GNA CCAA'!F22</f>
        <v>60.572920000000018</v>
      </c>
      <c r="H22" s="119">
        <f>'GNA CCAA'!G22</f>
        <v>2.9898100000000003</v>
      </c>
      <c r="I22" s="119">
        <f>'GO CCAA'!G22</f>
        <v>586.16888000000017</v>
      </c>
      <c r="J22" s="533">
        <f t="shared" si="0"/>
        <v>649.73161000000016</v>
      </c>
      <c r="K22" s="82"/>
    </row>
    <row r="23" spans="1:16" x14ac:dyDescent="0.2">
      <c r="A23" s="571" t="s">
        <v>177</v>
      </c>
      <c r="B23" s="119">
        <f>'GNA CCAA'!B23</f>
        <v>13.874550000000001</v>
      </c>
      <c r="C23" s="119">
        <f>'GNA CCAA'!C23</f>
        <v>1.0044500000000001</v>
      </c>
      <c r="D23" s="119">
        <f>'GO CCAA'!B23</f>
        <v>138.49855000000002</v>
      </c>
      <c r="E23" s="533">
        <f t="shared" si="1"/>
        <v>153.37755000000001</v>
      </c>
      <c r="F23" s="119"/>
      <c r="G23" s="119">
        <f>'GNA CCAA'!F23</f>
        <v>166.82122999999987</v>
      </c>
      <c r="H23" s="119">
        <f>'GNA CCAA'!G23</f>
        <v>12.349950000000002</v>
      </c>
      <c r="I23" s="119">
        <f>'GO CCAA'!G23</f>
        <v>1662.1327299999998</v>
      </c>
      <c r="J23" s="533">
        <f t="shared" si="0"/>
        <v>1841.3039099999996</v>
      </c>
      <c r="K23" s="476"/>
      <c r="P23" s="114"/>
    </row>
    <row r="24" spans="1:16" x14ac:dyDescent="0.2">
      <c r="A24" s="572" t="s">
        <v>498</v>
      </c>
      <c r="B24" s="123">
        <f>'GNA CCAA'!B24</f>
        <v>357.78348000000005</v>
      </c>
      <c r="C24" s="123">
        <f>'GNA CCAA'!C24</f>
        <v>31.153169999999996</v>
      </c>
      <c r="D24" s="123">
        <f>'GO CCAA'!B24</f>
        <v>1816.0228899999997</v>
      </c>
      <c r="E24" s="123">
        <f t="shared" si="1"/>
        <v>2204.9595399999998</v>
      </c>
      <c r="F24" s="123"/>
      <c r="G24" s="123">
        <f>'GNA CCAA'!F24</f>
        <v>4367.6260999999931</v>
      </c>
      <c r="H24" s="573">
        <f>'GNA CCAA'!G24</f>
        <v>372.40377000000092</v>
      </c>
      <c r="I24" s="123">
        <f>'GO CCAA'!G24</f>
        <v>22305.713880000039</v>
      </c>
      <c r="J24" s="123">
        <f t="shared" si="0"/>
        <v>27045.743750000034</v>
      </c>
      <c r="K24" s="476"/>
    </row>
    <row r="25" spans="1:16" x14ac:dyDescent="0.2">
      <c r="I25" s="8"/>
      <c r="J25" s="93" t="s">
        <v>236</v>
      </c>
    </row>
    <row r="26" spans="1:16" x14ac:dyDescent="0.2">
      <c r="A26" s="536" t="s">
        <v>505</v>
      </c>
      <c r="G26" s="125"/>
      <c r="H26" s="125"/>
      <c r="I26" s="125"/>
      <c r="J26" s="125"/>
    </row>
    <row r="27" spans="1:16" x14ac:dyDescent="0.2">
      <c r="A27" s="154" t="s">
        <v>237</v>
      </c>
      <c r="G27" s="125"/>
      <c r="H27" s="125"/>
      <c r="I27" s="125"/>
      <c r="J27" s="125"/>
    </row>
    <row r="28" spans="1:16" ht="18" x14ac:dyDescent="0.25">
      <c r="A28" s="126"/>
      <c r="E28" s="871"/>
      <c r="F28" s="871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266" priority="5" operator="between">
      <formula>0</formula>
      <formula>0.5</formula>
    </cfRule>
    <cfRule type="cellIs" dxfId="265" priority="6" operator="between">
      <formula>0</formula>
      <formula>0.49</formula>
    </cfRule>
  </conditionalFormatting>
  <conditionalFormatting sqref="E6:E23">
    <cfRule type="cellIs" dxfId="264" priority="3" operator="between">
      <formula>0</formula>
      <formula>0.5</formula>
    </cfRule>
    <cfRule type="cellIs" dxfId="263" priority="4" operator="between">
      <formula>0</formula>
      <formula>0.49</formula>
    </cfRule>
  </conditionalFormatting>
  <conditionalFormatting sqref="J6:J23">
    <cfRule type="cellIs" dxfId="262" priority="1" operator="between">
      <formula>0</formula>
      <formula>0.5</formula>
    </cfRule>
    <cfRule type="cellIs" dxfId="26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158</v>
      </c>
    </row>
    <row r="3" spans="1:65" s="102" customFormat="1" x14ac:dyDescent="0.2">
      <c r="A3" s="79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97" t="s">
        <v>486</v>
      </c>
      <c r="H4" s="98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202</v>
      </c>
      <c r="B5" s="100">
        <v>541.45746999999972</v>
      </c>
      <c r="C5" s="101">
        <v>13.213439212696837</v>
      </c>
      <c r="D5" s="100">
        <v>5023.0971399999999</v>
      </c>
      <c r="E5" s="101">
        <v>6.7564093747605982</v>
      </c>
      <c r="F5" s="100">
        <v>5851.9959599999993</v>
      </c>
      <c r="G5" s="101">
        <v>7.1528987318989188</v>
      </c>
      <c r="H5" s="101">
        <v>99.992184986804503</v>
      </c>
    </row>
    <row r="6" spans="1:65" s="99" customFormat="1" x14ac:dyDescent="0.2">
      <c r="A6" s="99" t="s">
        <v>148</v>
      </c>
      <c r="B6" s="119">
        <v>3.703E-2</v>
      </c>
      <c r="C6" s="537">
        <v>332.0886814469078</v>
      </c>
      <c r="D6" s="119">
        <v>0.24151000000000003</v>
      </c>
      <c r="E6" s="537">
        <v>7.5337281268088585</v>
      </c>
      <c r="F6" s="119">
        <v>0.45737000000000011</v>
      </c>
      <c r="G6" s="537">
        <v>65.432054110753441</v>
      </c>
      <c r="H6" s="267">
        <v>7.8150131955003598E-3</v>
      </c>
    </row>
    <row r="7" spans="1:65" s="99" customFormat="1" x14ac:dyDescent="0.2">
      <c r="A7" s="68" t="s">
        <v>118</v>
      </c>
      <c r="B7" s="69">
        <v>541.49449999999979</v>
      </c>
      <c r="C7" s="103">
        <v>13.219153044807561</v>
      </c>
      <c r="D7" s="69">
        <v>5023.3386499999997</v>
      </c>
      <c r="E7" s="103">
        <v>6.756446476238696</v>
      </c>
      <c r="F7" s="69">
        <v>5852.4533299999994</v>
      </c>
      <c r="G7" s="103">
        <v>7.1558488485131742</v>
      </c>
      <c r="H7" s="103">
        <v>100</v>
      </c>
    </row>
    <row r="8" spans="1:65" s="99" customFormat="1" x14ac:dyDescent="0.2">
      <c r="H8" s="93" t="s">
        <v>236</v>
      </c>
    </row>
    <row r="9" spans="1:65" s="99" customFormat="1" x14ac:dyDescent="0.2">
      <c r="A9" s="94" t="s">
        <v>555</v>
      </c>
    </row>
    <row r="10" spans="1:65" x14ac:dyDescent="0.2">
      <c r="A10" s="166" t="s">
        <v>640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260" priority="7" operator="between">
      <formula>0</formula>
      <formula>0.5</formula>
    </cfRule>
    <cfRule type="cellIs" dxfId="259" priority="8" operator="between">
      <formula>0</formula>
      <formula>0.49</formula>
    </cfRule>
  </conditionalFormatting>
  <conditionalFormatting sqref="D6">
    <cfRule type="cellIs" dxfId="258" priority="5" operator="between">
      <formula>0</formula>
      <formula>0.5</formula>
    </cfRule>
    <cfRule type="cellIs" dxfId="257" priority="6" operator="between">
      <formula>0</formula>
      <formula>0.49</formula>
    </cfRule>
  </conditionalFormatting>
  <conditionalFormatting sqref="F6">
    <cfRule type="cellIs" dxfId="256" priority="3" operator="between">
      <formula>0</formula>
      <formula>0.5</formula>
    </cfRule>
    <cfRule type="cellIs" dxfId="255" priority="4" operator="between">
      <formula>0</formula>
      <formula>0.49</formula>
    </cfRule>
  </conditionalFormatting>
  <conditionalFormatting sqref="H6">
    <cfRule type="cellIs" dxfId="254" priority="1" operator="between">
      <formula>0</formula>
      <formula>0.5</formula>
    </cfRule>
    <cfRule type="cellIs" dxfId="253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87" t="s">
        <v>158</v>
      </c>
    </row>
    <row r="3" spans="1:65" s="102" customFormat="1" x14ac:dyDescent="0.2">
      <c r="A3" s="79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98" t="s">
        <v>486</v>
      </c>
      <c r="H4" s="98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203</v>
      </c>
      <c r="B5" s="129">
        <v>166.51950999999997</v>
      </c>
      <c r="C5" s="180">
        <v>-0.38648506468852561</v>
      </c>
      <c r="D5" s="129">
        <v>1858.0363499999999</v>
      </c>
      <c r="E5" s="180">
        <v>5.6019055303493905</v>
      </c>
      <c r="F5" s="129">
        <v>2199.8438200000001</v>
      </c>
      <c r="G5" s="180">
        <v>4.1236942127406433</v>
      </c>
      <c r="H5" s="180">
        <v>25.297054968119809</v>
      </c>
    </row>
    <row r="6" spans="1:65" s="179" customFormat="1" x14ac:dyDescent="0.2">
      <c r="A6" s="179" t="s">
        <v>204</v>
      </c>
      <c r="B6" s="129">
        <v>609.48289</v>
      </c>
      <c r="C6" s="180">
        <v>23.413515222355603</v>
      </c>
      <c r="D6" s="129">
        <v>5408.5561599999992</v>
      </c>
      <c r="E6" s="180">
        <v>7.0933912135767692</v>
      </c>
      <c r="F6" s="129">
        <v>6496.2033000000001</v>
      </c>
      <c r="G6" s="180">
        <v>6.9172826556357956</v>
      </c>
      <c r="H6" s="180">
        <v>74.702945031880176</v>
      </c>
    </row>
    <row r="7" spans="1:65" s="99" customFormat="1" x14ac:dyDescent="0.2">
      <c r="A7" s="68" t="s">
        <v>508</v>
      </c>
      <c r="B7" s="69">
        <v>776.00240000000008</v>
      </c>
      <c r="C7" s="103">
        <v>17.39472324151005</v>
      </c>
      <c r="D7" s="69">
        <v>7266.5925099999986</v>
      </c>
      <c r="E7" s="103">
        <v>6.7080301462933729</v>
      </c>
      <c r="F7" s="69">
        <v>8696.0471200000011</v>
      </c>
      <c r="G7" s="103">
        <v>6.1965186312478195</v>
      </c>
      <c r="H7" s="103">
        <v>100</v>
      </c>
    </row>
    <row r="8" spans="1:65" s="99" customFormat="1" x14ac:dyDescent="0.2">
      <c r="A8" s="181" t="s">
        <v>495</v>
      </c>
      <c r="B8" s="182">
        <v>571.85317000000009</v>
      </c>
      <c r="C8" s="769">
        <v>19.505351107951746</v>
      </c>
      <c r="D8" s="182">
        <v>5206.0837799999999</v>
      </c>
      <c r="E8" s="769">
        <v>5.476702307723011</v>
      </c>
      <c r="F8" s="182">
        <v>6259.0885099999996</v>
      </c>
      <c r="G8" s="769">
        <v>5.3312731417772312</v>
      </c>
      <c r="H8" s="769">
        <v>71.976248790151431</v>
      </c>
    </row>
    <row r="9" spans="1:65" s="179" customFormat="1" x14ac:dyDescent="0.2">
      <c r="H9" s="93" t="s">
        <v>236</v>
      </c>
    </row>
    <row r="10" spans="1:65" s="179" customFormat="1" x14ac:dyDescent="0.2">
      <c r="A10" s="94" t="s">
        <v>555</v>
      </c>
    </row>
    <row r="11" spans="1:65" x14ac:dyDescent="0.2">
      <c r="A11" s="94" t="s">
        <v>509</v>
      </c>
    </row>
    <row r="12" spans="1:65" x14ac:dyDescent="0.2">
      <c r="A12" s="166" t="s">
        <v>640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510</v>
      </c>
    </row>
    <row r="2" spans="1:3" ht="15.75" x14ac:dyDescent="0.25">
      <c r="A2" s="2"/>
      <c r="C2" s="588" t="s">
        <v>158</v>
      </c>
    </row>
    <row r="3" spans="1:3" s="114" customFormat="1" ht="13.7" customHeight="1" x14ac:dyDescent="0.2">
      <c r="A3" s="111"/>
      <c r="B3" s="439">
        <f>INDICE!A3</f>
        <v>42644</v>
      </c>
      <c r="C3" s="113"/>
    </row>
    <row r="4" spans="1:3" s="114" customFormat="1" x14ac:dyDescent="0.2">
      <c r="A4" s="569" t="s">
        <v>160</v>
      </c>
      <c r="B4" s="117">
        <v>13.219150000000001</v>
      </c>
      <c r="C4" s="117">
        <v>168.97045999999997</v>
      </c>
    </row>
    <row r="5" spans="1:3" s="114" customFormat="1" x14ac:dyDescent="0.2">
      <c r="A5" s="570" t="s">
        <v>161</v>
      </c>
      <c r="B5" s="119">
        <v>0.28814000000000001</v>
      </c>
      <c r="C5" s="119">
        <v>3.2871899999999994</v>
      </c>
    </row>
    <row r="6" spans="1:3" s="114" customFormat="1" x14ac:dyDescent="0.2">
      <c r="A6" s="570" t="s">
        <v>162</v>
      </c>
      <c r="B6" s="119">
        <v>3.7843199999999997</v>
      </c>
      <c r="C6" s="119">
        <v>51.189540000000001</v>
      </c>
    </row>
    <row r="7" spans="1:3" s="114" customFormat="1" x14ac:dyDescent="0.2">
      <c r="A7" s="570" t="s">
        <v>163</v>
      </c>
      <c r="B7" s="119">
        <v>14.340779999999999</v>
      </c>
      <c r="C7" s="119">
        <v>157.82165000000001</v>
      </c>
    </row>
    <row r="8" spans="1:3" s="114" customFormat="1" x14ac:dyDescent="0.2">
      <c r="A8" s="570" t="s">
        <v>164</v>
      </c>
      <c r="B8" s="119">
        <v>83.400390000000002</v>
      </c>
      <c r="C8" s="119">
        <v>1152.0504799999994</v>
      </c>
    </row>
    <row r="9" spans="1:3" s="114" customFormat="1" x14ac:dyDescent="0.2">
      <c r="A9" s="570" t="s">
        <v>165</v>
      </c>
      <c r="B9" s="119">
        <v>0.17808000000000002</v>
      </c>
      <c r="C9" s="119">
        <v>4.5049400000000004</v>
      </c>
    </row>
    <row r="10" spans="1:3" s="114" customFormat="1" x14ac:dyDescent="0.2">
      <c r="A10" s="570" t="s">
        <v>166</v>
      </c>
      <c r="B10" s="119">
        <v>2.0994600000000001</v>
      </c>
      <c r="C10" s="119">
        <v>29.901799999999977</v>
      </c>
    </row>
    <row r="11" spans="1:3" s="114" customFormat="1" x14ac:dyDescent="0.2">
      <c r="A11" s="570" t="s">
        <v>606</v>
      </c>
      <c r="B11" s="119">
        <v>9.0352900000000016</v>
      </c>
      <c r="C11" s="119">
        <v>119.25178000000002</v>
      </c>
    </row>
    <row r="12" spans="1:3" s="114" customFormat="1" x14ac:dyDescent="0.2">
      <c r="A12" s="570" t="s">
        <v>167</v>
      </c>
      <c r="B12" s="119">
        <v>2.4257199999999997</v>
      </c>
      <c r="C12" s="119">
        <v>39.884869999999992</v>
      </c>
    </row>
    <row r="13" spans="1:3" s="114" customFormat="1" x14ac:dyDescent="0.2">
      <c r="A13" s="570" t="s">
        <v>168</v>
      </c>
      <c r="B13" s="119">
        <v>2.4995599999999998</v>
      </c>
      <c r="C13" s="119">
        <v>44.503969999999995</v>
      </c>
    </row>
    <row r="14" spans="1:3" s="114" customFormat="1" x14ac:dyDescent="0.2">
      <c r="A14" s="570" t="s">
        <v>169</v>
      </c>
      <c r="B14" s="119">
        <v>0.84357000000000015</v>
      </c>
      <c r="C14" s="119">
        <v>9.8817200000000014</v>
      </c>
    </row>
    <row r="15" spans="1:3" s="114" customFormat="1" x14ac:dyDescent="0.2">
      <c r="A15" s="570" t="s">
        <v>170</v>
      </c>
      <c r="B15" s="119">
        <v>0.20254</v>
      </c>
      <c r="C15" s="119">
        <v>2.9164199999999996</v>
      </c>
    </row>
    <row r="16" spans="1:3" s="114" customFormat="1" x14ac:dyDescent="0.2">
      <c r="A16" s="570" t="s">
        <v>171</v>
      </c>
      <c r="B16" s="119">
        <v>30.217550000000003</v>
      </c>
      <c r="C16" s="119">
        <v>353.84372999999988</v>
      </c>
    </row>
    <row r="17" spans="1:9" s="114" customFormat="1" x14ac:dyDescent="0.2">
      <c r="A17" s="570" t="s">
        <v>172</v>
      </c>
      <c r="B17" s="119">
        <v>0.27349000000000001</v>
      </c>
      <c r="C17" s="119">
        <v>2.8234100000000004</v>
      </c>
    </row>
    <row r="18" spans="1:9" s="114" customFormat="1" x14ac:dyDescent="0.2">
      <c r="A18" s="570" t="s">
        <v>173</v>
      </c>
      <c r="B18" s="119">
        <v>0.25931999999999999</v>
      </c>
      <c r="C18" s="119">
        <v>2.0731999999999999</v>
      </c>
    </row>
    <row r="19" spans="1:9" s="114" customFormat="1" x14ac:dyDescent="0.2">
      <c r="A19" s="570" t="s">
        <v>174</v>
      </c>
      <c r="B19" s="119">
        <v>2.49884</v>
      </c>
      <c r="C19" s="119">
        <v>44.835070000000002</v>
      </c>
    </row>
    <row r="20" spans="1:9" s="114" customFormat="1" x14ac:dyDescent="0.2">
      <c r="A20" s="570" t="s">
        <v>175</v>
      </c>
      <c r="B20" s="119">
        <v>0.2954</v>
      </c>
      <c r="C20" s="119">
        <v>4.8873200000000008</v>
      </c>
    </row>
    <row r="21" spans="1:9" s="114" customFormat="1" x14ac:dyDescent="0.2">
      <c r="A21" s="570" t="s">
        <v>176</v>
      </c>
      <c r="B21" s="119">
        <v>0.25509999999999999</v>
      </c>
      <c r="C21" s="119">
        <v>2.7204600000000001</v>
      </c>
    </row>
    <row r="22" spans="1:9" x14ac:dyDescent="0.2">
      <c r="A22" s="571" t="s">
        <v>177</v>
      </c>
      <c r="B22" s="119">
        <v>0.40281</v>
      </c>
      <c r="C22" s="119">
        <v>4.4958099999999996</v>
      </c>
      <c r="I22" s="114"/>
    </row>
    <row r="23" spans="1:9" x14ac:dyDescent="0.2">
      <c r="A23" s="572" t="s">
        <v>498</v>
      </c>
      <c r="B23" s="123">
        <v>166.51951000000011</v>
      </c>
      <c r="C23" s="123">
        <v>2199.8438200000028</v>
      </c>
    </row>
    <row r="24" spans="1:9" x14ac:dyDescent="0.2">
      <c r="A24" s="154" t="s">
        <v>237</v>
      </c>
      <c r="C24" s="93" t="s">
        <v>236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22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252" priority="3" operator="between">
      <formula>0</formula>
      <formula>0.5</formula>
    </cfRule>
    <cfRule type="cellIs" dxfId="251" priority="4" operator="between">
      <formula>0</formula>
      <formula>0.49</formula>
    </cfRule>
  </conditionalFormatting>
  <conditionalFormatting sqref="C5:C22">
    <cfRule type="cellIs" dxfId="250" priority="1" operator="between">
      <formula>0</formula>
      <formula>0.5</formula>
    </cfRule>
    <cfRule type="cellIs" dxfId="24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activeCell="E58" sqref="E58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0" t="s">
        <v>0</v>
      </c>
      <c r="B1" s="850"/>
      <c r="C1" s="850"/>
      <c r="D1" s="850"/>
      <c r="E1" s="850"/>
      <c r="F1" s="850"/>
    </row>
    <row r="2" spans="1:6" ht="12.75" x14ac:dyDescent="0.2">
      <c r="A2" s="851"/>
      <c r="B2" s="851"/>
      <c r="C2" s="851"/>
      <c r="D2" s="851"/>
      <c r="E2" s="851"/>
      <c r="F2" s="851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478</v>
      </c>
      <c r="F3" s="721" t="s">
        <v>479</v>
      </c>
    </row>
    <row r="4" spans="1:6" ht="12.75" x14ac:dyDescent="0.2">
      <c r="A4" s="26" t="s">
        <v>45</v>
      </c>
      <c r="B4" s="437"/>
      <c r="C4" s="437"/>
      <c r="D4" s="437"/>
      <c r="E4" s="437"/>
      <c r="F4" s="721"/>
    </row>
    <row r="5" spans="1:6" ht="12.75" x14ac:dyDescent="0.2">
      <c r="A5" s="27" t="s">
        <v>46</v>
      </c>
      <c r="B5" s="28" t="s">
        <v>674</v>
      </c>
      <c r="C5" s="29" t="s">
        <v>47</v>
      </c>
      <c r="D5" s="30">
        <v>4712.3971400000037</v>
      </c>
      <c r="E5" s="457">
        <v>4763.6282900000006</v>
      </c>
      <c r="F5" s="717" t="s">
        <v>675</v>
      </c>
    </row>
    <row r="6" spans="1:6" ht="12.75" x14ac:dyDescent="0.2">
      <c r="A6" s="22" t="s">
        <v>466</v>
      </c>
      <c r="B6" s="31" t="s">
        <v>674</v>
      </c>
      <c r="C6" s="32" t="s">
        <v>47</v>
      </c>
      <c r="D6" s="33">
        <v>153.81973000000005</v>
      </c>
      <c r="E6" s="458">
        <v>158.21991000000003</v>
      </c>
      <c r="F6" s="717" t="s">
        <v>675</v>
      </c>
    </row>
    <row r="7" spans="1:6" ht="12.75" x14ac:dyDescent="0.2">
      <c r="A7" s="22" t="s">
        <v>48</v>
      </c>
      <c r="B7" s="31" t="s">
        <v>674</v>
      </c>
      <c r="C7" s="32" t="s">
        <v>47</v>
      </c>
      <c r="D7" s="33">
        <v>409.60927999999939</v>
      </c>
      <c r="E7" s="458">
        <v>389.25738000000001</v>
      </c>
      <c r="F7" s="717" t="s">
        <v>675</v>
      </c>
    </row>
    <row r="8" spans="1:6" ht="12.75" x14ac:dyDescent="0.2">
      <c r="A8" s="22" t="s">
        <v>49</v>
      </c>
      <c r="B8" s="31" t="s">
        <v>674</v>
      </c>
      <c r="C8" s="32" t="s">
        <v>47</v>
      </c>
      <c r="D8" s="33">
        <v>563.15501999999969</v>
      </c>
      <c r="E8" s="458">
        <v>541.49449999999979</v>
      </c>
      <c r="F8" s="717" t="s">
        <v>675</v>
      </c>
    </row>
    <row r="9" spans="1:6" ht="12.75" x14ac:dyDescent="0.2">
      <c r="A9" s="22" t="s">
        <v>593</v>
      </c>
      <c r="B9" s="31" t="s">
        <v>674</v>
      </c>
      <c r="C9" s="32" t="s">
        <v>47</v>
      </c>
      <c r="D9" s="33">
        <v>1888.6261000000036</v>
      </c>
      <c r="E9" s="458">
        <v>1816.905570000001</v>
      </c>
      <c r="F9" s="717" t="s">
        <v>675</v>
      </c>
    </row>
    <row r="10" spans="1:6" ht="12.75" x14ac:dyDescent="0.2">
      <c r="A10" s="34" t="s">
        <v>50</v>
      </c>
      <c r="B10" s="35" t="s">
        <v>674</v>
      </c>
      <c r="C10" s="36" t="s">
        <v>601</v>
      </c>
      <c r="D10" s="37">
        <v>23274.478000000003</v>
      </c>
      <c r="E10" s="459">
        <v>27061.596000000001</v>
      </c>
      <c r="F10" s="718" t="s">
        <v>675</v>
      </c>
    </row>
    <row r="11" spans="1:6" ht="12.75" x14ac:dyDescent="0.2">
      <c r="A11" s="38" t="s">
        <v>51</v>
      </c>
      <c r="B11" s="39"/>
      <c r="C11" s="40"/>
      <c r="D11" s="41"/>
      <c r="E11" s="41"/>
      <c r="F11" s="719"/>
    </row>
    <row r="12" spans="1:6" ht="12.75" x14ac:dyDescent="0.2">
      <c r="A12" s="22" t="s">
        <v>52</v>
      </c>
      <c r="B12" s="31" t="s">
        <v>674</v>
      </c>
      <c r="C12" s="32" t="s">
        <v>47</v>
      </c>
      <c r="D12" s="33">
        <v>5127</v>
      </c>
      <c r="E12" s="458">
        <v>5413</v>
      </c>
      <c r="F12" s="720" t="s">
        <v>675</v>
      </c>
    </row>
    <row r="13" spans="1:6" ht="12.75" x14ac:dyDescent="0.2">
      <c r="A13" s="22" t="s">
        <v>53</v>
      </c>
      <c r="B13" s="31" t="s">
        <v>674</v>
      </c>
      <c r="C13" s="32" t="s">
        <v>54</v>
      </c>
      <c r="D13" s="33">
        <v>28773.810390000002</v>
      </c>
      <c r="E13" s="458">
        <v>29237.560939999996</v>
      </c>
      <c r="F13" s="717" t="s">
        <v>675</v>
      </c>
    </row>
    <row r="14" spans="1:6" ht="12.75" x14ac:dyDescent="0.2">
      <c r="A14" s="22" t="s">
        <v>55</v>
      </c>
      <c r="B14" s="31" t="s">
        <v>674</v>
      </c>
      <c r="C14" s="32" t="s">
        <v>56</v>
      </c>
      <c r="D14" s="42">
        <v>38.233608547236912</v>
      </c>
      <c r="E14" s="460">
        <v>41.01104668142213</v>
      </c>
      <c r="F14" s="717" t="s">
        <v>675</v>
      </c>
    </row>
    <row r="15" spans="1:6" ht="12.75" x14ac:dyDescent="0.2">
      <c r="A15" s="22" t="s">
        <v>480</v>
      </c>
      <c r="B15" s="31" t="s">
        <v>674</v>
      </c>
      <c r="C15" s="32" t="s">
        <v>47</v>
      </c>
      <c r="D15" s="33">
        <v>740</v>
      </c>
      <c r="E15" s="458">
        <v>830</v>
      </c>
      <c r="F15" s="718" t="s">
        <v>675</v>
      </c>
    </row>
    <row r="16" spans="1:6" ht="12.75" x14ac:dyDescent="0.2">
      <c r="A16" s="26" t="s">
        <v>57</v>
      </c>
      <c r="B16" s="28"/>
      <c r="C16" s="29"/>
      <c r="D16" s="43"/>
      <c r="E16" s="43"/>
      <c r="F16" s="719"/>
    </row>
    <row r="17" spans="1:6" ht="12.75" x14ac:dyDescent="0.2">
      <c r="A17" s="27" t="s">
        <v>58</v>
      </c>
      <c r="B17" s="28" t="s">
        <v>674</v>
      </c>
      <c r="C17" s="29" t="s">
        <v>47</v>
      </c>
      <c r="D17" s="30">
        <v>5382</v>
      </c>
      <c r="E17" s="457">
        <v>6048</v>
      </c>
      <c r="F17" s="720" t="s">
        <v>675</v>
      </c>
    </row>
    <row r="18" spans="1:6" ht="12.75" x14ac:dyDescent="0.2">
      <c r="A18" s="22" t="s">
        <v>59</v>
      </c>
      <c r="B18" s="31" t="s">
        <v>674</v>
      </c>
      <c r="C18" s="32" t="s">
        <v>60</v>
      </c>
      <c r="D18" s="42">
        <v>84.16580976863753</v>
      </c>
      <c r="E18" s="460">
        <v>91.529977610083762</v>
      </c>
      <c r="F18" s="717" t="s">
        <v>675</v>
      </c>
    </row>
    <row r="19" spans="1:6" ht="12.75" x14ac:dyDescent="0.2">
      <c r="A19" s="34" t="s">
        <v>61</v>
      </c>
      <c r="B19" s="35" t="s">
        <v>674</v>
      </c>
      <c r="C19" s="44" t="s">
        <v>47</v>
      </c>
      <c r="D19" s="37">
        <v>18955</v>
      </c>
      <c r="E19" s="459">
        <v>18467</v>
      </c>
      <c r="F19" s="718" t="s">
        <v>675</v>
      </c>
    </row>
    <row r="20" spans="1:6" ht="12.75" x14ac:dyDescent="0.2">
      <c r="A20" s="26" t="s">
        <v>66</v>
      </c>
      <c r="B20" s="28"/>
      <c r="C20" s="29"/>
      <c r="D20" s="30"/>
      <c r="E20" s="30"/>
      <c r="F20" s="719"/>
    </row>
    <row r="21" spans="1:6" ht="12.75" x14ac:dyDescent="0.2">
      <c r="A21" s="27" t="s">
        <v>67</v>
      </c>
      <c r="B21" s="28" t="s">
        <v>68</v>
      </c>
      <c r="C21" s="29" t="s">
        <v>69</v>
      </c>
      <c r="D21" s="47">
        <v>46.597727272727276</v>
      </c>
      <c r="E21" s="461">
        <v>49.484285714285718</v>
      </c>
      <c r="F21" s="717" t="s">
        <v>675</v>
      </c>
    </row>
    <row r="22" spans="1:6" ht="12.75" x14ac:dyDescent="0.2">
      <c r="A22" s="22" t="s">
        <v>70</v>
      </c>
      <c r="B22" s="31" t="s">
        <v>71</v>
      </c>
      <c r="C22" s="32" t="s">
        <v>72</v>
      </c>
      <c r="D22" s="48">
        <v>1.1212090909090908</v>
      </c>
      <c r="E22" s="462">
        <v>1.1026047619047619</v>
      </c>
      <c r="F22" s="717" t="s">
        <v>675</v>
      </c>
    </row>
    <row r="23" spans="1:6" ht="12.75" x14ac:dyDescent="0.2">
      <c r="A23" s="22" t="s">
        <v>73</v>
      </c>
      <c r="B23" s="31" t="s">
        <v>74</v>
      </c>
      <c r="C23" s="32" t="s">
        <v>75</v>
      </c>
      <c r="D23" s="46">
        <v>115.64937107666664</v>
      </c>
      <c r="E23" s="463">
        <v>118.38428172903225</v>
      </c>
      <c r="F23" s="717" t="s">
        <v>675</v>
      </c>
    </row>
    <row r="24" spans="1:6" ht="12.75" x14ac:dyDescent="0.2">
      <c r="A24" s="22" t="s">
        <v>76</v>
      </c>
      <c r="B24" s="31" t="s">
        <v>74</v>
      </c>
      <c r="C24" s="32" t="s">
        <v>75</v>
      </c>
      <c r="D24" s="46">
        <v>102.90198746333334</v>
      </c>
      <c r="E24" s="463">
        <v>106.43732165483868</v>
      </c>
      <c r="F24" s="717" t="s">
        <v>675</v>
      </c>
    </row>
    <row r="25" spans="1:6" ht="12.75" x14ac:dyDescent="0.2">
      <c r="A25" s="22" t="s">
        <v>77</v>
      </c>
      <c r="B25" s="31" t="s">
        <v>74</v>
      </c>
      <c r="C25" s="32" t="s">
        <v>78</v>
      </c>
      <c r="D25" s="46">
        <v>11.27</v>
      </c>
      <c r="E25" s="463">
        <v>11.71</v>
      </c>
      <c r="F25" s="717" t="s">
        <v>675</v>
      </c>
    </row>
    <row r="26" spans="1:6" ht="12.75" x14ac:dyDescent="0.2">
      <c r="A26" s="34" t="s">
        <v>79</v>
      </c>
      <c r="B26" s="35" t="s">
        <v>74</v>
      </c>
      <c r="C26" s="36" t="s">
        <v>80</v>
      </c>
      <c r="D26" s="49">
        <v>8.1462632900000003</v>
      </c>
      <c r="E26" s="464">
        <v>8.2213304800000007</v>
      </c>
      <c r="F26" s="717" t="s">
        <v>675</v>
      </c>
    </row>
    <row r="27" spans="1:6" ht="12.75" x14ac:dyDescent="0.2">
      <c r="A27" s="38" t="s">
        <v>81</v>
      </c>
      <c r="B27" s="39"/>
      <c r="C27" s="40"/>
      <c r="D27" s="41"/>
      <c r="E27" s="41"/>
      <c r="F27" s="719"/>
    </row>
    <row r="28" spans="1:6" ht="12.75" x14ac:dyDescent="0.2">
      <c r="A28" s="22" t="s">
        <v>82</v>
      </c>
      <c r="B28" s="31" t="s">
        <v>83</v>
      </c>
      <c r="C28" s="32" t="s">
        <v>481</v>
      </c>
      <c r="D28" s="50">
        <v>3.4</v>
      </c>
      <c r="E28" s="465">
        <v>3.2</v>
      </c>
      <c r="F28" s="717" t="s">
        <v>672</v>
      </c>
    </row>
    <row r="29" spans="1:6" x14ac:dyDescent="0.2">
      <c r="A29" s="22" t="s">
        <v>84</v>
      </c>
      <c r="B29" s="31" t="s">
        <v>83</v>
      </c>
      <c r="C29" s="32" t="s">
        <v>481</v>
      </c>
      <c r="D29" s="51">
        <v>0.8</v>
      </c>
      <c r="E29" s="466">
        <v>0.5</v>
      </c>
      <c r="F29" s="717" t="s">
        <v>675</v>
      </c>
    </row>
    <row r="30" spans="1:6" ht="12.75" x14ac:dyDescent="0.2">
      <c r="A30" s="52" t="s">
        <v>85</v>
      </c>
      <c r="B30" s="31" t="s">
        <v>83</v>
      </c>
      <c r="C30" s="32" t="s">
        <v>481</v>
      </c>
      <c r="D30" s="51">
        <v>0.7</v>
      </c>
      <c r="E30" s="466">
        <v>0.4</v>
      </c>
      <c r="F30" s="717" t="s">
        <v>675</v>
      </c>
    </row>
    <row r="31" spans="1:6" ht="12.75" x14ac:dyDescent="0.2">
      <c r="A31" s="52" t="s">
        <v>86</v>
      </c>
      <c r="B31" s="31" t="s">
        <v>83</v>
      </c>
      <c r="C31" s="32" t="s">
        <v>481</v>
      </c>
      <c r="D31" s="51">
        <v>3</v>
      </c>
      <c r="E31" s="466">
        <v>-0.2</v>
      </c>
      <c r="F31" s="717" t="s">
        <v>675</v>
      </c>
    </row>
    <row r="32" spans="1:6" ht="12.75" x14ac:dyDescent="0.2">
      <c r="A32" s="52" t="s">
        <v>87</v>
      </c>
      <c r="B32" s="31" t="s">
        <v>83</v>
      </c>
      <c r="C32" s="32" t="s">
        <v>481</v>
      </c>
      <c r="D32" s="51">
        <v>1.1000000000000001</v>
      </c>
      <c r="E32" s="466">
        <v>0.9</v>
      </c>
      <c r="F32" s="717" t="s">
        <v>675</v>
      </c>
    </row>
    <row r="33" spans="1:6" ht="12.75" x14ac:dyDescent="0.2">
      <c r="A33" s="52" t="s">
        <v>88</v>
      </c>
      <c r="B33" s="31" t="s">
        <v>83</v>
      </c>
      <c r="C33" s="32" t="s">
        <v>481</v>
      </c>
      <c r="D33" s="51">
        <v>-2.2000000000000002</v>
      </c>
      <c r="E33" s="466">
        <v>-2.4</v>
      </c>
      <c r="F33" s="717" t="s">
        <v>675</v>
      </c>
    </row>
    <row r="34" spans="1:6" ht="12.75" x14ac:dyDescent="0.2">
      <c r="A34" s="52" t="s">
        <v>89</v>
      </c>
      <c r="B34" s="31" t="s">
        <v>83</v>
      </c>
      <c r="C34" s="32" t="s">
        <v>481</v>
      </c>
      <c r="D34" s="51">
        <v>2.1</v>
      </c>
      <c r="E34" s="466">
        <v>0</v>
      </c>
      <c r="F34" s="717" t="s">
        <v>675</v>
      </c>
    </row>
    <row r="35" spans="1:6" ht="12.75" x14ac:dyDescent="0.2">
      <c r="A35" s="52" t="s">
        <v>90</v>
      </c>
      <c r="B35" s="31" t="s">
        <v>83</v>
      </c>
      <c r="C35" s="32" t="s">
        <v>481</v>
      </c>
      <c r="D35" s="51">
        <v>2.2000000000000002</v>
      </c>
      <c r="E35" s="466">
        <v>6.2</v>
      </c>
      <c r="F35" s="717" t="s">
        <v>675</v>
      </c>
    </row>
    <row r="36" spans="1:6" x14ac:dyDescent="0.2">
      <c r="A36" s="22" t="s">
        <v>91</v>
      </c>
      <c r="B36" s="31" t="s">
        <v>92</v>
      </c>
      <c r="C36" s="32" t="s">
        <v>481</v>
      </c>
      <c r="D36" s="51">
        <v>3.7</v>
      </c>
      <c r="E36" s="466">
        <v>1.2</v>
      </c>
      <c r="F36" s="717" t="s">
        <v>675</v>
      </c>
    </row>
    <row r="37" spans="1:6" x14ac:dyDescent="0.2">
      <c r="A37" s="22" t="s">
        <v>482</v>
      </c>
      <c r="B37" s="31" t="s">
        <v>93</v>
      </c>
      <c r="C37" s="32" t="s">
        <v>481</v>
      </c>
      <c r="D37" s="51">
        <v>-3.4</v>
      </c>
      <c r="E37" s="466">
        <v>-7.2</v>
      </c>
      <c r="F37" s="717" t="s">
        <v>675</v>
      </c>
    </row>
    <row r="38" spans="1:6" ht="12.75" x14ac:dyDescent="0.2">
      <c r="A38" s="34" t="s">
        <v>94</v>
      </c>
      <c r="B38" s="35" t="s">
        <v>95</v>
      </c>
      <c r="C38" s="36" t="s">
        <v>481</v>
      </c>
      <c r="D38" s="53">
        <v>13.9</v>
      </c>
      <c r="E38" s="467">
        <v>4</v>
      </c>
      <c r="F38" s="717" t="s">
        <v>675</v>
      </c>
    </row>
    <row r="39" spans="1:6" ht="12.75" x14ac:dyDescent="0.2">
      <c r="A39" s="38" t="s">
        <v>62</v>
      </c>
      <c r="B39" s="39"/>
      <c r="C39" s="40"/>
      <c r="D39" s="41"/>
      <c r="E39" s="41"/>
      <c r="F39" s="719"/>
    </row>
    <row r="40" spans="1:6" ht="12.75" x14ac:dyDescent="0.2">
      <c r="A40" s="22" t="s">
        <v>63</v>
      </c>
      <c r="B40" s="31" t="s">
        <v>674</v>
      </c>
      <c r="C40" s="32" t="s">
        <v>47</v>
      </c>
      <c r="D40" s="45">
        <v>9.8469999999999995</v>
      </c>
      <c r="E40" s="468">
        <v>10.147</v>
      </c>
      <c r="F40" s="717" t="s">
        <v>675</v>
      </c>
    </row>
    <row r="41" spans="1:6" ht="12.75" x14ac:dyDescent="0.2">
      <c r="A41" s="22" t="s">
        <v>50</v>
      </c>
      <c r="B41" s="31" t="s">
        <v>674</v>
      </c>
      <c r="C41" s="32" t="s">
        <v>54</v>
      </c>
      <c r="D41" s="33">
        <v>53.985366554999999</v>
      </c>
      <c r="E41" s="458">
        <v>32.6283304038</v>
      </c>
      <c r="F41" s="717" t="s">
        <v>675</v>
      </c>
    </row>
    <row r="42" spans="1:6" ht="12.75" x14ac:dyDescent="0.2">
      <c r="A42" s="22" t="s">
        <v>64</v>
      </c>
      <c r="B42" s="31" t="s">
        <v>674</v>
      </c>
      <c r="C42" s="32" t="s">
        <v>60</v>
      </c>
      <c r="D42" s="46">
        <v>0.20895946813175412</v>
      </c>
      <c r="E42" s="463">
        <v>0.21300990300399783</v>
      </c>
      <c r="F42" s="717" t="s">
        <v>675</v>
      </c>
    </row>
    <row r="43" spans="1:6" ht="12.75" x14ac:dyDescent="0.2">
      <c r="A43" s="34" t="s">
        <v>65</v>
      </c>
      <c r="B43" s="35" t="s">
        <v>674</v>
      </c>
      <c r="C43" s="36" t="s">
        <v>60</v>
      </c>
      <c r="D43" s="46">
        <v>0.23195092304540615</v>
      </c>
      <c r="E43" s="463">
        <v>0.12057060641877886</v>
      </c>
      <c r="F43" s="717" t="s">
        <v>675</v>
      </c>
    </row>
    <row r="44" spans="1:6" x14ac:dyDescent="0.2">
      <c r="A44" s="38" t="s">
        <v>96</v>
      </c>
      <c r="B44" s="39"/>
      <c r="C44" s="40"/>
      <c r="D44" s="41"/>
      <c r="E44" s="41"/>
      <c r="F44" s="719"/>
    </row>
    <row r="45" spans="1:6" ht="12.75" x14ac:dyDescent="0.2">
      <c r="A45" s="54" t="s">
        <v>97</v>
      </c>
      <c r="B45" s="31" t="s">
        <v>83</v>
      </c>
      <c r="C45" s="32" t="s">
        <v>481</v>
      </c>
      <c r="D45" s="51">
        <v>5</v>
      </c>
      <c r="E45" s="466">
        <v>0.4</v>
      </c>
      <c r="F45" s="717" t="s">
        <v>675</v>
      </c>
    </row>
    <row r="46" spans="1:6" ht="12.75" x14ac:dyDescent="0.2">
      <c r="A46" s="55" t="s">
        <v>98</v>
      </c>
      <c r="B46" s="31" t="s">
        <v>83</v>
      </c>
      <c r="C46" s="32" t="s">
        <v>481</v>
      </c>
      <c r="D46" s="51">
        <v>5.5</v>
      </c>
      <c r="E46" s="466">
        <v>-0.2</v>
      </c>
      <c r="F46" s="717" t="s">
        <v>675</v>
      </c>
    </row>
    <row r="47" spans="1:6" ht="12.75" x14ac:dyDescent="0.2">
      <c r="A47" s="55" t="s">
        <v>99</v>
      </c>
      <c r="B47" s="31" t="s">
        <v>83</v>
      </c>
      <c r="C47" s="32" t="s">
        <v>481</v>
      </c>
      <c r="D47" s="51">
        <v>4.9000000000000004</v>
      </c>
      <c r="E47" s="466">
        <v>2.2000000000000002</v>
      </c>
      <c r="F47" s="717" t="s">
        <v>675</v>
      </c>
    </row>
    <row r="48" spans="1:6" ht="12.75" x14ac:dyDescent="0.2">
      <c r="A48" s="54" t="s">
        <v>100</v>
      </c>
      <c r="B48" s="31" t="s">
        <v>83</v>
      </c>
      <c r="C48" s="32" t="s">
        <v>481</v>
      </c>
      <c r="D48" s="51">
        <v>5.3</v>
      </c>
      <c r="E48" s="466">
        <v>1.8</v>
      </c>
      <c r="F48" s="717" t="s">
        <v>675</v>
      </c>
    </row>
    <row r="49" spans="1:7" ht="12.75" x14ac:dyDescent="0.2">
      <c r="A49" s="469" t="s">
        <v>101</v>
      </c>
      <c r="B49" s="31" t="s">
        <v>83</v>
      </c>
      <c r="C49" s="32" t="s">
        <v>481</v>
      </c>
      <c r="D49" s="51">
        <v>4</v>
      </c>
      <c r="E49" s="466">
        <v>2.2000000000000002</v>
      </c>
      <c r="F49" s="717" t="s">
        <v>675</v>
      </c>
    </row>
    <row r="50" spans="1:7" ht="12.75" x14ac:dyDescent="0.2">
      <c r="A50" s="55" t="s">
        <v>102</v>
      </c>
      <c r="B50" s="31" t="s">
        <v>83</v>
      </c>
      <c r="C50" s="32" t="s">
        <v>481</v>
      </c>
      <c r="D50" s="51">
        <v>3.8</v>
      </c>
      <c r="E50" s="466">
        <v>2.2999999999999998</v>
      </c>
      <c r="F50" s="717" t="s">
        <v>675</v>
      </c>
    </row>
    <row r="51" spans="1:7" ht="12.75" x14ac:dyDescent="0.2">
      <c r="A51" s="55" t="s">
        <v>103</v>
      </c>
      <c r="B51" s="31" t="s">
        <v>83</v>
      </c>
      <c r="C51" s="32" t="s">
        <v>481</v>
      </c>
      <c r="D51" s="51">
        <v>1.5</v>
      </c>
      <c r="E51" s="466">
        <v>0.5</v>
      </c>
      <c r="F51" s="717" t="s">
        <v>675</v>
      </c>
    </row>
    <row r="52" spans="1:7" ht="12.75" x14ac:dyDescent="0.2">
      <c r="A52" s="55" t="s">
        <v>104</v>
      </c>
      <c r="B52" s="31" t="s">
        <v>83</v>
      </c>
      <c r="C52" s="32" t="s">
        <v>481</v>
      </c>
      <c r="D52" s="51">
        <v>9.3000000000000007</v>
      </c>
      <c r="E52" s="466">
        <v>3</v>
      </c>
      <c r="F52" s="717" t="s">
        <v>675</v>
      </c>
    </row>
    <row r="53" spans="1:7" ht="12.75" x14ac:dyDescent="0.2">
      <c r="A53" s="54" t="s">
        <v>105</v>
      </c>
      <c r="B53" s="31" t="s">
        <v>83</v>
      </c>
      <c r="C53" s="32" t="s">
        <v>481</v>
      </c>
      <c r="D53" s="51">
        <v>7.8</v>
      </c>
      <c r="E53" s="466">
        <v>7.4</v>
      </c>
      <c r="F53" s="717" t="s">
        <v>675</v>
      </c>
    </row>
    <row r="54" spans="1:7" ht="12.75" x14ac:dyDescent="0.2">
      <c r="A54" s="56" t="s">
        <v>106</v>
      </c>
      <c r="B54" s="35" t="s">
        <v>83</v>
      </c>
      <c r="C54" s="36" t="s">
        <v>481</v>
      </c>
      <c r="D54" s="53">
        <v>15.8</v>
      </c>
      <c r="E54" s="467">
        <v>7.5</v>
      </c>
      <c r="F54" s="718" t="s">
        <v>675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48"/>
      <c r="B56" s="22"/>
      <c r="C56" s="22"/>
      <c r="D56" s="22"/>
      <c r="E56" s="22"/>
      <c r="F56" s="22"/>
    </row>
    <row r="57" spans="1:7" ht="12.75" x14ac:dyDescent="0.2">
      <c r="A57" s="448" t="s">
        <v>483</v>
      </c>
      <c r="B57" s="454"/>
      <c r="C57" s="454"/>
      <c r="D57" s="455"/>
      <c r="E57" s="22"/>
      <c r="F57" s="22"/>
    </row>
    <row r="58" spans="1:7" ht="12.75" x14ac:dyDescent="0.2">
      <c r="A58" s="448" t="s">
        <v>484</v>
      </c>
      <c r="B58" s="22"/>
      <c r="C58" s="22"/>
      <c r="D58" s="22"/>
      <c r="E58" s="22"/>
      <c r="F58" s="22"/>
    </row>
    <row r="59" spans="1:7" ht="12.75" x14ac:dyDescent="0.2">
      <c r="A59" s="448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B5" sqref="B5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87" t="s">
        <v>158</v>
      </c>
    </row>
    <row r="3" spans="1:65" s="102" customFormat="1" x14ac:dyDescent="0.2">
      <c r="A3" s="79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98" t="s">
        <v>486</v>
      </c>
      <c r="H4" s="98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205</v>
      </c>
      <c r="B5" s="589">
        <v>35.473584229390688</v>
      </c>
      <c r="C5" s="267">
        <v>1.5905297259460005</v>
      </c>
      <c r="D5" s="100">
        <v>330.66194523416971</v>
      </c>
      <c r="E5" s="101">
        <v>3.3480605901823326</v>
      </c>
      <c r="F5" s="100">
        <v>391.26639786260461</v>
      </c>
      <c r="G5" s="101">
        <v>3.6720034951295109</v>
      </c>
      <c r="H5" s="590">
        <v>7.5166675429340453</v>
      </c>
      <c r="I5" s="99"/>
    </row>
    <row r="6" spans="1:65" s="136" customFormat="1" x14ac:dyDescent="0.2">
      <c r="A6" s="99" t="s">
        <v>206</v>
      </c>
      <c r="B6" s="589">
        <v>73.411000000000001</v>
      </c>
      <c r="C6" s="101">
        <v>13.956845700093137</v>
      </c>
      <c r="D6" s="100">
        <v>602.02700000000004</v>
      </c>
      <c r="E6" s="101">
        <v>-23.802249125094136</v>
      </c>
      <c r="F6" s="100">
        <v>717.54</v>
      </c>
      <c r="G6" s="101">
        <v>-23.545338017318812</v>
      </c>
      <c r="H6" s="590">
        <v>13.784750385467184</v>
      </c>
      <c r="I6" s="99"/>
    </row>
    <row r="7" spans="1:65" s="136" customFormat="1" x14ac:dyDescent="0.2">
      <c r="A7" s="99" t="s">
        <v>207</v>
      </c>
      <c r="B7" s="589">
        <v>212</v>
      </c>
      <c r="C7" s="101">
        <v>42.281879194630875</v>
      </c>
      <c r="D7" s="100">
        <v>1750</v>
      </c>
      <c r="E7" s="101">
        <v>7.6260762607626074</v>
      </c>
      <c r="F7" s="100">
        <v>1987</v>
      </c>
      <c r="G7" s="101">
        <v>7.3473797947055646</v>
      </c>
      <c r="H7" s="590">
        <v>38.172504690920775</v>
      </c>
      <c r="I7" s="99"/>
    </row>
    <row r="8" spans="1:65" s="136" customFormat="1" x14ac:dyDescent="0.2">
      <c r="A8" s="179" t="s">
        <v>512</v>
      </c>
      <c r="B8" s="589">
        <v>143.11541577060927</v>
      </c>
      <c r="C8" s="101">
        <v>-3.1402844732148187</v>
      </c>
      <c r="D8" s="100">
        <v>1767.7128491350059</v>
      </c>
      <c r="E8" s="101">
        <v>3.190331421596134</v>
      </c>
      <c r="F8" s="100">
        <v>2109.5109269725208</v>
      </c>
      <c r="G8" s="811">
        <v>0.39818234153701115</v>
      </c>
      <c r="H8" s="590">
        <v>40.526077380677997</v>
      </c>
      <c r="I8" s="99"/>
      <c r="J8" s="100"/>
    </row>
    <row r="9" spans="1:65" s="99" customFormat="1" x14ac:dyDescent="0.2">
      <c r="A9" s="68" t="s">
        <v>208</v>
      </c>
      <c r="B9" s="69">
        <v>464</v>
      </c>
      <c r="C9" s="103">
        <v>17.144042158594498</v>
      </c>
      <c r="D9" s="69">
        <v>4450.4017943691761</v>
      </c>
      <c r="E9" s="103">
        <v>2.9363787124969856E-2</v>
      </c>
      <c r="F9" s="69">
        <v>5205.317324835125</v>
      </c>
      <c r="G9" s="103">
        <v>-1.1911798008158077</v>
      </c>
      <c r="H9" s="103">
        <v>100</v>
      </c>
    </row>
    <row r="10" spans="1:65" s="99" customFormat="1" x14ac:dyDescent="0.2">
      <c r="H10" s="93" t="s">
        <v>236</v>
      </c>
    </row>
    <row r="11" spans="1:65" s="99" customFormat="1" x14ac:dyDescent="0.2">
      <c r="A11" s="94" t="s">
        <v>555</v>
      </c>
    </row>
    <row r="12" spans="1:65" x14ac:dyDescent="0.2">
      <c r="A12" s="94" t="s">
        <v>511</v>
      </c>
    </row>
    <row r="13" spans="1:65" x14ac:dyDescent="0.2">
      <c r="A13" s="94" t="s">
        <v>633</v>
      </c>
    </row>
    <row r="14" spans="1:65" x14ac:dyDescent="0.2">
      <c r="A14" s="166" t="s">
        <v>640</v>
      </c>
    </row>
  </sheetData>
  <mergeCells count="3">
    <mergeCell ref="B3:C3"/>
    <mergeCell ref="D3:E3"/>
    <mergeCell ref="F3:H3"/>
  </mergeCells>
  <conditionalFormatting sqref="C5">
    <cfRule type="cellIs" dxfId="248" priority="1" operator="between">
      <formula>-0.49999999</formula>
      <formula>0.499999</formula>
    </cfRule>
    <cfRule type="cellIs" dxfId="247" priority="2" operator="between">
      <formula>0</formula>
      <formula>0.5</formula>
    </cfRule>
    <cfRule type="cellIs" dxfId="246" priority="3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workbookViewId="0">
      <selection activeCell="I24" sqref="I24"/>
    </sheetView>
  </sheetViews>
  <sheetFormatPr baseColWidth="10" defaultRowHeight="14.25" x14ac:dyDescent="0.2"/>
  <cols>
    <col min="1" max="1" width="8.5" customWidth="1"/>
    <col min="2" max="2" width="12.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29" t="s">
        <v>266</v>
      </c>
      <c r="B1" s="429"/>
      <c r="C1" s="1"/>
      <c r="D1" s="1"/>
      <c r="E1" s="1"/>
      <c r="F1" s="1"/>
      <c r="G1" s="1"/>
      <c r="H1" s="1"/>
      <c r="I1" s="1"/>
    </row>
    <row r="2" spans="1:10" x14ac:dyDescent="0.2">
      <c r="A2" s="591"/>
      <c r="B2" s="591"/>
      <c r="C2" s="591"/>
      <c r="D2" s="591"/>
      <c r="E2" s="591"/>
      <c r="F2" s="1"/>
      <c r="G2" s="1"/>
      <c r="H2" s="592"/>
      <c r="I2" s="595" t="s">
        <v>158</v>
      </c>
    </row>
    <row r="3" spans="1:10" ht="14.45" customHeight="1" x14ac:dyDescent="0.2">
      <c r="A3" s="878" t="s">
        <v>523</v>
      </c>
      <c r="B3" s="878" t="s">
        <v>524</v>
      </c>
      <c r="C3" s="861">
        <f>INDICE!A3</f>
        <v>42644</v>
      </c>
      <c r="D3" s="862"/>
      <c r="E3" s="862" t="s">
        <v>119</v>
      </c>
      <c r="F3" s="862"/>
      <c r="G3" s="862" t="s">
        <v>120</v>
      </c>
      <c r="H3" s="862"/>
      <c r="I3" s="862"/>
    </row>
    <row r="4" spans="1:10" x14ac:dyDescent="0.2">
      <c r="A4" s="879"/>
      <c r="B4" s="879"/>
      <c r="C4" s="97" t="s">
        <v>47</v>
      </c>
      <c r="D4" s="97" t="s">
        <v>521</v>
      </c>
      <c r="E4" s="97" t="s">
        <v>47</v>
      </c>
      <c r="F4" s="97" t="s">
        <v>521</v>
      </c>
      <c r="G4" s="97" t="s">
        <v>47</v>
      </c>
      <c r="H4" s="98" t="s">
        <v>521</v>
      </c>
      <c r="I4" s="98" t="s">
        <v>109</v>
      </c>
    </row>
    <row r="5" spans="1:10" x14ac:dyDescent="0.2">
      <c r="A5" s="596"/>
      <c r="B5" s="602" t="s">
        <v>210</v>
      </c>
      <c r="C5" s="599">
        <v>169</v>
      </c>
      <c r="D5" s="186">
        <v>119.48051948051948</v>
      </c>
      <c r="E5" s="185">
        <v>343</v>
      </c>
      <c r="F5" s="197">
        <v>-30.284552845528456</v>
      </c>
      <c r="G5" s="598">
        <v>420</v>
      </c>
      <c r="H5" s="197">
        <v>-26.18629173989455</v>
      </c>
      <c r="I5" s="604">
        <v>0.6633289637853973</v>
      </c>
      <c r="J5" s="391"/>
    </row>
    <row r="6" spans="1:10" x14ac:dyDescent="0.2">
      <c r="A6" s="184"/>
      <c r="B6" s="184" t="s">
        <v>247</v>
      </c>
      <c r="C6" s="600">
        <v>85</v>
      </c>
      <c r="D6" s="186" t="s">
        <v>149</v>
      </c>
      <c r="E6" s="188">
        <v>522</v>
      </c>
      <c r="F6" s="186" t="s">
        <v>149</v>
      </c>
      <c r="G6" s="598">
        <v>522</v>
      </c>
      <c r="H6" s="821" t="s">
        <v>149</v>
      </c>
      <c r="I6" s="604">
        <v>0.82442314070470812</v>
      </c>
      <c r="J6" s="391"/>
    </row>
    <row r="7" spans="1:10" x14ac:dyDescent="0.2">
      <c r="A7" s="184"/>
      <c r="B7" s="603" t="s">
        <v>211</v>
      </c>
      <c r="C7" s="600">
        <v>750</v>
      </c>
      <c r="D7" s="186">
        <v>8.2251082251082259</v>
      </c>
      <c r="E7" s="188">
        <v>7326</v>
      </c>
      <c r="F7" s="186">
        <v>-4.0471512770137528</v>
      </c>
      <c r="G7" s="598">
        <v>8574</v>
      </c>
      <c r="H7" s="196">
        <v>-7.1072589382448541</v>
      </c>
      <c r="I7" s="604">
        <v>13.541386989276184</v>
      </c>
      <c r="J7" s="391"/>
    </row>
    <row r="8" spans="1:10" x14ac:dyDescent="0.2">
      <c r="A8" s="803" t="s">
        <v>344</v>
      </c>
      <c r="B8" s="804"/>
      <c r="C8" s="191">
        <v>1004</v>
      </c>
      <c r="D8" s="192">
        <v>30.38961038961039</v>
      </c>
      <c r="E8" s="191">
        <v>8191</v>
      </c>
      <c r="F8" s="193">
        <v>0.78749846191706663</v>
      </c>
      <c r="G8" s="194">
        <v>9516</v>
      </c>
      <c r="H8" s="193">
        <v>-2.8880498010001023</v>
      </c>
      <c r="I8" s="195">
        <v>15.029139093766286</v>
      </c>
      <c r="J8" s="391"/>
    </row>
    <row r="9" spans="1:10" x14ac:dyDescent="0.2">
      <c r="A9" s="596"/>
      <c r="B9" s="184" t="s">
        <v>212</v>
      </c>
      <c r="C9" s="600">
        <v>91</v>
      </c>
      <c r="D9" s="186">
        <v>-1.0869565217391304</v>
      </c>
      <c r="E9" s="188">
        <v>2441</v>
      </c>
      <c r="F9" s="189">
        <v>61.01583113456465</v>
      </c>
      <c r="G9" s="598">
        <v>2832</v>
      </c>
      <c r="H9" s="189">
        <v>51.04</v>
      </c>
      <c r="I9" s="604">
        <v>4.4727324415243928</v>
      </c>
      <c r="J9" s="391"/>
    </row>
    <row r="10" spans="1:10" x14ac:dyDescent="0.2">
      <c r="A10" s="596"/>
      <c r="B10" s="184" t="s">
        <v>213</v>
      </c>
      <c r="C10" s="600">
        <v>445</v>
      </c>
      <c r="D10" s="186">
        <v>103.19634703196347</v>
      </c>
      <c r="E10" s="188">
        <v>2495</v>
      </c>
      <c r="F10" s="197">
        <v>-5.7779456193353473</v>
      </c>
      <c r="G10" s="188">
        <v>2946</v>
      </c>
      <c r="H10" s="197">
        <v>-12.451708766716196</v>
      </c>
      <c r="I10" s="772">
        <v>4.6527788745518581</v>
      </c>
      <c r="J10" s="391"/>
    </row>
    <row r="11" spans="1:10" x14ac:dyDescent="0.2">
      <c r="A11" s="199"/>
      <c r="B11" s="184" t="s">
        <v>214</v>
      </c>
      <c r="C11" s="600">
        <v>0</v>
      </c>
      <c r="D11" s="186">
        <v>-100</v>
      </c>
      <c r="E11" s="188">
        <v>759</v>
      </c>
      <c r="F11" s="198">
        <v>-69.17140536149472</v>
      </c>
      <c r="G11" s="188">
        <v>1487</v>
      </c>
      <c r="H11" s="198">
        <v>-50.745279894004639</v>
      </c>
      <c r="I11" s="845">
        <v>2.3485004027354424</v>
      </c>
      <c r="J11" s="391"/>
    </row>
    <row r="12" spans="1:10" x14ac:dyDescent="0.2">
      <c r="A12" s="803" t="s">
        <v>513</v>
      </c>
      <c r="B12" s="804"/>
      <c r="C12" s="191">
        <v>536</v>
      </c>
      <c r="D12" s="192">
        <v>16.521739130434781</v>
      </c>
      <c r="E12" s="191">
        <v>5695</v>
      </c>
      <c r="F12" s="193">
        <v>-14.050709326894054</v>
      </c>
      <c r="G12" s="194">
        <v>7265</v>
      </c>
      <c r="H12" s="193">
        <v>-12.035355369899502</v>
      </c>
      <c r="I12" s="195">
        <v>11.474011718811694</v>
      </c>
      <c r="J12" s="391"/>
    </row>
    <row r="13" spans="1:10" x14ac:dyDescent="0.2">
      <c r="A13" s="596"/>
      <c r="B13" s="184" t="s">
        <v>642</v>
      </c>
      <c r="C13" s="600">
        <v>0</v>
      </c>
      <c r="D13" s="186">
        <v>-100</v>
      </c>
      <c r="E13" s="188">
        <v>1448</v>
      </c>
      <c r="F13" s="189">
        <v>27.129060579455661</v>
      </c>
      <c r="G13" s="598">
        <v>1448</v>
      </c>
      <c r="H13" s="189">
        <v>18.494271685761046</v>
      </c>
      <c r="I13" s="604">
        <v>2.2869055703839409</v>
      </c>
      <c r="J13" s="391"/>
    </row>
    <row r="14" spans="1:10" x14ac:dyDescent="0.2">
      <c r="A14" s="597"/>
      <c r="B14" s="601" t="s">
        <v>216</v>
      </c>
      <c r="C14" s="599">
        <v>29</v>
      </c>
      <c r="D14" s="186" t="s">
        <v>149</v>
      </c>
      <c r="E14" s="185">
        <v>116</v>
      </c>
      <c r="F14" s="186">
        <v>4.5045045045045047</v>
      </c>
      <c r="G14" s="188">
        <v>166</v>
      </c>
      <c r="H14" s="198">
        <v>49.549549549549546</v>
      </c>
      <c r="I14" s="772">
        <v>0.26217287616279988</v>
      </c>
      <c r="J14" s="391"/>
    </row>
    <row r="15" spans="1:10" x14ac:dyDescent="0.2">
      <c r="A15" s="597"/>
      <c r="B15" s="601" t="s">
        <v>217</v>
      </c>
      <c r="C15" s="600">
        <v>85</v>
      </c>
      <c r="D15" s="186" t="s">
        <v>149</v>
      </c>
      <c r="E15" s="188">
        <v>2367</v>
      </c>
      <c r="F15" s="198">
        <v>-9.2755845151399008</v>
      </c>
      <c r="G15" s="188">
        <v>2678</v>
      </c>
      <c r="H15" s="198">
        <v>-8.2248115147361212</v>
      </c>
      <c r="I15" s="771">
        <v>4.2295118214697478</v>
      </c>
      <c r="J15" s="391"/>
    </row>
    <row r="16" spans="1:10" x14ac:dyDescent="0.2">
      <c r="A16" s="597"/>
      <c r="B16" s="601" t="s">
        <v>218</v>
      </c>
      <c r="C16" s="600">
        <v>0</v>
      </c>
      <c r="D16" s="186">
        <v>-100</v>
      </c>
      <c r="E16" s="188">
        <v>843</v>
      </c>
      <c r="F16" s="198">
        <v>-37.509266123054111</v>
      </c>
      <c r="G16" s="188">
        <v>843</v>
      </c>
      <c r="H16" s="198">
        <v>-40.925017519271201</v>
      </c>
      <c r="I16" s="772">
        <v>1.3313959915978331</v>
      </c>
      <c r="J16" s="391"/>
    </row>
    <row r="17" spans="1:10" x14ac:dyDescent="0.2">
      <c r="A17" s="597"/>
      <c r="B17" s="601" t="s">
        <v>219</v>
      </c>
      <c r="C17" s="600">
        <v>159</v>
      </c>
      <c r="D17" s="186">
        <v>0.63291139240506333</v>
      </c>
      <c r="E17" s="188">
        <v>1032</v>
      </c>
      <c r="F17" s="198">
        <v>-25.541125541125542</v>
      </c>
      <c r="G17" s="598">
        <v>1441</v>
      </c>
      <c r="H17" s="198">
        <v>-15.334900117508813</v>
      </c>
      <c r="I17" s="604">
        <v>2.2758500876541845</v>
      </c>
      <c r="J17" s="391"/>
    </row>
    <row r="18" spans="1:10" x14ac:dyDescent="0.2">
      <c r="A18" s="597"/>
      <c r="B18" s="601" t="s">
        <v>220</v>
      </c>
      <c r="C18" s="600">
        <v>539</v>
      </c>
      <c r="D18" s="186">
        <v>40.364583333333329</v>
      </c>
      <c r="E18" s="188">
        <v>4505</v>
      </c>
      <c r="F18" s="267">
        <v>35.979474796257172</v>
      </c>
      <c r="G18" s="598">
        <v>5190</v>
      </c>
      <c r="H18" s="198">
        <v>47.73697694278394</v>
      </c>
      <c r="I18" s="604">
        <v>8.196850766776695</v>
      </c>
      <c r="J18" s="391"/>
    </row>
    <row r="19" spans="1:10" x14ac:dyDescent="0.2">
      <c r="A19" s="597"/>
      <c r="B19" s="601" t="s">
        <v>258</v>
      </c>
      <c r="C19" s="600">
        <v>20</v>
      </c>
      <c r="D19" s="186">
        <v>-9.0909090909090917</v>
      </c>
      <c r="E19" s="188">
        <v>237</v>
      </c>
      <c r="F19" s="198">
        <v>-4.048582995951417</v>
      </c>
      <c r="G19" s="598">
        <v>276</v>
      </c>
      <c r="H19" s="198">
        <v>-3.4965034965034967</v>
      </c>
      <c r="I19" s="604">
        <v>0.43590189048754679</v>
      </c>
      <c r="J19" s="391"/>
    </row>
    <row r="20" spans="1:10" x14ac:dyDescent="0.2">
      <c r="A20" s="803" t="s">
        <v>514</v>
      </c>
      <c r="B20" s="804"/>
      <c r="C20" s="191">
        <v>832</v>
      </c>
      <c r="D20" s="192">
        <v>-18.590998043052835</v>
      </c>
      <c r="E20" s="191">
        <v>10548</v>
      </c>
      <c r="F20" s="193">
        <v>3.8802442387236553</v>
      </c>
      <c r="G20" s="194">
        <v>12042</v>
      </c>
      <c r="H20" s="193">
        <v>7.7198318275337687</v>
      </c>
      <c r="I20" s="195">
        <v>19.01858900453275</v>
      </c>
      <c r="J20" s="391"/>
    </row>
    <row r="21" spans="1:10" x14ac:dyDescent="0.2">
      <c r="A21" s="596"/>
      <c r="B21" s="184" t="s">
        <v>221</v>
      </c>
      <c r="C21" s="600">
        <v>561</v>
      </c>
      <c r="D21" s="186">
        <v>10</v>
      </c>
      <c r="E21" s="188">
        <v>5324</v>
      </c>
      <c r="F21" s="189">
        <v>-7.2635429367705981</v>
      </c>
      <c r="G21" s="598">
        <v>6395</v>
      </c>
      <c r="H21" s="189">
        <v>-8.2628030411705637</v>
      </c>
      <c r="I21" s="604">
        <v>10.099973150970513</v>
      </c>
      <c r="J21" s="391"/>
    </row>
    <row r="22" spans="1:10" x14ac:dyDescent="0.2">
      <c r="A22" s="597"/>
      <c r="B22" s="601" t="s">
        <v>222</v>
      </c>
      <c r="C22" s="600">
        <v>484</v>
      </c>
      <c r="D22" s="186">
        <v>44.477611940298509</v>
      </c>
      <c r="E22" s="188">
        <v>4426</v>
      </c>
      <c r="F22" s="186">
        <v>59.668109668109672</v>
      </c>
      <c r="G22" s="188">
        <v>5139</v>
      </c>
      <c r="H22" s="186">
        <v>50.351082504388536</v>
      </c>
      <c r="I22" s="605">
        <v>8.1163036783170401</v>
      </c>
      <c r="J22" s="391"/>
    </row>
    <row r="23" spans="1:10" x14ac:dyDescent="0.2">
      <c r="A23" s="597"/>
      <c r="B23" s="601" t="s">
        <v>658</v>
      </c>
      <c r="C23" s="600">
        <v>137</v>
      </c>
      <c r="D23" s="186" t="s">
        <v>149</v>
      </c>
      <c r="E23" s="188">
        <v>1810</v>
      </c>
      <c r="F23" s="186" t="s">
        <v>149</v>
      </c>
      <c r="G23" s="598">
        <v>1810</v>
      </c>
      <c r="H23" s="198" t="s">
        <v>149</v>
      </c>
      <c r="I23" s="604">
        <v>2.8586319629799264</v>
      </c>
      <c r="J23" s="391"/>
    </row>
    <row r="24" spans="1:10" x14ac:dyDescent="0.2">
      <c r="A24" s="597"/>
      <c r="B24" s="601" t="s">
        <v>387</v>
      </c>
      <c r="C24" s="600">
        <v>0</v>
      </c>
      <c r="D24" s="186" t="s">
        <v>149</v>
      </c>
      <c r="E24" s="188">
        <v>87</v>
      </c>
      <c r="F24" s="198" t="s">
        <v>149</v>
      </c>
      <c r="G24" s="598">
        <v>87</v>
      </c>
      <c r="H24" s="198" t="s">
        <v>149</v>
      </c>
      <c r="I24" s="604">
        <v>0.13740385678411801</v>
      </c>
      <c r="J24" s="391"/>
    </row>
    <row r="25" spans="1:10" x14ac:dyDescent="0.2">
      <c r="A25" s="803" t="s">
        <v>391</v>
      </c>
      <c r="B25" s="804"/>
      <c r="C25" s="191">
        <v>1182</v>
      </c>
      <c r="D25" s="192">
        <v>39.88165680473373</v>
      </c>
      <c r="E25" s="191">
        <v>11647</v>
      </c>
      <c r="F25" s="193">
        <v>36.814284036179963</v>
      </c>
      <c r="G25" s="194">
        <v>13431</v>
      </c>
      <c r="H25" s="193">
        <v>29.280970257002597</v>
      </c>
      <c r="I25" s="195">
        <v>21.212312649051597</v>
      </c>
      <c r="J25" s="391"/>
    </row>
    <row r="26" spans="1:10" x14ac:dyDescent="0.2">
      <c r="A26" s="596"/>
      <c r="B26" s="184" t="s">
        <v>224</v>
      </c>
      <c r="C26" s="600">
        <v>138</v>
      </c>
      <c r="D26" s="186">
        <v>-80.257510729613728</v>
      </c>
      <c r="E26" s="188">
        <v>2601</v>
      </c>
      <c r="F26" s="189">
        <v>-53.092876465284043</v>
      </c>
      <c r="G26" s="598">
        <v>3009</v>
      </c>
      <c r="H26" s="189">
        <v>-54.574275362318836</v>
      </c>
      <c r="I26" s="604">
        <v>4.7522782191196677</v>
      </c>
      <c r="J26" s="391"/>
    </row>
    <row r="27" spans="1:10" x14ac:dyDescent="0.2">
      <c r="A27" s="597"/>
      <c r="B27" s="601" t="s">
        <v>225</v>
      </c>
      <c r="C27" s="600">
        <v>80</v>
      </c>
      <c r="D27" s="186">
        <v>-70.149253731343293</v>
      </c>
      <c r="E27" s="188">
        <v>1295</v>
      </c>
      <c r="F27" s="186">
        <v>-46.109030378693298</v>
      </c>
      <c r="G27" s="188">
        <v>1820</v>
      </c>
      <c r="H27" s="186">
        <v>-31.112793338380012</v>
      </c>
      <c r="I27" s="605">
        <v>2.8744255097367213</v>
      </c>
      <c r="J27" s="391"/>
    </row>
    <row r="28" spans="1:10" x14ac:dyDescent="0.2">
      <c r="A28" s="597"/>
      <c r="B28" s="601" t="s">
        <v>226</v>
      </c>
      <c r="C28" s="600">
        <v>51</v>
      </c>
      <c r="D28" s="186" t="s">
        <v>149</v>
      </c>
      <c r="E28" s="188">
        <v>695</v>
      </c>
      <c r="F28" s="186">
        <v>43.595041322314046</v>
      </c>
      <c r="G28" s="598">
        <v>695</v>
      </c>
      <c r="H28" s="186">
        <v>43.595041322314046</v>
      </c>
      <c r="I28" s="605">
        <v>1.0976514995972646</v>
      </c>
      <c r="J28" s="391"/>
    </row>
    <row r="29" spans="1:10" x14ac:dyDescent="0.2">
      <c r="A29" s="597"/>
      <c r="B29" s="601" t="s">
        <v>227</v>
      </c>
      <c r="C29" s="600">
        <v>0</v>
      </c>
      <c r="D29" s="200" t="s">
        <v>149</v>
      </c>
      <c r="E29" s="188">
        <v>254</v>
      </c>
      <c r="F29" s="186">
        <v>-33.681462140992167</v>
      </c>
      <c r="G29" s="188">
        <v>387</v>
      </c>
      <c r="H29" s="186">
        <v>-23.668639053254438</v>
      </c>
      <c r="I29" s="772">
        <v>0.61121025948797314</v>
      </c>
      <c r="J29" s="391"/>
    </row>
    <row r="30" spans="1:10" x14ac:dyDescent="0.2">
      <c r="A30" s="597"/>
      <c r="B30" s="601" t="s">
        <v>228</v>
      </c>
      <c r="C30" s="599">
        <v>195</v>
      </c>
      <c r="D30" s="200" t="s">
        <v>149</v>
      </c>
      <c r="E30" s="185">
        <v>1022</v>
      </c>
      <c r="F30" s="186" t="s">
        <v>149</v>
      </c>
      <c r="G30" s="188">
        <v>1223</v>
      </c>
      <c r="H30" s="186" t="s">
        <v>149</v>
      </c>
      <c r="I30" s="604">
        <v>1.9315507683560496</v>
      </c>
      <c r="J30" s="391"/>
    </row>
    <row r="31" spans="1:10" x14ac:dyDescent="0.2">
      <c r="A31" s="597"/>
      <c r="B31" s="601" t="s">
        <v>229</v>
      </c>
      <c r="C31" s="600">
        <v>0</v>
      </c>
      <c r="D31" s="186" t="s">
        <v>149</v>
      </c>
      <c r="E31" s="188">
        <v>260</v>
      </c>
      <c r="F31" s="186">
        <v>-70.687711386696733</v>
      </c>
      <c r="G31" s="598">
        <v>344</v>
      </c>
      <c r="H31" s="186">
        <v>-65.873015873015873</v>
      </c>
      <c r="I31" s="605">
        <v>0.54329800843375398</v>
      </c>
      <c r="J31" s="391"/>
    </row>
    <row r="32" spans="1:10" x14ac:dyDescent="0.2">
      <c r="A32" s="597"/>
      <c r="B32" s="601" t="s">
        <v>230</v>
      </c>
      <c r="C32" s="600">
        <v>424</v>
      </c>
      <c r="D32" s="186" t="s">
        <v>149</v>
      </c>
      <c r="E32" s="188">
        <v>1395</v>
      </c>
      <c r="F32" s="186">
        <v>13.414634146341465</v>
      </c>
      <c r="G32" s="188">
        <v>1669</v>
      </c>
      <c r="H32" s="186">
        <v>23.08259587020649</v>
      </c>
      <c r="I32" s="605">
        <v>2.6359429537091148</v>
      </c>
      <c r="J32" s="391"/>
    </row>
    <row r="33" spans="1:10" x14ac:dyDescent="0.2">
      <c r="A33" s="597"/>
      <c r="B33" s="601" t="s">
        <v>231</v>
      </c>
      <c r="C33" s="600">
        <v>352</v>
      </c>
      <c r="D33" s="186">
        <v>295.50561797752806</v>
      </c>
      <c r="E33" s="188">
        <v>2171</v>
      </c>
      <c r="F33" s="267">
        <v>137.00873362445412</v>
      </c>
      <c r="G33" s="598">
        <v>2858</v>
      </c>
      <c r="H33" s="198">
        <v>125.39432176656152</v>
      </c>
      <c r="I33" s="604">
        <v>4.5137956630920604</v>
      </c>
      <c r="J33" s="391"/>
    </row>
    <row r="34" spans="1:10" x14ac:dyDescent="0.2">
      <c r="A34" s="597"/>
      <c r="B34" s="601" t="s">
        <v>232</v>
      </c>
      <c r="C34" s="600">
        <v>619</v>
      </c>
      <c r="D34" s="186">
        <v>-51.640624999999993</v>
      </c>
      <c r="E34" s="188">
        <v>6931</v>
      </c>
      <c r="F34" s="198">
        <v>-21.992121553179516</v>
      </c>
      <c r="G34" s="598">
        <v>8867</v>
      </c>
      <c r="H34" s="198">
        <v>-15.95260663507109</v>
      </c>
      <c r="I34" s="604">
        <v>14.00413790925028</v>
      </c>
      <c r="J34" s="391"/>
    </row>
    <row r="35" spans="1:10" x14ac:dyDescent="0.2">
      <c r="A35" s="597"/>
      <c r="B35" s="601" t="s">
        <v>233</v>
      </c>
      <c r="C35" s="600">
        <v>0</v>
      </c>
      <c r="D35" s="186" t="s">
        <v>149</v>
      </c>
      <c r="E35" s="188">
        <v>0</v>
      </c>
      <c r="F35" s="186" t="s">
        <v>149</v>
      </c>
      <c r="G35" s="598">
        <v>21</v>
      </c>
      <c r="H35" s="188">
        <v>0</v>
      </c>
      <c r="I35" s="776">
        <v>3.3166448189269865E-2</v>
      </c>
      <c r="J35" s="391"/>
    </row>
    <row r="36" spans="1:10" x14ac:dyDescent="0.2">
      <c r="A36" s="597"/>
      <c r="B36" s="601" t="s">
        <v>234</v>
      </c>
      <c r="C36" s="600">
        <v>0</v>
      </c>
      <c r="D36" s="186" t="s">
        <v>149</v>
      </c>
      <c r="E36" s="188">
        <v>170</v>
      </c>
      <c r="F36" s="198">
        <v>415.15151515151513</v>
      </c>
      <c r="G36" s="598">
        <v>170</v>
      </c>
      <c r="H36" s="198">
        <v>415.15151515151513</v>
      </c>
      <c r="I36" s="604">
        <v>0.26849029486551795</v>
      </c>
      <c r="J36" s="391"/>
    </row>
    <row r="37" spans="1:10" x14ac:dyDescent="0.2">
      <c r="A37" s="803" t="s">
        <v>515</v>
      </c>
      <c r="B37" s="804"/>
      <c r="C37" s="191">
        <v>1859</v>
      </c>
      <c r="D37" s="192">
        <v>-20.419520547945204</v>
      </c>
      <c r="E37" s="191">
        <v>16794</v>
      </c>
      <c r="F37" s="193">
        <v>-19.127419820861022</v>
      </c>
      <c r="G37" s="194">
        <v>21063</v>
      </c>
      <c r="H37" s="193">
        <v>-14.004001143183768</v>
      </c>
      <c r="I37" s="195">
        <v>33.265947533837675</v>
      </c>
      <c r="J37" s="391"/>
    </row>
    <row r="38" spans="1:10" x14ac:dyDescent="0.2">
      <c r="A38" s="204" t="s">
        <v>235</v>
      </c>
      <c r="B38" s="204"/>
      <c r="C38" s="204">
        <v>5413</v>
      </c>
      <c r="D38" s="205">
        <v>-0.36812074360390212</v>
      </c>
      <c r="E38" s="204">
        <v>52875</v>
      </c>
      <c r="F38" s="206">
        <v>-2.4194441368619204</v>
      </c>
      <c r="G38" s="204">
        <v>63317</v>
      </c>
      <c r="H38" s="206">
        <v>-1.2507992950607465</v>
      </c>
      <c r="I38" s="207">
        <v>100</v>
      </c>
      <c r="J38" s="391"/>
    </row>
    <row r="39" spans="1:10" x14ac:dyDescent="0.2">
      <c r="A39" s="208" t="s">
        <v>625</v>
      </c>
      <c r="B39" s="773"/>
      <c r="C39" s="209">
        <v>2371</v>
      </c>
      <c r="D39" s="210">
        <v>-28.798798798798796</v>
      </c>
      <c r="E39" s="209">
        <v>25404</v>
      </c>
      <c r="F39" s="210">
        <v>-11.5582787912547</v>
      </c>
      <c r="G39" s="209">
        <v>31472</v>
      </c>
      <c r="H39" s="210">
        <v>-8.7556534848660572</v>
      </c>
      <c r="I39" s="211">
        <v>49.705450352985771</v>
      </c>
      <c r="J39" s="391"/>
    </row>
    <row r="40" spans="1:10" x14ac:dyDescent="0.2">
      <c r="A40" s="208" t="s">
        <v>626</v>
      </c>
      <c r="B40" s="773"/>
      <c r="C40" s="209">
        <v>3042</v>
      </c>
      <c r="D40" s="210">
        <v>44.650499286733236</v>
      </c>
      <c r="E40" s="209">
        <v>27471</v>
      </c>
      <c r="F40" s="210">
        <v>7.8901893017045008</v>
      </c>
      <c r="G40" s="209">
        <v>31845</v>
      </c>
      <c r="H40" s="210">
        <v>7.4864144192797104</v>
      </c>
      <c r="I40" s="211">
        <v>50.294549647014229</v>
      </c>
      <c r="J40" s="391"/>
    </row>
    <row r="41" spans="1:10" x14ac:dyDescent="0.2">
      <c r="A41" s="212" t="s">
        <v>627</v>
      </c>
      <c r="B41" s="774"/>
      <c r="C41" s="213">
        <v>1192</v>
      </c>
      <c r="D41" s="214">
        <v>7.0017953321364459</v>
      </c>
      <c r="E41" s="213">
        <v>10182</v>
      </c>
      <c r="F41" s="214">
        <v>-7.2086029344755307</v>
      </c>
      <c r="G41" s="213">
        <v>11966</v>
      </c>
      <c r="H41" s="214">
        <v>-8.2291586778127161</v>
      </c>
      <c r="I41" s="215">
        <v>18.898558049181105</v>
      </c>
    </row>
    <row r="42" spans="1:10" x14ac:dyDescent="0.2">
      <c r="A42" s="212" t="s">
        <v>628</v>
      </c>
      <c r="B42" s="774"/>
      <c r="C42" s="213">
        <v>4221</v>
      </c>
      <c r="D42" s="214">
        <v>-2.2690437601296596</v>
      </c>
      <c r="E42" s="213">
        <v>42693</v>
      </c>
      <c r="F42" s="214">
        <v>-1.2033415870224238</v>
      </c>
      <c r="G42" s="213">
        <v>51351</v>
      </c>
      <c r="H42" s="214">
        <v>0.53054032889584968</v>
      </c>
      <c r="I42" s="215">
        <v>81.101441950818895</v>
      </c>
    </row>
    <row r="43" spans="1:10" x14ac:dyDescent="0.2">
      <c r="A43" s="783" t="s">
        <v>629</v>
      </c>
      <c r="B43" s="784"/>
      <c r="C43" s="809">
        <v>188</v>
      </c>
      <c r="D43" s="758">
        <v>18.9873417721519</v>
      </c>
      <c r="E43" s="809">
        <v>1148</v>
      </c>
      <c r="F43" s="758">
        <v>-23.313293253173011</v>
      </c>
      <c r="G43" s="787">
        <v>1607</v>
      </c>
      <c r="H43" s="786">
        <v>-11.36238279095422</v>
      </c>
      <c r="I43" s="788">
        <v>2.5380229638169842</v>
      </c>
    </row>
    <row r="44" spans="1:10" x14ac:dyDescent="0.2">
      <c r="A44" s="835"/>
      <c r="B44" s="99"/>
      <c r="C44" s="99"/>
      <c r="D44" s="99"/>
      <c r="E44" s="99"/>
      <c r="F44" s="99"/>
      <c r="G44" s="99"/>
      <c r="I44" s="93" t="s">
        <v>236</v>
      </c>
    </row>
    <row r="45" spans="1:10" x14ac:dyDescent="0.2">
      <c r="A45" s="221" t="s">
        <v>555</v>
      </c>
      <c r="C45" s="1"/>
      <c r="D45" s="1"/>
      <c r="E45" s="1"/>
      <c r="F45" s="1"/>
      <c r="G45" s="1"/>
      <c r="H45" s="1"/>
      <c r="I45" s="1"/>
    </row>
    <row r="46" spans="1:10" x14ac:dyDescent="0.2">
      <c r="A46" s="221" t="s">
        <v>639</v>
      </c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245" priority="14" operator="between">
      <formula>0</formula>
      <formula>0.5</formula>
    </cfRule>
    <cfRule type="cellIs" dxfId="244" priority="15" operator="between">
      <formula>0</formula>
      <formula>0.49</formula>
    </cfRule>
  </conditionalFormatting>
  <conditionalFormatting sqref="F18">
    <cfRule type="cellIs" dxfId="243" priority="13" stopIfTrue="1" operator="equal">
      <formula>0</formula>
    </cfRule>
  </conditionalFormatting>
  <conditionalFormatting sqref="F33">
    <cfRule type="cellIs" dxfId="242" priority="8" operator="between">
      <formula>0</formula>
      <formula>0.5</formula>
    </cfRule>
    <cfRule type="cellIs" dxfId="241" priority="9" operator="between">
      <formula>0</formula>
      <formula>0.49</formula>
    </cfRule>
  </conditionalFormatting>
  <conditionalFormatting sqref="F33">
    <cfRule type="cellIs" dxfId="240" priority="7" stopIfTrue="1" operator="equal">
      <formula>0</formula>
    </cfRule>
  </conditionalFormatting>
  <conditionalFormatting sqref="I35">
    <cfRule type="cellIs" dxfId="239" priority="2" operator="between">
      <formula>0</formula>
      <formula>0.5</formula>
    </cfRule>
    <cfRule type="cellIs" dxfId="238" priority="3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238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239</v>
      </c>
      <c r="H2" s="1"/>
    </row>
    <row r="3" spans="1:8" x14ac:dyDescent="0.2">
      <c r="A3" s="79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1"/>
    </row>
    <row r="4" spans="1:8" x14ac:dyDescent="0.2">
      <c r="A4" s="81"/>
      <c r="B4" s="97" t="s">
        <v>56</v>
      </c>
      <c r="C4" s="97" t="s">
        <v>521</v>
      </c>
      <c r="D4" s="97" t="s">
        <v>56</v>
      </c>
      <c r="E4" s="97" t="s">
        <v>521</v>
      </c>
      <c r="F4" s="97" t="s">
        <v>56</v>
      </c>
      <c r="G4" s="440" t="s">
        <v>521</v>
      </c>
      <c r="H4" s="1"/>
    </row>
    <row r="5" spans="1:8" x14ac:dyDescent="0.2">
      <c r="A5" s="223" t="s">
        <v>8</v>
      </c>
      <c r="B5" s="606">
        <v>41.01104668142213</v>
      </c>
      <c r="C5" s="777">
        <v>0.49702193871512662</v>
      </c>
      <c r="D5" s="606">
        <v>34.858804935001025</v>
      </c>
      <c r="E5" s="777">
        <v>-24.806541066888393</v>
      </c>
      <c r="F5" s="606">
        <v>35.067795665539869</v>
      </c>
      <c r="G5" s="777">
        <v>-26.774888972666027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236</v>
      </c>
      <c r="H6" s="1"/>
    </row>
    <row r="7" spans="1:8" x14ac:dyDescent="0.2">
      <c r="A7" s="94" t="s">
        <v>132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4" t="s">
        <v>525</v>
      </c>
      <c r="B1" s="224"/>
      <c r="C1" s="225"/>
      <c r="D1" s="225"/>
      <c r="E1" s="225"/>
      <c r="F1" s="225"/>
      <c r="G1" s="225"/>
      <c r="H1" s="226"/>
    </row>
    <row r="2" spans="1:8" x14ac:dyDescent="0.2">
      <c r="A2" s="227"/>
      <c r="B2" s="227"/>
      <c r="C2" s="228"/>
      <c r="D2" s="228"/>
      <c r="E2" s="228"/>
      <c r="F2" s="228"/>
      <c r="G2" s="228"/>
      <c r="H2" s="229" t="s">
        <v>158</v>
      </c>
    </row>
    <row r="3" spans="1:8" ht="14.1" customHeight="1" x14ac:dyDescent="0.2">
      <c r="A3" s="230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862"/>
    </row>
    <row r="4" spans="1:8" x14ac:dyDescent="0.2">
      <c r="A4" s="231"/>
      <c r="B4" s="72" t="s">
        <v>47</v>
      </c>
      <c r="C4" s="72" t="s">
        <v>521</v>
      </c>
      <c r="D4" s="72" t="s">
        <v>47</v>
      </c>
      <c r="E4" s="72" t="s">
        <v>521</v>
      </c>
      <c r="F4" s="72" t="s">
        <v>47</v>
      </c>
      <c r="G4" s="73" t="s">
        <v>521</v>
      </c>
      <c r="H4" s="73" t="s">
        <v>109</v>
      </c>
    </row>
    <row r="5" spans="1:8" x14ac:dyDescent="0.2">
      <c r="A5" s="231" t="s">
        <v>240</v>
      </c>
      <c r="B5" s="232"/>
      <c r="C5" s="232"/>
      <c r="D5" s="232"/>
      <c r="E5" s="232"/>
      <c r="F5" s="232"/>
      <c r="G5" s="233"/>
      <c r="H5" s="234"/>
    </row>
    <row r="6" spans="1:8" x14ac:dyDescent="0.2">
      <c r="A6" s="235" t="s">
        <v>466</v>
      </c>
      <c r="B6" s="738">
        <v>133</v>
      </c>
      <c r="C6" s="608">
        <v>232.50000000000003</v>
      </c>
      <c r="D6" s="371">
        <v>771</v>
      </c>
      <c r="E6" s="608">
        <v>30.456852791878177</v>
      </c>
      <c r="F6" s="371">
        <v>960</v>
      </c>
      <c r="G6" s="608">
        <v>42.433234421364986</v>
      </c>
      <c r="H6" s="608">
        <v>5.3357047576700758</v>
      </c>
    </row>
    <row r="7" spans="1:8" x14ac:dyDescent="0.2">
      <c r="A7" s="235" t="s">
        <v>48</v>
      </c>
      <c r="B7" s="738">
        <v>3</v>
      </c>
      <c r="C7" s="611">
        <v>-81.25</v>
      </c>
      <c r="D7" s="371">
        <v>143</v>
      </c>
      <c r="E7" s="608">
        <v>16.260162601626014</v>
      </c>
      <c r="F7" s="371">
        <v>156</v>
      </c>
      <c r="G7" s="608">
        <v>20</v>
      </c>
      <c r="H7" s="608">
        <v>0.86705202312138718</v>
      </c>
    </row>
    <row r="8" spans="1:8" x14ac:dyDescent="0.2">
      <c r="A8" s="235" t="s">
        <v>49</v>
      </c>
      <c r="B8" s="738">
        <v>176</v>
      </c>
      <c r="C8" s="608">
        <v>109.52380952380953</v>
      </c>
      <c r="D8" s="371">
        <v>1903</v>
      </c>
      <c r="E8" s="608">
        <v>3.6492374727668841</v>
      </c>
      <c r="F8" s="371">
        <v>2279</v>
      </c>
      <c r="G8" s="608">
        <v>6.0493252675663101</v>
      </c>
      <c r="H8" s="608">
        <v>12.666740773677191</v>
      </c>
    </row>
    <row r="9" spans="1:8" x14ac:dyDescent="0.2">
      <c r="A9" s="235" t="s">
        <v>128</v>
      </c>
      <c r="B9" s="738">
        <v>392</v>
      </c>
      <c r="C9" s="608">
        <v>3.7037037037037033</v>
      </c>
      <c r="D9" s="371">
        <v>4789</v>
      </c>
      <c r="E9" s="608">
        <v>4.5633187772925767</v>
      </c>
      <c r="F9" s="371">
        <v>5417</v>
      </c>
      <c r="G9" s="608">
        <v>-0.22103518143304474</v>
      </c>
      <c r="H9" s="608">
        <v>30.107825700311245</v>
      </c>
    </row>
    <row r="10" spans="1:8" x14ac:dyDescent="0.2">
      <c r="A10" s="235" t="s">
        <v>129</v>
      </c>
      <c r="B10" s="738">
        <v>605</v>
      </c>
      <c r="C10" s="608">
        <v>114.53900709219857</v>
      </c>
      <c r="D10" s="371">
        <v>5021</v>
      </c>
      <c r="E10" s="608">
        <v>37.110868377935553</v>
      </c>
      <c r="F10" s="371">
        <v>5843</v>
      </c>
      <c r="G10" s="608">
        <v>26.801215277777779</v>
      </c>
      <c r="H10" s="608">
        <v>32.47554468652735</v>
      </c>
    </row>
    <row r="11" spans="1:8" x14ac:dyDescent="0.2">
      <c r="A11" s="235" t="s">
        <v>241</v>
      </c>
      <c r="B11" s="738">
        <v>202</v>
      </c>
      <c r="C11" s="608">
        <v>-7.3394495412844041</v>
      </c>
      <c r="D11" s="371">
        <v>2824</v>
      </c>
      <c r="E11" s="608">
        <v>-4.0434930343187219</v>
      </c>
      <c r="F11" s="371">
        <v>3337</v>
      </c>
      <c r="G11" s="608">
        <v>-6.6050937587461513</v>
      </c>
      <c r="H11" s="608">
        <v>18.547132058692753</v>
      </c>
    </row>
    <row r="12" spans="1:8" x14ac:dyDescent="0.2">
      <c r="A12" s="238" t="s">
        <v>242</v>
      </c>
      <c r="B12" s="739">
        <v>1511</v>
      </c>
      <c r="C12" s="240">
        <v>48.428290766208256</v>
      </c>
      <c r="D12" s="239">
        <v>15451</v>
      </c>
      <c r="E12" s="240">
        <v>12.49362941390608</v>
      </c>
      <c r="F12" s="239">
        <v>17992</v>
      </c>
      <c r="G12" s="240">
        <v>8.6276640705186267</v>
      </c>
      <c r="H12" s="240">
        <v>100</v>
      </c>
    </row>
    <row r="13" spans="1:8" x14ac:dyDescent="0.2">
      <c r="A13" s="190" t="s">
        <v>243</v>
      </c>
      <c r="B13" s="740"/>
      <c r="C13" s="242"/>
      <c r="D13" s="241"/>
      <c r="E13" s="242"/>
      <c r="F13" s="241"/>
      <c r="G13" s="242"/>
      <c r="H13" s="242"/>
    </row>
    <row r="14" spans="1:8" x14ac:dyDescent="0.2">
      <c r="A14" s="235" t="s">
        <v>466</v>
      </c>
      <c r="B14" s="738">
        <v>41</v>
      </c>
      <c r="C14" s="760">
        <v>36.666666666666664</v>
      </c>
      <c r="D14" s="371">
        <v>393</v>
      </c>
      <c r="E14" s="608">
        <v>17.664670658682635</v>
      </c>
      <c r="F14" s="371">
        <v>454</v>
      </c>
      <c r="G14" s="608">
        <v>21.715817694369974</v>
      </c>
      <c r="H14" s="608">
        <v>2.0596107607857372</v>
      </c>
    </row>
    <row r="15" spans="1:8" x14ac:dyDescent="0.2">
      <c r="A15" s="235" t="s">
        <v>48</v>
      </c>
      <c r="B15" s="738">
        <v>406</v>
      </c>
      <c r="C15" s="608">
        <v>-18.14516129032258</v>
      </c>
      <c r="D15" s="371">
        <v>3697</v>
      </c>
      <c r="E15" s="608">
        <v>-7.5750000000000002</v>
      </c>
      <c r="F15" s="371">
        <v>4604</v>
      </c>
      <c r="G15" s="608">
        <v>-1.5187165775401068</v>
      </c>
      <c r="H15" s="608">
        <v>20.886449212902054</v>
      </c>
    </row>
    <row r="16" spans="1:8" x14ac:dyDescent="0.2">
      <c r="A16" s="235" t="s">
        <v>49</v>
      </c>
      <c r="B16" s="738">
        <v>14</v>
      </c>
      <c r="C16" s="760">
        <v>-80</v>
      </c>
      <c r="D16" s="371">
        <v>518</v>
      </c>
      <c r="E16" s="608">
        <v>24.519230769230766</v>
      </c>
      <c r="F16" s="371">
        <v>618</v>
      </c>
      <c r="G16" s="608">
        <v>29.288702928870293</v>
      </c>
      <c r="H16" s="608">
        <v>2.8036111237127432</v>
      </c>
    </row>
    <row r="17" spans="1:8" x14ac:dyDescent="0.2">
      <c r="A17" s="235" t="s">
        <v>128</v>
      </c>
      <c r="B17" s="738">
        <v>738</v>
      </c>
      <c r="C17" s="608">
        <v>19.805194805194805</v>
      </c>
      <c r="D17" s="371">
        <v>5054</v>
      </c>
      <c r="E17" s="608">
        <v>-3.2171581769436997</v>
      </c>
      <c r="F17" s="371">
        <v>6146</v>
      </c>
      <c r="G17" s="608">
        <v>-3.2278381357266572</v>
      </c>
      <c r="H17" s="608">
        <v>27.881867259447446</v>
      </c>
    </row>
    <row r="18" spans="1:8" x14ac:dyDescent="0.2">
      <c r="A18" s="235" t="s">
        <v>129</v>
      </c>
      <c r="B18" s="738">
        <v>391</v>
      </c>
      <c r="C18" s="608">
        <v>77.72727272727272</v>
      </c>
      <c r="D18" s="371">
        <v>2139</v>
      </c>
      <c r="E18" s="608">
        <v>22.931034482758619</v>
      </c>
      <c r="F18" s="371">
        <v>2697</v>
      </c>
      <c r="G18" s="608">
        <v>15.453767123287671</v>
      </c>
      <c r="H18" s="608">
        <v>12.235176700086194</v>
      </c>
    </row>
    <row r="19" spans="1:8" x14ac:dyDescent="0.2">
      <c r="A19" s="235" t="s">
        <v>241</v>
      </c>
      <c r="B19" s="738">
        <v>751</v>
      </c>
      <c r="C19" s="608">
        <v>19.968051118210862</v>
      </c>
      <c r="D19" s="371">
        <v>6374</v>
      </c>
      <c r="E19" s="608">
        <v>2.1801859570375122</v>
      </c>
      <c r="F19" s="371">
        <v>7524</v>
      </c>
      <c r="G19" s="608">
        <v>2.2838499184339316</v>
      </c>
      <c r="H19" s="608">
        <v>34.133284943065831</v>
      </c>
    </row>
    <row r="20" spans="1:8" x14ac:dyDescent="0.2">
      <c r="A20" s="243" t="s">
        <v>244</v>
      </c>
      <c r="B20" s="741">
        <v>2341</v>
      </c>
      <c r="C20" s="245">
        <v>13.751214771622935</v>
      </c>
      <c r="D20" s="244">
        <v>18175</v>
      </c>
      <c r="E20" s="245">
        <v>1.2534818941504178</v>
      </c>
      <c r="F20" s="244">
        <v>22043</v>
      </c>
      <c r="G20" s="245">
        <v>2.1975984051184572</v>
      </c>
      <c r="H20" s="245">
        <v>100</v>
      </c>
    </row>
    <row r="21" spans="1:8" x14ac:dyDescent="0.2">
      <c r="A21" s="190" t="s">
        <v>526</v>
      </c>
      <c r="B21" s="742"/>
      <c r="C21" s="610"/>
      <c r="D21" s="609"/>
      <c r="E21" s="610"/>
      <c r="F21" s="609"/>
      <c r="G21" s="610"/>
      <c r="H21" s="610"/>
    </row>
    <row r="22" spans="1:8" x14ac:dyDescent="0.2">
      <c r="A22" s="235" t="s">
        <v>466</v>
      </c>
      <c r="B22" s="738">
        <v>-92</v>
      </c>
      <c r="C22" s="608">
        <v>819.99999999999989</v>
      </c>
      <c r="D22" s="371">
        <v>-378</v>
      </c>
      <c r="E22" s="608">
        <v>47.081712062256805</v>
      </c>
      <c r="F22" s="371">
        <v>-506</v>
      </c>
      <c r="G22" s="608">
        <v>68.106312292358808</v>
      </c>
      <c r="H22" s="611" t="s">
        <v>527</v>
      </c>
    </row>
    <row r="23" spans="1:8" x14ac:dyDescent="0.2">
      <c r="A23" s="235" t="s">
        <v>48</v>
      </c>
      <c r="B23" s="738">
        <v>403</v>
      </c>
      <c r="C23" s="608">
        <v>-16.041666666666668</v>
      </c>
      <c r="D23" s="371">
        <v>3554</v>
      </c>
      <c r="E23" s="608">
        <v>-8.3311839050812484</v>
      </c>
      <c r="F23" s="371">
        <v>4448</v>
      </c>
      <c r="G23" s="608">
        <v>-2.134213421342134</v>
      </c>
      <c r="H23" s="611" t="s">
        <v>527</v>
      </c>
    </row>
    <row r="24" spans="1:8" x14ac:dyDescent="0.2">
      <c r="A24" s="235" t="s">
        <v>49</v>
      </c>
      <c r="B24" s="738">
        <v>-162</v>
      </c>
      <c r="C24" s="608">
        <v>1057.1428571428571</v>
      </c>
      <c r="D24" s="371">
        <v>-1385</v>
      </c>
      <c r="E24" s="608">
        <v>-2.464788732394366</v>
      </c>
      <c r="F24" s="371">
        <v>-1661</v>
      </c>
      <c r="G24" s="608">
        <v>-0.59844404548174746</v>
      </c>
      <c r="H24" s="611" t="s">
        <v>527</v>
      </c>
    </row>
    <row r="25" spans="1:8" x14ac:dyDescent="0.2">
      <c r="A25" s="235" t="s">
        <v>128</v>
      </c>
      <c r="B25" s="738">
        <v>346</v>
      </c>
      <c r="C25" s="608">
        <v>45.378151260504204</v>
      </c>
      <c r="D25" s="371">
        <v>265</v>
      </c>
      <c r="E25" s="608">
        <v>-58.72274143302181</v>
      </c>
      <c r="F25" s="371">
        <v>729</v>
      </c>
      <c r="G25" s="608">
        <v>-20.932754880694144</v>
      </c>
      <c r="H25" s="611" t="s">
        <v>527</v>
      </c>
    </row>
    <row r="26" spans="1:8" x14ac:dyDescent="0.2">
      <c r="A26" s="235" t="s">
        <v>129</v>
      </c>
      <c r="B26" s="738">
        <v>-214</v>
      </c>
      <c r="C26" s="608">
        <v>245.16129032258064</v>
      </c>
      <c r="D26" s="371">
        <v>-2882</v>
      </c>
      <c r="E26" s="608">
        <v>49.947970863683658</v>
      </c>
      <c r="F26" s="371">
        <v>-3146</v>
      </c>
      <c r="G26" s="608">
        <v>38.468309859154928</v>
      </c>
      <c r="H26" s="611" t="s">
        <v>527</v>
      </c>
    </row>
    <row r="27" spans="1:8" x14ac:dyDescent="0.2">
      <c r="A27" s="235" t="s">
        <v>241</v>
      </c>
      <c r="B27" s="738">
        <v>549</v>
      </c>
      <c r="C27" s="608">
        <v>34.558823529411761</v>
      </c>
      <c r="D27" s="371">
        <v>3550</v>
      </c>
      <c r="E27" s="608">
        <v>7.7389984825493165</v>
      </c>
      <c r="F27" s="371">
        <v>4187</v>
      </c>
      <c r="G27" s="608">
        <v>10.679355009251916</v>
      </c>
      <c r="H27" s="611" t="s">
        <v>527</v>
      </c>
    </row>
    <row r="28" spans="1:8" x14ac:dyDescent="0.2">
      <c r="A28" s="243" t="s">
        <v>245</v>
      </c>
      <c r="B28" s="741">
        <v>830</v>
      </c>
      <c r="C28" s="245">
        <v>-20.192307692307693</v>
      </c>
      <c r="D28" s="244">
        <v>2724</v>
      </c>
      <c r="E28" s="245">
        <v>-35.37366548042705</v>
      </c>
      <c r="F28" s="244">
        <v>4051</v>
      </c>
      <c r="G28" s="245">
        <v>-19.077107471034758</v>
      </c>
      <c r="H28" s="607" t="s">
        <v>527</v>
      </c>
    </row>
    <row r="29" spans="1:8" x14ac:dyDescent="0.2">
      <c r="A29" s="94" t="s">
        <v>633</v>
      </c>
      <c r="B29" s="236"/>
      <c r="C29" s="236"/>
      <c r="D29" s="236"/>
      <c r="E29" s="236"/>
      <c r="F29" s="236"/>
      <c r="G29" s="236"/>
      <c r="H29" s="247" t="s">
        <v>236</v>
      </c>
    </row>
    <row r="30" spans="1:8" x14ac:dyDescent="0.2">
      <c r="A30" s="166" t="s">
        <v>640</v>
      </c>
      <c r="B30" s="236"/>
      <c r="C30" s="236"/>
      <c r="D30" s="236"/>
      <c r="E30" s="236"/>
      <c r="F30" s="236"/>
      <c r="G30" s="237"/>
      <c r="H30" s="237"/>
    </row>
    <row r="31" spans="1:8" x14ac:dyDescent="0.2">
      <c r="A31" s="166" t="s">
        <v>528</v>
      </c>
      <c r="B31" s="236"/>
      <c r="C31" s="236"/>
      <c r="D31" s="236"/>
      <c r="E31" s="236"/>
      <c r="F31" s="236"/>
      <c r="G31" s="237"/>
      <c r="H31" s="237"/>
    </row>
    <row r="33" spans="6:6" x14ac:dyDescent="0.2">
      <c r="F33" s="831"/>
    </row>
  </sheetData>
  <mergeCells count="3">
    <mergeCell ref="B3:C3"/>
    <mergeCell ref="D3:E3"/>
    <mergeCell ref="F3:H3"/>
  </mergeCells>
  <conditionalFormatting sqref="E9">
    <cfRule type="cellIs" dxfId="237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topLeftCell="A8" workbookViewId="0">
      <selection activeCell="M20" sqref="M20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4" t="s">
        <v>529</v>
      </c>
      <c r="B1" s="224"/>
      <c r="C1" s="1"/>
      <c r="D1" s="1"/>
      <c r="E1" s="1"/>
      <c r="F1" s="1"/>
      <c r="G1" s="1"/>
      <c r="H1" s="1"/>
    </row>
    <row r="2" spans="1:8" x14ac:dyDescent="0.2">
      <c r="A2" s="591"/>
      <c r="B2" s="591"/>
      <c r="C2" s="591"/>
      <c r="D2" s="591"/>
      <c r="E2" s="591"/>
      <c r="F2" s="1"/>
      <c r="G2" s="1"/>
      <c r="H2" s="593" t="s">
        <v>158</v>
      </c>
    </row>
    <row r="3" spans="1:8" ht="14.45" customHeight="1" x14ac:dyDescent="0.2">
      <c r="A3" s="880" t="s">
        <v>523</v>
      </c>
      <c r="B3" s="878" t="s">
        <v>524</v>
      </c>
      <c r="C3" s="864">
        <f>INDICE!A3</f>
        <v>42644</v>
      </c>
      <c r="D3" s="863">
        <v>41671</v>
      </c>
      <c r="E3" s="863">
        <v>41671</v>
      </c>
      <c r="F3" s="862" t="s">
        <v>120</v>
      </c>
      <c r="G3" s="862"/>
      <c r="H3" s="862"/>
    </row>
    <row r="4" spans="1:8" x14ac:dyDescent="0.2">
      <c r="A4" s="881"/>
      <c r="B4" s="879"/>
      <c r="C4" s="97" t="s">
        <v>532</v>
      </c>
      <c r="D4" s="97" t="s">
        <v>533</v>
      </c>
      <c r="E4" s="97" t="s">
        <v>246</v>
      </c>
      <c r="F4" s="97" t="s">
        <v>532</v>
      </c>
      <c r="G4" s="97" t="s">
        <v>533</v>
      </c>
      <c r="H4" s="97" t="s">
        <v>246</v>
      </c>
    </row>
    <row r="5" spans="1:8" x14ac:dyDescent="0.2">
      <c r="A5" s="612"/>
      <c r="B5" s="185" t="s">
        <v>210</v>
      </c>
      <c r="C5" s="185">
        <v>0</v>
      </c>
      <c r="D5" s="185">
        <v>5</v>
      </c>
      <c r="E5" s="248">
        <v>5</v>
      </c>
      <c r="F5" s="187">
        <v>23</v>
      </c>
      <c r="G5" s="185">
        <v>344</v>
      </c>
      <c r="H5" s="248">
        <v>321</v>
      </c>
    </row>
    <row r="6" spans="1:8" x14ac:dyDescent="0.2">
      <c r="A6" s="612"/>
      <c r="B6" s="185" t="s">
        <v>247</v>
      </c>
      <c r="C6" s="185">
        <v>210</v>
      </c>
      <c r="D6" s="185">
        <v>173</v>
      </c>
      <c r="E6" s="249">
        <v>-37</v>
      </c>
      <c r="F6" s="187">
        <v>3177</v>
      </c>
      <c r="G6" s="185">
        <v>2209</v>
      </c>
      <c r="H6" s="249">
        <v>-968</v>
      </c>
    </row>
    <row r="7" spans="1:8" x14ac:dyDescent="0.2">
      <c r="A7" s="612"/>
      <c r="B7" s="188" t="s">
        <v>211</v>
      </c>
      <c r="C7" s="188">
        <v>0</v>
      </c>
      <c r="D7" s="188">
        <v>0</v>
      </c>
      <c r="E7" s="250">
        <v>0</v>
      </c>
      <c r="F7" s="188">
        <v>0</v>
      </c>
      <c r="G7" s="188">
        <v>104</v>
      </c>
      <c r="H7" s="249">
        <v>104</v>
      </c>
    </row>
    <row r="8" spans="1:8" x14ac:dyDescent="0.2">
      <c r="A8" s="190" t="s">
        <v>344</v>
      </c>
      <c r="B8" s="191"/>
      <c r="C8" s="191">
        <v>210</v>
      </c>
      <c r="D8" s="191">
        <v>178</v>
      </c>
      <c r="E8" s="251">
        <v>-32</v>
      </c>
      <c r="F8" s="191">
        <v>3200</v>
      </c>
      <c r="G8" s="191">
        <v>2657</v>
      </c>
      <c r="H8" s="251">
        <v>-543</v>
      </c>
    </row>
    <row r="9" spans="1:8" x14ac:dyDescent="0.2">
      <c r="A9" s="612"/>
      <c r="B9" s="188" t="s">
        <v>248</v>
      </c>
      <c r="C9" s="188">
        <v>0</v>
      </c>
      <c r="D9" s="185">
        <v>0</v>
      </c>
      <c r="E9" s="252">
        <v>0</v>
      </c>
      <c r="F9" s="188">
        <v>15</v>
      </c>
      <c r="G9" s="185">
        <v>0</v>
      </c>
      <c r="H9" s="252">
        <v>-15</v>
      </c>
    </row>
    <row r="10" spans="1:8" x14ac:dyDescent="0.2">
      <c r="A10" s="612"/>
      <c r="B10" s="185" t="s">
        <v>212</v>
      </c>
      <c r="C10" s="185">
        <v>0</v>
      </c>
      <c r="D10" s="185">
        <v>35</v>
      </c>
      <c r="E10" s="249">
        <v>35</v>
      </c>
      <c r="F10" s="185">
        <v>14</v>
      </c>
      <c r="G10" s="185">
        <v>132</v>
      </c>
      <c r="H10" s="249">
        <v>118</v>
      </c>
    </row>
    <row r="11" spans="1:8" x14ac:dyDescent="0.2">
      <c r="A11" s="612"/>
      <c r="B11" s="188" t="s">
        <v>249</v>
      </c>
      <c r="C11" s="188">
        <v>0</v>
      </c>
      <c r="D11" s="188">
        <v>8</v>
      </c>
      <c r="E11" s="249">
        <v>8</v>
      </c>
      <c r="F11" s="188">
        <v>68</v>
      </c>
      <c r="G11" s="188">
        <v>681</v>
      </c>
      <c r="H11" s="249">
        <v>613</v>
      </c>
    </row>
    <row r="12" spans="1:8" x14ac:dyDescent="0.2">
      <c r="A12" s="190" t="s">
        <v>530</v>
      </c>
      <c r="B12" s="191"/>
      <c r="C12" s="191">
        <v>0</v>
      </c>
      <c r="D12" s="191">
        <v>43</v>
      </c>
      <c r="E12" s="251">
        <v>43</v>
      </c>
      <c r="F12" s="191">
        <v>97</v>
      </c>
      <c r="G12" s="191">
        <v>813</v>
      </c>
      <c r="H12" s="251">
        <v>716</v>
      </c>
    </row>
    <row r="13" spans="1:8" x14ac:dyDescent="0.2">
      <c r="A13" s="612"/>
      <c r="B13" s="188" t="s">
        <v>306</v>
      </c>
      <c r="C13" s="188">
        <v>0</v>
      </c>
      <c r="D13" s="185">
        <v>17</v>
      </c>
      <c r="E13" s="252">
        <v>17</v>
      </c>
      <c r="F13" s="188">
        <v>54</v>
      </c>
      <c r="G13" s="185">
        <v>224</v>
      </c>
      <c r="H13" s="252">
        <v>170</v>
      </c>
    </row>
    <row r="14" spans="1:8" x14ac:dyDescent="0.2">
      <c r="A14" s="612"/>
      <c r="B14" s="188" t="s">
        <v>250</v>
      </c>
      <c r="C14" s="188">
        <v>70</v>
      </c>
      <c r="D14" s="188">
        <v>181</v>
      </c>
      <c r="E14" s="249">
        <v>111</v>
      </c>
      <c r="F14" s="188">
        <v>538</v>
      </c>
      <c r="G14" s="188">
        <v>1113</v>
      </c>
      <c r="H14" s="249">
        <v>575</v>
      </c>
    </row>
    <row r="15" spans="1:8" x14ac:dyDescent="0.2">
      <c r="A15" s="612"/>
      <c r="B15" s="188" t="s">
        <v>251</v>
      </c>
      <c r="C15" s="188">
        <v>9</v>
      </c>
      <c r="D15" s="185">
        <v>309</v>
      </c>
      <c r="E15" s="249">
        <v>300</v>
      </c>
      <c r="F15" s="188">
        <v>568</v>
      </c>
      <c r="G15" s="185">
        <v>2297</v>
      </c>
      <c r="H15" s="249">
        <v>1729</v>
      </c>
    </row>
    <row r="16" spans="1:8" x14ac:dyDescent="0.2">
      <c r="A16" s="612"/>
      <c r="B16" s="188" t="s">
        <v>252</v>
      </c>
      <c r="C16" s="188">
        <v>65</v>
      </c>
      <c r="D16" s="185">
        <v>32</v>
      </c>
      <c r="E16" s="249">
        <v>-33</v>
      </c>
      <c r="F16" s="188">
        <v>295</v>
      </c>
      <c r="G16" s="185">
        <v>358</v>
      </c>
      <c r="H16" s="249">
        <v>63</v>
      </c>
    </row>
    <row r="17" spans="1:8" x14ac:dyDescent="0.2">
      <c r="A17" s="612"/>
      <c r="B17" s="188" t="s">
        <v>253</v>
      </c>
      <c r="C17" s="188">
        <v>117</v>
      </c>
      <c r="D17" s="185">
        <v>65</v>
      </c>
      <c r="E17" s="249">
        <v>-52</v>
      </c>
      <c r="F17" s="188">
        <v>921</v>
      </c>
      <c r="G17" s="185">
        <v>1072</v>
      </c>
      <c r="H17" s="249">
        <v>151</v>
      </c>
    </row>
    <row r="18" spans="1:8" x14ac:dyDescent="0.2">
      <c r="A18" s="612"/>
      <c r="B18" s="188" t="s">
        <v>216</v>
      </c>
      <c r="C18" s="188">
        <v>293</v>
      </c>
      <c r="D18" s="185">
        <v>246</v>
      </c>
      <c r="E18" s="249">
        <v>-47</v>
      </c>
      <c r="F18" s="188">
        <v>3325</v>
      </c>
      <c r="G18" s="185">
        <v>2403</v>
      </c>
      <c r="H18" s="249">
        <v>-922</v>
      </c>
    </row>
    <row r="19" spans="1:8" x14ac:dyDescent="0.2">
      <c r="A19" s="612"/>
      <c r="B19" s="188" t="s">
        <v>254</v>
      </c>
      <c r="C19" s="188">
        <v>90</v>
      </c>
      <c r="D19" s="185">
        <v>161</v>
      </c>
      <c r="E19" s="249">
        <v>71</v>
      </c>
      <c r="F19" s="188">
        <v>1599</v>
      </c>
      <c r="G19" s="185">
        <v>1703</v>
      </c>
      <c r="H19" s="249">
        <v>104</v>
      </c>
    </row>
    <row r="20" spans="1:8" x14ac:dyDescent="0.2">
      <c r="A20" s="612"/>
      <c r="B20" s="188" t="s">
        <v>219</v>
      </c>
      <c r="C20" s="188">
        <v>57</v>
      </c>
      <c r="D20" s="185">
        <v>53</v>
      </c>
      <c r="E20" s="249">
        <v>-4</v>
      </c>
      <c r="F20" s="188">
        <v>334</v>
      </c>
      <c r="G20" s="185">
        <v>750</v>
      </c>
      <c r="H20" s="249">
        <v>416</v>
      </c>
    </row>
    <row r="21" spans="1:8" x14ac:dyDescent="0.2">
      <c r="A21" s="612"/>
      <c r="B21" s="188" t="s">
        <v>220</v>
      </c>
      <c r="C21" s="188">
        <v>96</v>
      </c>
      <c r="D21" s="185">
        <v>0</v>
      </c>
      <c r="E21" s="249">
        <v>-96</v>
      </c>
      <c r="F21" s="188">
        <v>597</v>
      </c>
      <c r="G21" s="185">
        <v>3</v>
      </c>
      <c r="H21" s="249">
        <v>-594</v>
      </c>
    </row>
    <row r="22" spans="1:8" x14ac:dyDescent="0.2">
      <c r="A22" s="612"/>
      <c r="B22" s="188" t="s">
        <v>255</v>
      </c>
      <c r="C22" s="188">
        <v>60</v>
      </c>
      <c r="D22" s="185">
        <v>4</v>
      </c>
      <c r="E22" s="249">
        <v>-56</v>
      </c>
      <c r="F22" s="188">
        <v>767</v>
      </c>
      <c r="G22" s="185">
        <v>88</v>
      </c>
      <c r="H22" s="249">
        <v>-679</v>
      </c>
    </row>
    <row r="23" spans="1:8" x14ac:dyDescent="0.2">
      <c r="A23" s="612"/>
      <c r="B23" s="188" t="s">
        <v>256</v>
      </c>
      <c r="C23" s="188">
        <v>0</v>
      </c>
      <c r="D23" s="185">
        <v>203</v>
      </c>
      <c r="E23" s="249">
        <v>203</v>
      </c>
      <c r="F23" s="188">
        <v>126</v>
      </c>
      <c r="G23" s="185">
        <v>562</v>
      </c>
      <c r="H23" s="249">
        <v>436</v>
      </c>
    </row>
    <row r="24" spans="1:8" x14ac:dyDescent="0.2">
      <c r="A24" s="612"/>
      <c r="B24" s="188" t="s">
        <v>257</v>
      </c>
      <c r="C24" s="188">
        <v>0</v>
      </c>
      <c r="D24" s="185">
        <v>0</v>
      </c>
      <c r="E24" s="249">
        <v>0</v>
      </c>
      <c r="F24" s="188">
        <v>10</v>
      </c>
      <c r="G24" s="185">
        <v>26</v>
      </c>
      <c r="H24" s="249">
        <v>16</v>
      </c>
    </row>
    <row r="25" spans="1:8" x14ac:dyDescent="0.2">
      <c r="A25" s="612"/>
      <c r="B25" s="188" t="s">
        <v>258</v>
      </c>
      <c r="C25" s="188">
        <v>78</v>
      </c>
      <c r="D25" s="185">
        <v>253</v>
      </c>
      <c r="E25" s="249">
        <v>175</v>
      </c>
      <c r="F25" s="188">
        <v>1185</v>
      </c>
      <c r="G25" s="185">
        <v>2053</v>
      </c>
      <c r="H25" s="249">
        <v>868</v>
      </c>
    </row>
    <row r="26" spans="1:8" x14ac:dyDescent="0.2">
      <c r="A26" s="190" t="s">
        <v>514</v>
      </c>
      <c r="B26" s="191"/>
      <c r="C26" s="191">
        <v>935</v>
      </c>
      <c r="D26" s="191">
        <v>1524</v>
      </c>
      <c r="E26" s="251">
        <v>589</v>
      </c>
      <c r="F26" s="191">
        <v>10319</v>
      </c>
      <c r="G26" s="191">
        <v>12652</v>
      </c>
      <c r="H26" s="251">
        <v>2333</v>
      </c>
    </row>
    <row r="27" spans="1:8" x14ac:dyDescent="0.2">
      <c r="A27" s="612"/>
      <c r="B27" s="188" t="s">
        <v>221</v>
      </c>
      <c r="C27" s="188">
        <v>168</v>
      </c>
      <c r="D27" s="185">
        <v>0</v>
      </c>
      <c r="E27" s="249">
        <v>-168</v>
      </c>
      <c r="F27" s="188">
        <v>1522</v>
      </c>
      <c r="G27" s="188">
        <v>40</v>
      </c>
      <c r="H27" s="249">
        <v>-1482</v>
      </c>
    </row>
    <row r="28" spans="1:8" x14ac:dyDescent="0.2">
      <c r="A28" s="613"/>
      <c r="B28" s="188" t="s">
        <v>259</v>
      </c>
      <c r="C28" s="188">
        <v>0</v>
      </c>
      <c r="D28" s="188">
        <v>0</v>
      </c>
      <c r="E28" s="249">
        <v>0</v>
      </c>
      <c r="F28" s="188">
        <v>216</v>
      </c>
      <c r="G28" s="188">
        <v>0</v>
      </c>
      <c r="H28" s="249">
        <v>-216</v>
      </c>
    </row>
    <row r="29" spans="1:8" x14ac:dyDescent="0.2">
      <c r="A29" s="613"/>
      <c r="B29" s="188" t="s">
        <v>260</v>
      </c>
      <c r="C29" s="188">
        <v>2</v>
      </c>
      <c r="D29" s="185">
        <v>0</v>
      </c>
      <c r="E29" s="249">
        <v>-2</v>
      </c>
      <c r="F29" s="188">
        <v>132</v>
      </c>
      <c r="G29" s="185">
        <v>17</v>
      </c>
      <c r="H29" s="249">
        <v>-115</v>
      </c>
    </row>
    <row r="30" spans="1:8" x14ac:dyDescent="0.2">
      <c r="A30" s="613"/>
      <c r="B30" s="188" t="s">
        <v>619</v>
      </c>
      <c r="C30" s="188">
        <v>86</v>
      </c>
      <c r="D30" s="188">
        <v>176</v>
      </c>
      <c r="E30" s="252">
        <v>90</v>
      </c>
      <c r="F30" s="185">
        <v>125</v>
      </c>
      <c r="G30" s="185">
        <v>974</v>
      </c>
      <c r="H30" s="252">
        <v>849</v>
      </c>
    </row>
    <row r="31" spans="1:8" x14ac:dyDescent="0.2">
      <c r="A31" s="190" t="s">
        <v>391</v>
      </c>
      <c r="B31" s="191"/>
      <c r="C31" s="191">
        <v>256</v>
      </c>
      <c r="D31" s="191">
        <v>176</v>
      </c>
      <c r="E31" s="251">
        <v>-80</v>
      </c>
      <c r="F31" s="191">
        <v>1995</v>
      </c>
      <c r="G31" s="191">
        <v>1031</v>
      </c>
      <c r="H31" s="251">
        <v>-964</v>
      </c>
    </row>
    <row r="32" spans="1:8" x14ac:dyDescent="0.2">
      <c r="A32" s="613"/>
      <c r="B32" s="188" t="s">
        <v>225</v>
      </c>
      <c r="C32" s="188">
        <v>58</v>
      </c>
      <c r="D32" s="185">
        <v>29</v>
      </c>
      <c r="E32" s="249">
        <v>-29</v>
      </c>
      <c r="F32" s="188">
        <v>987</v>
      </c>
      <c r="G32" s="185">
        <v>411</v>
      </c>
      <c r="H32" s="249">
        <v>-576</v>
      </c>
    </row>
    <row r="33" spans="1:10" x14ac:dyDescent="0.2">
      <c r="A33" s="613"/>
      <c r="B33" s="188" t="s">
        <v>231</v>
      </c>
      <c r="C33" s="188">
        <v>9</v>
      </c>
      <c r="D33" s="188">
        <v>0</v>
      </c>
      <c r="E33" s="252">
        <v>-9</v>
      </c>
      <c r="F33" s="622">
        <v>206</v>
      </c>
      <c r="G33" s="188">
        <v>132</v>
      </c>
      <c r="H33" s="249">
        <v>-74</v>
      </c>
    </row>
    <row r="34" spans="1:10" x14ac:dyDescent="0.2">
      <c r="A34" s="613"/>
      <c r="B34" s="188" t="s">
        <v>261</v>
      </c>
      <c r="C34" s="188">
        <v>0</v>
      </c>
      <c r="D34" s="188">
        <v>274</v>
      </c>
      <c r="E34" s="249">
        <v>274</v>
      </c>
      <c r="F34" s="188">
        <v>0</v>
      </c>
      <c r="G34" s="188">
        <v>3025</v>
      </c>
      <c r="H34" s="249">
        <v>3025</v>
      </c>
    </row>
    <row r="35" spans="1:10" x14ac:dyDescent="0.2">
      <c r="A35" s="613"/>
      <c r="B35" s="188" t="s">
        <v>233</v>
      </c>
      <c r="C35" s="188">
        <v>0</v>
      </c>
      <c r="D35" s="188">
        <v>54</v>
      </c>
      <c r="E35" s="252">
        <v>54</v>
      </c>
      <c r="F35" s="185">
        <v>0</v>
      </c>
      <c r="G35" s="188">
        <v>602</v>
      </c>
      <c r="H35" s="249">
        <v>602</v>
      </c>
    </row>
    <row r="36" spans="1:10" x14ac:dyDescent="0.2">
      <c r="A36" s="613"/>
      <c r="B36" s="188" t="s">
        <v>234</v>
      </c>
      <c r="C36" s="188">
        <v>36</v>
      </c>
      <c r="D36" s="188">
        <v>58</v>
      </c>
      <c r="E36" s="252">
        <v>22</v>
      </c>
      <c r="F36" s="622">
        <v>428</v>
      </c>
      <c r="G36" s="188">
        <v>486</v>
      </c>
      <c r="H36" s="249">
        <v>58</v>
      </c>
    </row>
    <row r="37" spans="1:10" x14ac:dyDescent="0.2">
      <c r="A37" s="806" t="s">
        <v>515</v>
      </c>
      <c r="B37" s="191"/>
      <c r="C37" s="191">
        <v>103</v>
      </c>
      <c r="D37" s="191">
        <v>415</v>
      </c>
      <c r="E37" s="251">
        <v>312</v>
      </c>
      <c r="F37" s="191">
        <v>1621</v>
      </c>
      <c r="G37" s="191">
        <v>4656</v>
      </c>
      <c r="H37" s="251">
        <v>3035</v>
      </c>
    </row>
    <row r="38" spans="1:10" x14ac:dyDescent="0.2">
      <c r="A38" s="613"/>
      <c r="B38" s="188" t="s">
        <v>262</v>
      </c>
      <c r="C38" s="188">
        <v>0</v>
      </c>
      <c r="D38" s="188">
        <v>2</v>
      </c>
      <c r="E38" s="248">
        <v>2</v>
      </c>
      <c r="F38" s="622">
        <v>403</v>
      </c>
      <c r="G38" s="188">
        <v>124</v>
      </c>
      <c r="H38" s="249">
        <v>-279</v>
      </c>
    </row>
    <row r="39" spans="1:10" x14ac:dyDescent="0.2">
      <c r="A39" s="613"/>
      <c r="B39" s="188" t="s">
        <v>263</v>
      </c>
      <c r="C39" s="188">
        <v>0</v>
      </c>
      <c r="D39" s="188">
        <v>0</v>
      </c>
      <c r="E39" s="252">
        <v>0</v>
      </c>
      <c r="F39" s="622">
        <v>53</v>
      </c>
      <c r="G39" s="188">
        <v>1</v>
      </c>
      <c r="H39" s="249">
        <v>-52</v>
      </c>
    </row>
    <row r="40" spans="1:10" x14ac:dyDescent="0.2">
      <c r="A40" s="613"/>
      <c r="B40" s="188" t="s">
        <v>653</v>
      </c>
      <c r="C40" s="188">
        <v>0</v>
      </c>
      <c r="D40" s="188">
        <v>0</v>
      </c>
      <c r="E40" s="252">
        <v>0</v>
      </c>
      <c r="F40" s="188">
        <v>0</v>
      </c>
      <c r="G40" s="188">
        <v>21</v>
      </c>
      <c r="H40" s="252">
        <v>21</v>
      </c>
    </row>
    <row r="41" spans="1:10" x14ac:dyDescent="0.2">
      <c r="A41" s="613"/>
      <c r="B41" s="188" t="s">
        <v>264</v>
      </c>
      <c r="C41" s="188">
        <v>0</v>
      </c>
      <c r="D41" s="188">
        <v>0</v>
      </c>
      <c r="E41" s="252">
        <v>0</v>
      </c>
      <c r="F41" s="622">
        <v>81</v>
      </c>
      <c r="G41" s="188">
        <v>48</v>
      </c>
      <c r="H41" s="252">
        <v>-33</v>
      </c>
    </row>
    <row r="42" spans="1:10" x14ac:dyDescent="0.2">
      <c r="A42" s="613"/>
      <c r="B42" s="188" t="s">
        <v>265</v>
      </c>
      <c r="C42" s="188">
        <v>7</v>
      </c>
      <c r="D42" s="188">
        <v>3</v>
      </c>
      <c r="E42" s="252">
        <v>-4</v>
      </c>
      <c r="F42" s="622">
        <v>182</v>
      </c>
      <c r="G42" s="188">
        <v>26</v>
      </c>
      <c r="H42" s="252">
        <v>-156</v>
      </c>
    </row>
    <row r="43" spans="1:10" x14ac:dyDescent="0.2">
      <c r="A43" s="202" t="s">
        <v>531</v>
      </c>
      <c r="B43" s="202"/>
      <c r="C43" s="191">
        <v>7</v>
      </c>
      <c r="D43" s="191">
        <v>5</v>
      </c>
      <c r="E43" s="775">
        <v>-2</v>
      </c>
      <c r="F43" s="202">
        <v>719</v>
      </c>
      <c r="G43" s="202">
        <v>220</v>
      </c>
      <c r="H43" s="253">
        <v>-499</v>
      </c>
    </row>
    <row r="44" spans="1:10" x14ac:dyDescent="0.2">
      <c r="A44" s="812" t="s">
        <v>598</v>
      </c>
      <c r="B44" s="812"/>
      <c r="C44" s="188">
        <v>0</v>
      </c>
      <c r="D44" s="188">
        <v>0</v>
      </c>
      <c r="E44" s="188">
        <v>0</v>
      </c>
      <c r="F44" s="813">
        <v>41</v>
      </c>
      <c r="G44" s="188">
        <v>14</v>
      </c>
      <c r="H44" s="814">
        <v>-27</v>
      </c>
    </row>
    <row r="45" spans="1:10" x14ac:dyDescent="0.2">
      <c r="A45" s="204" t="s">
        <v>118</v>
      </c>
      <c r="B45" s="204"/>
      <c r="C45" s="204">
        <v>1511</v>
      </c>
      <c r="D45" s="254">
        <v>2341</v>
      </c>
      <c r="E45" s="204">
        <v>830</v>
      </c>
      <c r="F45" s="204">
        <v>17992</v>
      </c>
      <c r="G45" s="254">
        <v>22043</v>
      </c>
      <c r="H45" s="204">
        <v>4051</v>
      </c>
      <c r="J45" s="831"/>
    </row>
    <row r="46" spans="1:10" x14ac:dyDescent="0.2">
      <c r="A46" s="355" t="s">
        <v>516</v>
      </c>
      <c r="B46" s="209"/>
      <c r="C46" s="209">
        <v>235</v>
      </c>
      <c r="D46" s="805">
        <v>36</v>
      </c>
      <c r="E46" s="209">
        <v>-199</v>
      </c>
      <c r="F46" s="209">
        <v>2965</v>
      </c>
      <c r="G46" s="209">
        <v>658</v>
      </c>
      <c r="H46" s="209">
        <v>-2307</v>
      </c>
    </row>
    <row r="47" spans="1:10" x14ac:dyDescent="0.2">
      <c r="A47" s="355" t="s">
        <v>517</v>
      </c>
      <c r="B47" s="209"/>
      <c r="C47" s="209">
        <v>1276</v>
      </c>
      <c r="D47" s="209">
        <v>2305</v>
      </c>
      <c r="E47" s="209">
        <v>1029</v>
      </c>
      <c r="F47" s="209">
        <v>15027</v>
      </c>
      <c r="G47" s="209">
        <v>21385</v>
      </c>
      <c r="H47" s="209">
        <v>6358</v>
      </c>
    </row>
    <row r="48" spans="1:10" x14ac:dyDescent="0.2">
      <c r="A48" s="789" t="s">
        <v>518</v>
      </c>
      <c r="B48" s="213"/>
      <c r="C48" s="213">
        <v>973</v>
      </c>
      <c r="D48" s="213">
        <v>1493</v>
      </c>
      <c r="E48" s="213">
        <v>520</v>
      </c>
      <c r="F48" s="213">
        <v>12063</v>
      </c>
      <c r="G48" s="213">
        <v>13609</v>
      </c>
      <c r="H48" s="213">
        <v>1546</v>
      </c>
    </row>
    <row r="49" spans="1:8" x14ac:dyDescent="0.2">
      <c r="A49" s="789" t="s">
        <v>519</v>
      </c>
      <c r="B49" s="213"/>
      <c r="C49" s="213">
        <v>538</v>
      </c>
      <c r="D49" s="213">
        <v>848</v>
      </c>
      <c r="E49" s="213">
        <v>310</v>
      </c>
      <c r="F49" s="213">
        <v>5929</v>
      </c>
      <c r="G49" s="213">
        <v>8434</v>
      </c>
      <c r="H49" s="213">
        <v>2505</v>
      </c>
    </row>
    <row r="50" spans="1:8" x14ac:dyDescent="0.2">
      <c r="A50" s="790" t="s">
        <v>520</v>
      </c>
      <c r="B50" s="785"/>
      <c r="C50" s="785">
        <v>787</v>
      </c>
      <c r="D50" s="757">
        <v>1138</v>
      </c>
      <c r="E50" s="787">
        <v>351</v>
      </c>
      <c r="F50" s="787">
        <v>8694</v>
      </c>
      <c r="G50" s="787">
        <v>10603</v>
      </c>
      <c r="H50" s="787">
        <v>1909</v>
      </c>
    </row>
    <row r="51" spans="1:8" ht="15" x14ac:dyDescent="0.25">
      <c r="A51" s="221" t="s">
        <v>237</v>
      </c>
      <c r="B51" s="217"/>
      <c r="C51" s="256"/>
      <c r="D51" s="218"/>
      <c r="E51" s="218"/>
      <c r="F51" s="219"/>
      <c r="G51" s="218"/>
      <c r="H51" s="247" t="s">
        <v>236</v>
      </c>
    </row>
    <row r="52" spans="1:8" ht="15" x14ac:dyDescent="0.25">
      <c r="B52" s="221"/>
      <c r="C52" s="222"/>
      <c r="D52" s="218"/>
      <c r="E52" s="218"/>
      <c r="F52" s="219"/>
      <c r="G52" s="218"/>
      <c r="H52" s="220"/>
    </row>
    <row r="54" spans="1:8" x14ac:dyDescent="0.2">
      <c r="C54" s="257"/>
      <c r="D54" s="257"/>
      <c r="E54" s="257"/>
      <c r="F54" s="257"/>
      <c r="G54" s="25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A3" sqref="A3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158</v>
      </c>
    </row>
    <row r="3" spans="1:8" x14ac:dyDescent="0.2">
      <c r="A3" s="63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862"/>
    </row>
    <row r="4" spans="1:8" x14ac:dyDescent="0.2">
      <c r="A4" s="75"/>
      <c r="B4" s="72" t="s">
        <v>47</v>
      </c>
      <c r="C4" s="72" t="s">
        <v>521</v>
      </c>
      <c r="D4" s="72" t="s">
        <v>47</v>
      </c>
      <c r="E4" s="72" t="s">
        <v>521</v>
      </c>
      <c r="F4" s="72" t="s">
        <v>47</v>
      </c>
      <c r="G4" s="72" t="s">
        <v>521</v>
      </c>
      <c r="H4" s="73" t="s">
        <v>127</v>
      </c>
    </row>
    <row r="5" spans="1:8" x14ac:dyDescent="0.2">
      <c r="A5" s="235" t="s">
        <v>267</v>
      </c>
      <c r="B5" s="656">
        <v>0.45</v>
      </c>
      <c r="C5" s="375">
        <v>-42.748091603053432</v>
      </c>
      <c r="D5" s="531">
        <v>5.0119999999999996</v>
      </c>
      <c r="E5" s="375">
        <v>-2.3001949317738792</v>
      </c>
      <c r="F5" s="531">
        <v>6.2210000000000001</v>
      </c>
      <c r="G5" s="375">
        <v>0.37108744756373024</v>
      </c>
      <c r="H5" s="657">
        <v>4.230332456122456</v>
      </c>
    </row>
    <row r="6" spans="1:8" x14ac:dyDescent="0.2">
      <c r="A6" s="235" t="s">
        <v>268</v>
      </c>
      <c r="B6" s="532">
        <v>2.5310000000000001</v>
      </c>
      <c r="C6" s="266">
        <v>14.993184915947296</v>
      </c>
      <c r="D6" s="265">
        <v>18.501999999999999</v>
      </c>
      <c r="E6" s="266">
        <v>-30.727470141150924</v>
      </c>
      <c r="F6" s="265">
        <v>21.148</v>
      </c>
      <c r="G6" s="266">
        <v>-33.425675250267581</v>
      </c>
      <c r="H6" s="658">
        <v>14.380818322147196</v>
      </c>
    </row>
    <row r="7" spans="1:8" x14ac:dyDescent="0.2">
      <c r="A7" s="235" t="s">
        <v>269</v>
      </c>
      <c r="B7" s="532">
        <v>1.365</v>
      </c>
      <c r="C7" s="266">
        <v>-53.869550523825616</v>
      </c>
      <c r="D7" s="265">
        <v>30.401</v>
      </c>
      <c r="E7" s="266">
        <v>-6.9679906971050869</v>
      </c>
      <c r="F7" s="265">
        <v>36.564999999999998</v>
      </c>
      <c r="G7" s="266">
        <v>0.16710497479728248</v>
      </c>
      <c r="H7" s="658">
        <v>24.864508319903166</v>
      </c>
    </row>
    <row r="8" spans="1:8" x14ac:dyDescent="0.2">
      <c r="A8" s="235" t="s">
        <v>270</v>
      </c>
      <c r="B8" s="532">
        <v>4.4560000000000004</v>
      </c>
      <c r="C8" s="266">
        <v>-32.310496734011849</v>
      </c>
      <c r="D8" s="265">
        <v>52.012</v>
      </c>
      <c r="E8" s="266">
        <v>-48.270443379149839</v>
      </c>
      <c r="F8" s="265">
        <v>65.287000000000006</v>
      </c>
      <c r="G8" s="266">
        <v>-46.220252559783191</v>
      </c>
      <c r="H8" s="658">
        <v>44.395710506810296</v>
      </c>
    </row>
    <row r="9" spans="1:8" x14ac:dyDescent="0.2">
      <c r="A9" s="235" t="s">
        <v>271</v>
      </c>
      <c r="B9" s="533">
        <v>1.2410000000000001</v>
      </c>
      <c r="C9" s="267">
        <v>-2.9648526077097503E-2</v>
      </c>
      <c r="D9" s="265">
        <v>13.836</v>
      </c>
      <c r="E9" s="266">
        <v>-65.374508871593378</v>
      </c>
      <c r="F9" s="265">
        <v>15.718999999999999</v>
      </c>
      <c r="G9" s="833">
        <v>-6.0844438908955037E-2</v>
      </c>
      <c r="H9" s="658">
        <v>10.689052544251549</v>
      </c>
    </row>
    <row r="10" spans="1:8" x14ac:dyDescent="0.2">
      <c r="A10" s="235" t="s">
        <v>622</v>
      </c>
      <c r="B10" s="533">
        <v>0.104</v>
      </c>
      <c r="C10" s="267">
        <v>4.2653349971249508</v>
      </c>
      <c r="D10" s="265">
        <v>1.748</v>
      </c>
      <c r="E10" s="266">
        <v>4.2653349971249508</v>
      </c>
      <c r="F10" s="265">
        <v>2.117</v>
      </c>
      <c r="G10" s="266">
        <v>4.2653349971249508</v>
      </c>
      <c r="H10" s="776">
        <v>1.4395778507653496</v>
      </c>
    </row>
    <row r="11" spans="1:8" x14ac:dyDescent="0.2">
      <c r="A11" s="243" t="s">
        <v>272</v>
      </c>
      <c r="B11" s="268">
        <v>10.147</v>
      </c>
      <c r="C11" s="269">
        <v>-29.827109266943292</v>
      </c>
      <c r="D11" s="268">
        <v>121.511</v>
      </c>
      <c r="E11" s="269">
        <v>-41.21340759467175</v>
      </c>
      <c r="F11" s="268">
        <v>147.05699999999999</v>
      </c>
      <c r="G11" s="269">
        <v>-38.129845426806995</v>
      </c>
      <c r="H11" s="269">
        <v>100</v>
      </c>
    </row>
    <row r="12" spans="1:8" x14ac:dyDescent="0.2">
      <c r="A12" s="270" t="s">
        <v>273</v>
      </c>
      <c r="B12" s="271">
        <f>B11/'Consumo PP'!B11*100</f>
        <v>0.21300990300399783</v>
      </c>
      <c r="C12" s="272"/>
      <c r="D12" s="271">
        <f>D11/'Consumo PP'!D11*100</f>
        <v>0.25696296005692187</v>
      </c>
      <c r="E12" s="272"/>
      <c r="F12" s="271">
        <f>F11/'Consumo PP'!F11*100</f>
        <v>0.26016345670218582</v>
      </c>
      <c r="G12" s="273"/>
      <c r="H12" s="273"/>
    </row>
    <row r="13" spans="1:8" x14ac:dyDescent="0.2">
      <c r="A13" s="274" t="s">
        <v>555</v>
      </c>
      <c r="B13" s="67"/>
      <c r="C13" s="67"/>
      <c r="D13" s="67"/>
      <c r="E13" s="67"/>
      <c r="F13" s="67"/>
      <c r="G13" s="267"/>
      <c r="H13" s="71" t="s">
        <v>236</v>
      </c>
    </row>
    <row r="14" spans="1:8" x14ac:dyDescent="0.2">
      <c r="A14" s="274" t="s">
        <v>623</v>
      </c>
      <c r="B14" s="67"/>
      <c r="C14" s="67"/>
      <c r="D14" s="67"/>
      <c r="E14" s="67"/>
      <c r="F14" s="67"/>
      <c r="G14" s="267"/>
      <c r="H14" s="71"/>
    </row>
    <row r="15" spans="1:8" x14ac:dyDescent="0.2">
      <c r="A15" s="221" t="s">
        <v>640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236" priority="5" operator="between">
      <formula>0.00001</formula>
      <formula>0.499</formula>
    </cfRule>
  </conditionalFormatting>
  <conditionalFormatting sqref="F10">
    <cfRule type="cellIs" dxfId="235" priority="3" operator="between">
      <formula>0.00001</formula>
      <formula>0.499</formula>
    </cfRule>
  </conditionalFormatting>
  <conditionalFormatting sqref="G9">
    <cfRule type="cellIs" dxfId="234" priority="2" operator="between">
      <formula>0.00001</formula>
      <formula>0.499</formula>
    </cfRule>
  </conditionalFormatting>
  <conditionalFormatting sqref="C9">
    <cfRule type="cellIs" dxfId="233" priority="1" operator="between">
      <formula>-0.499999</formula>
      <formula>0.4999999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274</v>
      </c>
      <c r="B1" s="66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158</v>
      </c>
    </row>
    <row r="3" spans="1:7" x14ac:dyDescent="0.2">
      <c r="A3" s="63"/>
      <c r="B3" s="864">
        <f>INDICE!A3</f>
        <v>42644</v>
      </c>
      <c r="C3" s="864"/>
      <c r="D3" s="882" t="s">
        <v>119</v>
      </c>
      <c r="E3" s="882"/>
      <c r="F3" s="882" t="s">
        <v>120</v>
      </c>
      <c r="G3" s="882"/>
    </row>
    <row r="4" spans="1:7" x14ac:dyDescent="0.2">
      <c r="A4" s="75"/>
      <c r="B4" s="260"/>
      <c r="C4" s="72" t="s">
        <v>521</v>
      </c>
      <c r="D4" s="260"/>
      <c r="E4" s="72" t="s">
        <v>521</v>
      </c>
      <c r="F4" s="260"/>
      <c r="G4" s="72" t="s">
        <v>521</v>
      </c>
    </row>
    <row r="5" spans="1:7" ht="15" x14ac:dyDescent="0.25">
      <c r="A5" s="653" t="s">
        <v>118</v>
      </c>
      <c r="B5" s="659">
        <v>6048</v>
      </c>
      <c r="C5" s="654">
        <v>4.5281714483235396</v>
      </c>
      <c r="D5" s="655">
        <v>54002</v>
      </c>
      <c r="E5" s="654">
        <v>-1.1911514463981849</v>
      </c>
      <c r="F5" s="660">
        <v>65012</v>
      </c>
      <c r="G5" s="654">
        <v>-0.17657807053910055</v>
      </c>
    </row>
    <row r="6" spans="1:7" x14ac:dyDescent="0.2">
      <c r="A6" s="274"/>
      <c r="B6" s="1"/>
      <c r="C6" s="1"/>
      <c r="D6" s="1"/>
      <c r="E6" s="1"/>
      <c r="F6" s="1"/>
      <c r="G6" s="71" t="s">
        <v>236</v>
      </c>
    </row>
    <row r="7" spans="1:7" x14ac:dyDescent="0.2">
      <c r="A7" s="274" t="s">
        <v>555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275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158</v>
      </c>
    </row>
    <row r="3" spans="1:8" s="80" customFormat="1" x14ac:dyDescent="0.2">
      <c r="A3" s="79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862"/>
    </row>
    <row r="4" spans="1:8" s="80" customFormat="1" x14ac:dyDescent="0.2">
      <c r="A4" s="81"/>
      <c r="B4" s="72" t="s">
        <v>47</v>
      </c>
      <c r="C4" s="72" t="s">
        <v>121</v>
      </c>
      <c r="D4" s="72" t="s">
        <v>47</v>
      </c>
      <c r="E4" s="72" t="s">
        <v>122</v>
      </c>
      <c r="F4" s="72" t="s">
        <v>47</v>
      </c>
      <c r="G4" s="73" t="s">
        <v>122</v>
      </c>
      <c r="H4" s="73" t="s">
        <v>127</v>
      </c>
    </row>
    <row r="5" spans="1:8" s="80" customFormat="1" x14ac:dyDescent="0.2">
      <c r="A5" s="82" t="s">
        <v>607</v>
      </c>
      <c r="B5" s="470">
        <v>127</v>
      </c>
      <c r="C5" s="84">
        <v>-3.7878787878787881</v>
      </c>
      <c r="D5" s="83">
        <v>1287</v>
      </c>
      <c r="E5" s="84">
        <v>-8.981612446958982</v>
      </c>
      <c r="F5" s="83">
        <v>1572</v>
      </c>
      <c r="G5" s="84">
        <v>-7.6899769048778026</v>
      </c>
      <c r="H5" s="473">
        <v>2.4456340756729902</v>
      </c>
    </row>
    <row r="6" spans="1:8" s="80" customFormat="1" x14ac:dyDescent="0.2">
      <c r="A6" s="82" t="s">
        <v>48</v>
      </c>
      <c r="B6" s="471">
        <v>811.875</v>
      </c>
      <c r="C6" s="86">
        <v>-1.0505853173998492</v>
      </c>
      <c r="D6" s="85">
        <v>7919.8310000000001</v>
      </c>
      <c r="E6" s="86">
        <v>5.0291329447879747</v>
      </c>
      <c r="F6" s="85">
        <v>9484.65</v>
      </c>
      <c r="G6" s="86">
        <v>6.7883772577962187</v>
      </c>
      <c r="H6" s="474">
        <v>14.755714526610575</v>
      </c>
    </row>
    <row r="7" spans="1:8" s="80" customFormat="1" x14ac:dyDescent="0.2">
      <c r="A7" s="82" t="s">
        <v>49</v>
      </c>
      <c r="B7" s="471">
        <v>763.74599999999998</v>
      </c>
      <c r="C7" s="86">
        <v>-9.9939897472158474</v>
      </c>
      <c r="D7" s="85">
        <v>7307.4280000000008</v>
      </c>
      <c r="E7" s="86">
        <v>-8.5879968195940162</v>
      </c>
      <c r="F7" s="85">
        <v>8824.8279999999995</v>
      </c>
      <c r="G7" s="86">
        <v>-7.2707456985396783</v>
      </c>
      <c r="H7" s="474">
        <v>13.729198517018522</v>
      </c>
    </row>
    <row r="8" spans="1:8" s="80" customFormat="1" x14ac:dyDescent="0.2">
      <c r="A8" s="82" t="s">
        <v>128</v>
      </c>
      <c r="B8" s="471">
        <v>2329</v>
      </c>
      <c r="C8" s="86">
        <v>-3.7075686925976785</v>
      </c>
      <c r="D8" s="85">
        <v>21949.499000000003</v>
      </c>
      <c r="E8" s="86">
        <v>-3.9473171173157233</v>
      </c>
      <c r="F8" s="85">
        <v>26583.269</v>
      </c>
      <c r="G8" s="86">
        <v>-3.3583180860261774</v>
      </c>
      <c r="H8" s="474">
        <v>41.356837474034002</v>
      </c>
    </row>
    <row r="9" spans="1:8" s="80" customFormat="1" x14ac:dyDescent="0.2">
      <c r="A9" s="82" t="s">
        <v>129</v>
      </c>
      <c r="B9" s="471">
        <v>549.86599999999999</v>
      </c>
      <c r="C9" s="86">
        <v>55.558761789984111</v>
      </c>
      <c r="D9" s="85">
        <v>4138.7550000000001</v>
      </c>
      <c r="E9" s="86">
        <v>27.410836380517633</v>
      </c>
      <c r="F9" s="85">
        <v>4874.1679999999997</v>
      </c>
      <c r="G9" s="87">
        <v>22.125685398641163</v>
      </c>
      <c r="H9" s="474">
        <v>7.5829715975539864</v>
      </c>
    </row>
    <row r="10" spans="1:8" s="80" customFormat="1" x14ac:dyDescent="0.2">
      <c r="A10" s="81" t="s">
        <v>130</v>
      </c>
      <c r="B10" s="472">
        <v>1344.5129999999981</v>
      </c>
      <c r="C10" s="86">
        <v>20.281749109637204</v>
      </c>
      <c r="D10" s="88">
        <v>10789.934999999998</v>
      </c>
      <c r="E10" s="89">
        <v>-2.3659700193857489</v>
      </c>
      <c r="F10" s="88">
        <v>12938.893999999997</v>
      </c>
      <c r="G10" s="89">
        <v>0.61822508898941908</v>
      </c>
      <c r="H10" s="475">
        <v>20.129643809109915</v>
      </c>
    </row>
    <row r="11" spans="1:8" s="80" customFormat="1" x14ac:dyDescent="0.2">
      <c r="A11" s="90" t="s">
        <v>118</v>
      </c>
      <c r="B11" s="91">
        <v>5926</v>
      </c>
      <c r="C11" s="92">
        <v>4.1293270075557897</v>
      </c>
      <c r="D11" s="91">
        <v>53392.447999999997</v>
      </c>
      <c r="E11" s="92">
        <v>-1.3075585165832806</v>
      </c>
      <c r="F11" s="91">
        <v>64277.809000000001</v>
      </c>
      <c r="G11" s="92">
        <v>-0.28108722452156482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236</v>
      </c>
    </row>
    <row r="13" spans="1:8" s="80" customFormat="1" x14ac:dyDescent="0.2">
      <c r="A13" s="94" t="s">
        <v>132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556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640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E11" sqref="E11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4" t="s">
        <v>276</v>
      </c>
      <c r="B1" s="224"/>
      <c r="C1" s="224"/>
      <c r="D1" s="224"/>
      <c r="E1" s="224"/>
      <c r="F1" s="225"/>
      <c r="G1" s="225"/>
    </row>
    <row r="2" spans="1:7" x14ac:dyDescent="0.2">
      <c r="A2" s="224"/>
      <c r="B2" s="224"/>
      <c r="C2" s="224"/>
      <c r="D2" s="224"/>
      <c r="E2" s="229" t="s">
        <v>158</v>
      </c>
      <c r="F2" s="225"/>
      <c r="G2" s="225"/>
    </row>
    <row r="3" spans="1:7" x14ac:dyDescent="0.2">
      <c r="A3" s="883">
        <f>INDICE!A3</f>
        <v>42644</v>
      </c>
      <c r="B3" s="883">
        <v>41671</v>
      </c>
      <c r="C3" s="884">
        <v>41671</v>
      </c>
      <c r="D3" s="883">
        <v>41671</v>
      </c>
      <c r="E3" s="883">
        <v>41671</v>
      </c>
      <c r="F3" s="225"/>
    </row>
    <row r="4" spans="1:7" ht="15" x14ac:dyDescent="0.25">
      <c r="A4" s="235" t="s">
        <v>30</v>
      </c>
      <c r="B4" s="236">
        <v>10.147</v>
      </c>
      <c r="C4" s="662"/>
      <c r="D4" s="363" t="s">
        <v>277</v>
      </c>
      <c r="E4" s="792">
        <v>5926</v>
      </c>
    </row>
    <row r="5" spans="1:7" x14ac:dyDescent="0.2">
      <c r="A5" s="235" t="s">
        <v>278</v>
      </c>
      <c r="B5" s="236">
        <v>5413</v>
      </c>
      <c r="C5" s="370"/>
      <c r="D5" s="235" t="s">
        <v>279</v>
      </c>
      <c r="E5" s="236">
        <v>-391</v>
      </c>
    </row>
    <row r="6" spans="1:7" x14ac:dyDescent="0.2">
      <c r="A6" s="235" t="s">
        <v>549</v>
      </c>
      <c r="B6" s="236">
        <v>-24</v>
      </c>
      <c r="C6" s="370"/>
      <c r="D6" s="235" t="s">
        <v>280</v>
      </c>
      <c r="E6" s="236">
        <v>174.6279999999997</v>
      </c>
    </row>
    <row r="7" spans="1:7" x14ac:dyDescent="0.2">
      <c r="A7" s="235" t="s">
        <v>550</v>
      </c>
      <c r="B7" s="236">
        <v>44.853000000000065</v>
      </c>
      <c r="C7" s="370"/>
      <c r="D7" s="235" t="s">
        <v>551</v>
      </c>
      <c r="E7" s="236">
        <v>1511</v>
      </c>
    </row>
    <row r="8" spans="1:7" x14ac:dyDescent="0.2">
      <c r="A8" s="235" t="s">
        <v>552</v>
      </c>
      <c r="B8" s="236">
        <v>604</v>
      </c>
      <c r="C8" s="370"/>
      <c r="D8" s="235" t="s">
        <v>553</v>
      </c>
      <c r="E8" s="236">
        <v>-2341</v>
      </c>
    </row>
    <row r="9" spans="1:7" ht="15" x14ac:dyDescent="0.25">
      <c r="A9" s="243" t="s">
        <v>58</v>
      </c>
      <c r="B9" s="675">
        <v>6048</v>
      </c>
      <c r="C9" s="370"/>
      <c r="D9" s="235" t="s">
        <v>282</v>
      </c>
      <c r="E9" s="236">
        <v>-116</v>
      </c>
    </row>
    <row r="10" spans="1:7" ht="15" x14ac:dyDescent="0.25">
      <c r="A10" s="235" t="s">
        <v>281</v>
      </c>
      <c r="B10" s="236">
        <v>-122</v>
      </c>
      <c r="C10" s="370"/>
      <c r="D10" s="243" t="s">
        <v>554</v>
      </c>
      <c r="E10" s="675">
        <v>4763.6279999999997</v>
      </c>
      <c r="G10" s="826"/>
    </row>
    <row r="11" spans="1:7" ht="15" x14ac:dyDescent="0.25">
      <c r="A11" s="243" t="s">
        <v>277</v>
      </c>
      <c r="B11" s="675">
        <v>5926</v>
      </c>
      <c r="C11" s="663"/>
      <c r="D11" s="318"/>
      <c r="E11" s="652" t="s">
        <v>131</v>
      </c>
      <c r="F11" s="235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0"/>
  <sheetViews>
    <sheetView topLeftCell="A2" workbookViewId="0">
      <selection activeCell="A17" sqref="A17:A19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0" t="s">
        <v>558</v>
      </c>
      <c r="B1" s="850"/>
      <c r="C1" s="850"/>
      <c r="D1" s="850"/>
      <c r="E1" s="277"/>
      <c r="F1" s="277"/>
      <c r="G1" s="60"/>
      <c r="H1" s="60"/>
      <c r="I1" s="60"/>
      <c r="J1" s="60"/>
      <c r="K1" s="58"/>
      <c r="L1" s="58"/>
    </row>
    <row r="2" spans="1:12" ht="14.25" customHeight="1" x14ac:dyDescent="0.2">
      <c r="A2" s="850"/>
      <c r="B2" s="850"/>
      <c r="C2" s="850"/>
      <c r="D2" s="850"/>
      <c r="E2" s="277"/>
      <c r="F2" s="27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283</v>
      </c>
      <c r="F3" s="58"/>
    </row>
    <row r="4" spans="1:12" s="280" customFormat="1" ht="14.25" customHeight="1" x14ac:dyDescent="0.2">
      <c r="A4" s="278"/>
      <c r="B4" s="278"/>
      <c r="C4" s="279" t="s">
        <v>284</v>
      </c>
      <c r="D4" s="279" t="s">
        <v>557</v>
      </c>
      <c r="E4" s="65"/>
      <c r="F4" s="65"/>
    </row>
    <row r="5" spans="1:12" s="280" customFormat="1" ht="14.25" customHeight="1" x14ac:dyDescent="0.2">
      <c r="A5" s="852">
        <v>2010</v>
      </c>
      <c r="B5" s="284" t="s">
        <v>285</v>
      </c>
      <c r="C5" s="665">
        <v>11.06</v>
      </c>
      <c r="D5" s="285">
        <v>3.4611786716557624</v>
      </c>
      <c r="E5" s="65"/>
      <c r="F5" s="65"/>
    </row>
    <row r="6" spans="1:12" ht="14.25" customHeight="1" x14ac:dyDescent="0.2">
      <c r="A6" s="885"/>
      <c r="B6" s="281" t="s">
        <v>286</v>
      </c>
      <c r="C6" s="664">
        <v>11.68</v>
      </c>
      <c r="D6" s="282">
        <v>5.6057866184448395</v>
      </c>
      <c r="F6" s="58"/>
    </row>
    <row r="7" spans="1:12" ht="14.25" customHeight="1" x14ac:dyDescent="0.2">
      <c r="A7" s="885"/>
      <c r="B7" s="281" t="s">
        <v>287</v>
      </c>
      <c r="C7" s="664">
        <v>12.45</v>
      </c>
      <c r="D7" s="282">
        <v>6.5924657534246531</v>
      </c>
      <c r="E7" s="283"/>
      <c r="F7" s="58"/>
    </row>
    <row r="8" spans="1:12" ht="14.25" customHeight="1" x14ac:dyDescent="0.2">
      <c r="A8" s="853"/>
      <c r="B8" s="286" t="s">
        <v>288</v>
      </c>
      <c r="C8" s="666">
        <v>12.79</v>
      </c>
      <c r="D8" s="287">
        <v>2.7309236947791153</v>
      </c>
      <c r="E8" s="283"/>
      <c r="F8" s="58"/>
    </row>
    <row r="9" spans="1:12" s="280" customFormat="1" ht="14.25" customHeight="1" x14ac:dyDescent="0.2">
      <c r="A9" s="885">
        <v>2011</v>
      </c>
      <c r="B9" s="281" t="s">
        <v>285</v>
      </c>
      <c r="C9" s="664">
        <v>13.19</v>
      </c>
      <c r="D9" s="282">
        <v>3.1274433150899172</v>
      </c>
      <c r="E9" s="65"/>
      <c r="F9" s="65"/>
    </row>
    <row r="10" spans="1:12" ht="14.25" customHeight="1" x14ac:dyDescent="0.2">
      <c r="A10" s="885"/>
      <c r="B10" s="281" t="s">
        <v>286</v>
      </c>
      <c r="C10" s="664">
        <v>14</v>
      </c>
      <c r="D10" s="282">
        <v>6.141015921152392</v>
      </c>
      <c r="F10" s="58"/>
    </row>
    <row r="11" spans="1:12" ht="14.25" customHeight="1" x14ac:dyDescent="0.2">
      <c r="A11" s="885"/>
      <c r="B11" s="281" t="s">
        <v>287</v>
      </c>
      <c r="C11" s="664">
        <v>14.8</v>
      </c>
      <c r="D11" s="282">
        <v>5.7142857142857197</v>
      </c>
      <c r="E11" s="283"/>
      <c r="F11" s="58"/>
    </row>
    <row r="12" spans="1:12" ht="14.25" customHeight="1" x14ac:dyDescent="0.2">
      <c r="A12" s="853"/>
      <c r="B12" s="286" t="s">
        <v>288</v>
      </c>
      <c r="C12" s="666">
        <v>15.09</v>
      </c>
      <c r="D12" s="287">
        <v>1.9594594594594537</v>
      </c>
      <c r="E12" s="283"/>
      <c r="F12" s="58"/>
    </row>
    <row r="13" spans="1:12" s="280" customFormat="1" ht="14.25" customHeight="1" x14ac:dyDescent="0.2">
      <c r="A13" s="885">
        <v>2012</v>
      </c>
      <c r="B13" s="281" t="s">
        <v>289</v>
      </c>
      <c r="C13" s="664">
        <v>15.53</v>
      </c>
      <c r="D13" s="282">
        <v>2.9158383035122566</v>
      </c>
      <c r="E13" s="65"/>
      <c r="F13" s="65"/>
    </row>
    <row r="14" spans="1:12" ht="14.25" customHeight="1" x14ac:dyDescent="0.2">
      <c r="A14" s="885"/>
      <c r="B14" s="281" t="s">
        <v>287</v>
      </c>
      <c r="C14" s="664">
        <v>16.45</v>
      </c>
      <c r="D14" s="282">
        <v>5.9240180296200897</v>
      </c>
      <c r="F14" s="58"/>
    </row>
    <row r="15" spans="1:12" ht="14.25" customHeight="1" x14ac:dyDescent="0.2">
      <c r="A15" s="885"/>
      <c r="B15" s="281" t="s">
        <v>290</v>
      </c>
      <c r="C15" s="664">
        <v>16.87</v>
      </c>
      <c r="D15" s="282">
        <v>2.5531914893617129</v>
      </c>
      <c r="E15" s="283"/>
      <c r="F15" s="58"/>
    </row>
    <row r="16" spans="1:12" ht="14.25" customHeight="1" x14ac:dyDescent="0.2">
      <c r="A16" s="853"/>
      <c r="B16" s="286" t="s">
        <v>288</v>
      </c>
      <c r="C16" s="666">
        <v>16.100000000000001</v>
      </c>
      <c r="D16" s="287">
        <v>-4.5643153526970925</v>
      </c>
      <c r="E16" s="283"/>
      <c r="F16" s="58"/>
    </row>
    <row r="17" spans="1:6" ht="14.25" customHeight="1" x14ac:dyDescent="0.2">
      <c r="A17" s="852">
        <v>2013</v>
      </c>
      <c r="B17" s="284" t="s">
        <v>285</v>
      </c>
      <c r="C17" s="665">
        <v>16.32</v>
      </c>
      <c r="D17" s="285">
        <v>1.3664596273291854</v>
      </c>
      <c r="E17" s="283"/>
      <c r="F17" s="58"/>
    </row>
    <row r="18" spans="1:6" ht="14.25" customHeight="1" x14ac:dyDescent="0.2">
      <c r="A18" s="885"/>
      <c r="B18" s="281" t="s">
        <v>291</v>
      </c>
      <c r="C18" s="664">
        <v>17.13</v>
      </c>
      <c r="D18" s="282">
        <v>4.9632352941176388</v>
      </c>
      <c r="E18" s="283"/>
      <c r="F18" s="58"/>
    </row>
    <row r="19" spans="1:6" ht="14.25" customHeight="1" x14ac:dyDescent="0.2">
      <c r="A19" s="853"/>
      <c r="B19" s="286" t="s">
        <v>292</v>
      </c>
      <c r="C19" s="666">
        <v>17.5</v>
      </c>
      <c r="D19" s="287">
        <v>2.1599532983070695</v>
      </c>
      <c r="F19" s="58"/>
    </row>
    <row r="20" spans="1:6" ht="14.25" customHeight="1" x14ac:dyDescent="0.2">
      <c r="A20" s="852">
        <v>2015</v>
      </c>
      <c r="B20" s="284" t="s">
        <v>630</v>
      </c>
      <c r="C20" s="665">
        <v>15.81</v>
      </c>
      <c r="D20" s="285">
        <v>-9.66</v>
      </c>
      <c r="F20" s="58"/>
    </row>
    <row r="21" spans="1:6" ht="14.25" customHeight="1" x14ac:dyDescent="0.2">
      <c r="A21" s="885"/>
      <c r="B21" s="281" t="s">
        <v>634</v>
      </c>
      <c r="C21" s="664">
        <v>14.12</v>
      </c>
      <c r="D21" s="282">
        <v>-10.69</v>
      </c>
      <c r="F21" s="58"/>
    </row>
    <row r="22" spans="1:6" ht="14.25" customHeight="1" x14ac:dyDescent="0.2">
      <c r="A22" s="885"/>
      <c r="B22" s="281" t="s">
        <v>638</v>
      </c>
      <c r="C22" s="664">
        <v>13.42</v>
      </c>
      <c r="D22" s="282">
        <v>-4.96</v>
      </c>
    </row>
    <row r="23" spans="1:6" ht="14.25" customHeight="1" x14ac:dyDescent="0.2">
      <c r="A23" s="885"/>
      <c r="B23" s="281" t="s">
        <v>652</v>
      </c>
      <c r="C23" s="664">
        <v>12.76</v>
      </c>
      <c r="D23" s="282">
        <v>-4.9180327868852469</v>
      </c>
    </row>
    <row r="24" spans="1:6" ht="14.25" customHeight="1" x14ac:dyDescent="0.2">
      <c r="A24" s="853"/>
      <c r="B24" s="286" t="s">
        <v>654</v>
      </c>
      <c r="C24" s="666">
        <v>12.68</v>
      </c>
      <c r="D24" s="287">
        <v>-0.62695924764890343</v>
      </c>
    </row>
    <row r="25" spans="1:6" ht="14.25" customHeight="1" x14ac:dyDescent="0.2">
      <c r="A25" s="852">
        <v>2016</v>
      </c>
      <c r="B25" s="284" t="s">
        <v>655</v>
      </c>
      <c r="C25" s="665">
        <v>13.1</v>
      </c>
      <c r="D25" s="285">
        <v>3.3123028391167186</v>
      </c>
    </row>
    <row r="26" spans="1:6" ht="14.25" customHeight="1" x14ac:dyDescent="0.2">
      <c r="A26" s="885"/>
      <c r="B26" s="281" t="s">
        <v>659</v>
      </c>
      <c r="C26" s="664">
        <v>12.46</v>
      </c>
      <c r="D26" s="282">
        <v>-4.8854961832060981</v>
      </c>
    </row>
    <row r="27" spans="1:6" ht="14.25" customHeight="1" x14ac:dyDescent="0.2">
      <c r="A27" s="885"/>
      <c r="B27" s="281" t="s">
        <v>669</v>
      </c>
      <c r="C27" s="664">
        <v>11.85</v>
      </c>
      <c r="D27" s="282">
        <v>-4.8956661316211969</v>
      </c>
    </row>
    <row r="28" spans="1:6" ht="14.25" customHeight="1" x14ac:dyDescent="0.2">
      <c r="A28" s="885"/>
      <c r="B28" s="281" t="s">
        <v>668</v>
      </c>
      <c r="C28" s="664">
        <v>11.27</v>
      </c>
      <c r="D28" s="282">
        <v>-4.8945147679324901</v>
      </c>
    </row>
    <row r="29" spans="1:6" ht="14.25" customHeight="1" x14ac:dyDescent="0.2">
      <c r="A29" s="853"/>
      <c r="B29" s="836" t="s">
        <v>673</v>
      </c>
      <c r="C29" s="666">
        <v>11.71</v>
      </c>
      <c r="D29" s="287">
        <v>3.9041703637977045</v>
      </c>
    </row>
    <row r="30" spans="1:6" ht="14.25" customHeight="1" x14ac:dyDescent="0.2">
      <c r="A30" s="274" t="s">
        <v>293</v>
      </c>
      <c r="D30" s="71" t="s">
        <v>294</v>
      </c>
    </row>
  </sheetData>
  <mergeCells count="7">
    <mergeCell ref="A25:A29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C11" sqref="C11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107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108</v>
      </c>
    </row>
    <row r="3" spans="1:7" ht="14.45" customHeight="1" x14ac:dyDescent="0.2">
      <c r="A3" s="63"/>
      <c r="B3" s="852" t="s">
        <v>660</v>
      </c>
      <c r="C3" s="854" t="s">
        <v>485</v>
      </c>
      <c r="D3" s="852" t="s">
        <v>636</v>
      </c>
      <c r="E3" s="854" t="s">
        <v>485</v>
      </c>
      <c r="F3" s="856" t="s">
        <v>110</v>
      </c>
      <c r="G3" s="856"/>
    </row>
    <row r="4" spans="1:7" ht="14.45" customHeight="1" x14ac:dyDescent="0.25">
      <c r="A4" s="820"/>
      <c r="B4" s="853"/>
      <c r="C4" s="855"/>
      <c r="D4" s="853"/>
      <c r="E4" s="855"/>
      <c r="F4" s="456">
        <v>2015</v>
      </c>
      <c r="G4" s="456">
        <v>2014</v>
      </c>
    </row>
    <row r="5" spans="1:7" x14ac:dyDescent="0.2">
      <c r="A5" s="65" t="s">
        <v>111</v>
      </c>
      <c r="B5" s="265">
        <v>14425.661036937392</v>
      </c>
      <c r="C5" s="266">
        <v>11.646075880656944</v>
      </c>
      <c r="D5" s="265">
        <v>11639.392948199999</v>
      </c>
      <c r="E5" s="266">
        <v>9.8314891506505102</v>
      </c>
      <c r="F5" s="752">
        <v>8.3340261664268152</v>
      </c>
      <c r="G5" s="752">
        <v>13.986079100901474</v>
      </c>
    </row>
    <row r="6" spans="1:7" x14ac:dyDescent="0.2">
      <c r="A6" s="65" t="s">
        <v>112</v>
      </c>
      <c r="B6" s="265">
        <v>52434.240239999999</v>
      </c>
      <c r="C6" s="266">
        <v>42.331033497601098</v>
      </c>
      <c r="D6" s="265">
        <v>50446.525071799995</v>
      </c>
      <c r="E6" s="266">
        <v>42.610853172383031</v>
      </c>
      <c r="F6" s="752">
        <v>0.4508656918035282</v>
      </c>
      <c r="G6" s="752">
        <v>0.61599140982995004</v>
      </c>
    </row>
    <row r="7" spans="1:7" x14ac:dyDescent="0.2">
      <c r="A7" s="65" t="s">
        <v>113</v>
      </c>
      <c r="B7" s="265">
        <v>24590.480148000002</v>
      </c>
      <c r="C7" s="266">
        <v>19.852303267912919</v>
      </c>
      <c r="D7" s="265">
        <v>23661.746351999998</v>
      </c>
      <c r="E7" s="266">
        <v>19.986454927712352</v>
      </c>
      <c r="F7" s="752">
        <v>0.22015978408784018</v>
      </c>
      <c r="G7" s="752">
        <v>8.7923586410356094E-2</v>
      </c>
    </row>
    <row r="8" spans="1:7" x14ac:dyDescent="0.2">
      <c r="A8" s="65" t="s">
        <v>114</v>
      </c>
      <c r="B8" s="265">
        <v>14926.70119191919</v>
      </c>
      <c r="C8" s="266">
        <v>12.05057392405565</v>
      </c>
      <c r="D8" s="265">
        <v>14934.0303030303</v>
      </c>
      <c r="E8" s="266">
        <v>12.614382687581163</v>
      </c>
      <c r="F8" s="752">
        <v>100</v>
      </c>
      <c r="G8" s="752">
        <v>100</v>
      </c>
    </row>
    <row r="9" spans="1:7" x14ac:dyDescent="0.2">
      <c r="A9" s="65" t="s">
        <v>115</v>
      </c>
      <c r="B9" s="265">
        <v>17243.376235943582</v>
      </c>
      <c r="C9" s="266">
        <v>13.920864185586732</v>
      </c>
      <c r="D9" s="265">
        <v>17795.982282899997</v>
      </c>
      <c r="E9" s="266">
        <v>15.031798266296805</v>
      </c>
      <c r="F9" s="752">
        <v>100</v>
      </c>
      <c r="G9" s="752">
        <v>100</v>
      </c>
    </row>
    <row r="10" spans="1:7" x14ac:dyDescent="0.2">
      <c r="A10" s="65" t="s">
        <v>116</v>
      </c>
      <c r="B10" s="265">
        <v>259.94936652448104</v>
      </c>
      <c r="C10" s="266">
        <v>0.20986144343202545</v>
      </c>
      <c r="D10" s="265">
        <v>204.15011999999999</v>
      </c>
      <c r="E10" s="266">
        <v>0.17244023797601851</v>
      </c>
      <c r="F10" s="752" t="s">
        <v>661</v>
      </c>
      <c r="G10" s="752" t="s">
        <v>662</v>
      </c>
    </row>
    <row r="11" spans="1:7" x14ac:dyDescent="0.2">
      <c r="A11" s="65" t="s">
        <v>117</v>
      </c>
      <c r="B11" s="265">
        <v>-13.268894763999953</v>
      </c>
      <c r="C11" s="266" t="s">
        <v>663</v>
      </c>
      <c r="D11" s="265">
        <v>-292.91599999999994</v>
      </c>
      <c r="E11" s="266">
        <v>-0.24741844259990359</v>
      </c>
      <c r="F11" s="753"/>
      <c r="G11" s="753"/>
    </row>
    <row r="12" spans="1:7" x14ac:dyDescent="0.2">
      <c r="A12" s="68" t="s">
        <v>118</v>
      </c>
      <c r="B12" s="754">
        <v>123867.13932456066</v>
      </c>
      <c r="C12" s="755">
        <v>100</v>
      </c>
      <c r="D12" s="754">
        <v>118388.91107793032</v>
      </c>
      <c r="E12" s="755">
        <v>100</v>
      </c>
      <c r="F12" s="755">
        <v>26.888410867770883</v>
      </c>
      <c r="G12" s="755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603</v>
      </c>
    </row>
    <row r="14" spans="1:7" x14ac:dyDescent="0.2">
      <c r="A14" s="756" t="s">
        <v>604</v>
      </c>
      <c r="B14" s="1"/>
      <c r="C14" s="1"/>
      <c r="D14" s="1"/>
      <c r="E14" s="1"/>
      <c r="F14" s="1"/>
      <c r="G14" s="1"/>
    </row>
    <row r="15" spans="1:7" x14ac:dyDescent="0.2">
      <c r="A15" s="818" t="s">
        <v>664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E41" sqref="E41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559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89" t="s">
        <v>295</v>
      </c>
    </row>
    <row r="3" spans="1:6" x14ac:dyDescent="0.2">
      <c r="A3" s="63"/>
      <c r="B3" s="864" t="s">
        <v>296</v>
      </c>
      <c r="C3" s="864"/>
      <c r="D3" s="864"/>
      <c r="E3" s="259" t="s">
        <v>297</v>
      </c>
      <c r="F3" s="259"/>
    </row>
    <row r="4" spans="1:6" x14ac:dyDescent="0.2">
      <c r="A4" s="75"/>
      <c r="B4" s="290" t="s">
        <v>675</v>
      </c>
      <c r="C4" s="291" t="s">
        <v>671</v>
      </c>
      <c r="D4" s="290" t="s">
        <v>678</v>
      </c>
      <c r="E4" s="261" t="s">
        <v>298</v>
      </c>
      <c r="F4" s="260" t="s">
        <v>299</v>
      </c>
    </row>
    <row r="5" spans="1:6" x14ac:dyDescent="0.2">
      <c r="A5" s="667" t="s">
        <v>561</v>
      </c>
      <c r="B5" s="292">
        <v>118.38428172903225</v>
      </c>
      <c r="C5" s="292">
        <v>115.64937107666664</v>
      </c>
      <c r="D5" s="292">
        <v>116.40464543870968</v>
      </c>
      <c r="E5" s="292">
        <v>2.3648296803556139</v>
      </c>
      <c r="F5" s="292">
        <v>1.7006505907574867</v>
      </c>
    </row>
    <row r="6" spans="1:6" x14ac:dyDescent="0.2">
      <c r="A6" s="75" t="s">
        <v>560</v>
      </c>
      <c r="B6" s="271">
        <v>106.43732165483868</v>
      </c>
      <c r="C6" s="287">
        <v>102.90198746333334</v>
      </c>
      <c r="D6" s="271">
        <v>106.30902923548386</v>
      </c>
      <c r="E6" s="271">
        <v>3.4356325651776878</v>
      </c>
      <c r="F6" s="271">
        <v>0.12067876103980045</v>
      </c>
    </row>
    <row r="7" spans="1:6" x14ac:dyDescent="0.2">
      <c r="A7" s="1"/>
      <c r="B7" s="1"/>
      <c r="C7" s="1"/>
      <c r="D7" s="1"/>
      <c r="E7" s="1"/>
      <c r="F7" s="71" t="s">
        <v>294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423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A3" sqref="A3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0" t="s">
        <v>300</v>
      </c>
      <c r="B1" s="850"/>
      <c r="C1" s="850"/>
      <c r="D1" s="58"/>
      <c r="E1" s="58"/>
    </row>
    <row r="2" spans="1:38" x14ac:dyDescent="0.2">
      <c r="A2" s="851"/>
      <c r="B2" s="850"/>
      <c r="C2" s="850"/>
      <c r="D2" s="8"/>
      <c r="E2" s="62" t="s">
        <v>295</v>
      </c>
    </row>
    <row r="3" spans="1:38" x14ac:dyDescent="0.2">
      <c r="A3" s="64"/>
      <c r="B3" s="294" t="s">
        <v>301</v>
      </c>
      <c r="C3" s="294" t="s">
        <v>302</v>
      </c>
      <c r="D3" s="294" t="s">
        <v>303</v>
      </c>
      <c r="E3" s="294" t="s">
        <v>304</v>
      </c>
    </row>
    <row r="4" spans="1:38" x14ac:dyDescent="0.2">
      <c r="A4" s="295" t="s">
        <v>305</v>
      </c>
      <c r="B4" s="296">
        <v>118.38428172903225</v>
      </c>
      <c r="C4" s="297">
        <v>20.546032366195679</v>
      </c>
      <c r="D4" s="297">
        <v>46.190335693894951</v>
      </c>
      <c r="E4" s="297">
        <v>51.647913668941634</v>
      </c>
      <c r="F4" s="430"/>
      <c r="G4" s="430"/>
      <c r="H4" s="430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</row>
    <row r="5" spans="1:38" x14ac:dyDescent="0.2">
      <c r="A5" s="298" t="s">
        <v>306</v>
      </c>
      <c r="B5" s="299">
        <v>133.57096774193548</v>
      </c>
      <c r="C5" s="293">
        <v>21.326457034426674</v>
      </c>
      <c r="D5" s="293">
        <v>65.449897804283012</v>
      </c>
      <c r="E5" s="293">
        <v>46.794612903225797</v>
      </c>
      <c r="F5" s="430"/>
      <c r="G5" s="430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</row>
    <row r="6" spans="1:38" x14ac:dyDescent="0.2">
      <c r="A6" s="298" t="s">
        <v>307</v>
      </c>
      <c r="B6" s="299">
        <v>114.30645161290322</v>
      </c>
      <c r="C6" s="293">
        <v>19.051075268817204</v>
      </c>
      <c r="D6" s="293">
        <v>49.335763440860219</v>
      </c>
      <c r="E6" s="293">
        <v>45.919612903225804</v>
      </c>
      <c r="F6" s="430"/>
      <c r="G6" s="430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</row>
    <row r="7" spans="1:38" x14ac:dyDescent="0.2">
      <c r="A7" s="298" t="s">
        <v>250</v>
      </c>
      <c r="B7" s="299">
        <v>129.33812903225805</v>
      </c>
      <c r="C7" s="293">
        <v>22.447113303119163</v>
      </c>
      <c r="D7" s="293">
        <v>61.003209277525983</v>
      </c>
      <c r="E7" s="293">
        <v>45.88780645161291</v>
      </c>
      <c r="F7" s="430"/>
      <c r="G7" s="430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1"/>
      <c r="AL7" s="431"/>
    </row>
    <row r="8" spans="1:38" x14ac:dyDescent="0.2">
      <c r="A8" s="298" t="s">
        <v>308</v>
      </c>
      <c r="B8" s="299">
        <v>99.338609066828539</v>
      </c>
      <c r="C8" s="293">
        <v>16.556434844471426</v>
      </c>
      <c r="D8" s="293">
        <v>36.302142950606253</v>
      </c>
      <c r="E8" s="293">
        <v>46.48003127175086</v>
      </c>
      <c r="F8" s="430"/>
      <c r="G8" s="430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</row>
    <row r="9" spans="1:38" x14ac:dyDescent="0.2">
      <c r="A9" s="298" t="s">
        <v>309</v>
      </c>
      <c r="B9" s="299">
        <v>108.40002036333894</v>
      </c>
      <c r="C9" s="293">
        <v>18.813226674629071</v>
      </c>
      <c r="D9" s="293">
        <v>47.517236628858491</v>
      </c>
      <c r="E9" s="293">
        <v>42.06955705985137</v>
      </c>
      <c r="F9" s="430"/>
      <c r="G9" s="430"/>
    </row>
    <row r="10" spans="1:38" x14ac:dyDescent="0.2">
      <c r="A10" s="298" t="s">
        <v>310</v>
      </c>
      <c r="B10" s="299">
        <v>116.66174193548386</v>
      </c>
      <c r="C10" s="293">
        <v>18.626664678774734</v>
      </c>
      <c r="D10" s="293">
        <v>48.970141772838161</v>
      </c>
      <c r="E10" s="293">
        <v>49.064935483870968</v>
      </c>
      <c r="F10" s="430"/>
      <c r="G10" s="430"/>
    </row>
    <row r="11" spans="1:38" x14ac:dyDescent="0.2">
      <c r="A11" s="298" t="s">
        <v>311</v>
      </c>
      <c r="B11" s="299">
        <v>121.60646633988662</v>
      </c>
      <c r="C11" s="293">
        <v>24.321293267977325</v>
      </c>
      <c r="D11" s="293">
        <v>51.424423503770925</v>
      </c>
      <c r="E11" s="293">
        <v>45.860749568138374</v>
      </c>
      <c r="F11" s="430"/>
      <c r="G11" s="430"/>
    </row>
    <row r="12" spans="1:38" x14ac:dyDescent="0.2">
      <c r="A12" s="298" t="s">
        <v>312</v>
      </c>
      <c r="B12" s="299">
        <v>144.75614104128314</v>
      </c>
      <c r="C12" s="293">
        <v>28.95122820825663</v>
      </c>
      <c r="D12" s="293">
        <v>61.391797168878846</v>
      </c>
      <c r="E12" s="293">
        <v>54.413115664147668</v>
      </c>
      <c r="F12" s="430"/>
      <c r="G12" s="430"/>
    </row>
    <row r="13" spans="1:38" x14ac:dyDescent="0.2">
      <c r="A13" s="298" t="s">
        <v>313</v>
      </c>
      <c r="B13" s="299">
        <v>123.29032258064517</v>
      </c>
      <c r="C13" s="293">
        <v>20.548387096774196</v>
      </c>
      <c r="D13" s="293">
        <v>57.017161290322591</v>
      </c>
      <c r="E13" s="293">
        <v>45.724774193548384</v>
      </c>
      <c r="F13" s="430"/>
      <c r="G13" s="430"/>
    </row>
    <row r="14" spans="1:38" x14ac:dyDescent="0.2">
      <c r="A14" s="298" t="s">
        <v>314</v>
      </c>
      <c r="B14" s="299">
        <v>121.60967741935482</v>
      </c>
      <c r="C14" s="293">
        <v>21.929613960867261</v>
      </c>
      <c r="D14" s="293">
        <v>56.370095716552086</v>
      </c>
      <c r="E14" s="293">
        <v>43.309967741935488</v>
      </c>
      <c r="F14" s="430"/>
      <c r="G14" s="430"/>
    </row>
    <row r="15" spans="1:38" x14ac:dyDescent="0.2">
      <c r="A15" s="298" t="s">
        <v>215</v>
      </c>
      <c r="B15" s="299">
        <v>106.96774193548387</v>
      </c>
      <c r="C15" s="293">
        <v>17.827956989247312</v>
      </c>
      <c r="D15" s="293">
        <v>42.27701075268817</v>
      </c>
      <c r="E15" s="293">
        <v>46.86277419354839</v>
      </c>
      <c r="F15" s="430"/>
      <c r="G15" s="430"/>
    </row>
    <row r="16" spans="1:38" x14ac:dyDescent="0.2">
      <c r="A16" s="298" t="s">
        <v>315</v>
      </c>
      <c r="B16" s="300">
        <v>140.91290322580647</v>
      </c>
      <c r="C16" s="282">
        <v>27.273465140478674</v>
      </c>
      <c r="D16" s="282">
        <v>65.277986472424573</v>
      </c>
      <c r="E16" s="282">
        <v>48.361451612903224</v>
      </c>
      <c r="F16" s="430"/>
      <c r="G16" s="430"/>
    </row>
    <row r="17" spans="1:13" x14ac:dyDescent="0.2">
      <c r="A17" s="298" t="s">
        <v>251</v>
      </c>
      <c r="B17" s="299">
        <v>132.20277419354838</v>
      </c>
      <c r="C17" s="293">
        <v>22.033795698924731</v>
      </c>
      <c r="D17" s="293">
        <v>64.760107526881711</v>
      </c>
      <c r="E17" s="293">
        <v>45.408870967741926</v>
      </c>
      <c r="F17" s="430"/>
      <c r="G17" s="430"/>
    </row>
    <row r="18" spans="1:13" x14ac:dyDescent="0.2">
      <c r="A18" s="298" t="s">
        <v>252</v>
      </c>
      <c r="B18" s="299">
        <v>142.74193548387098</v>
      </c>
      <c r="C18" s="293">
        <v>26.691581431943355</v>
      </c>
      <c r="D18" s="293">
        <v>68.904708890637295</v>
      </c>
      <c r="E18" s="293">
        <v>47.145645161290318</v>
      </c>
      <c r="F18" s="430"/>
      <c r="G18" s="430"/>
    </row>
    <row r="19" spans="1:13" x14ac:dyDescent="0.2">
      <c r="A19" s="58" t="s">
        <v>253</v>
      </c>
      <c r="B19" s="299">
        <v>151.19677419354838</v>
      </c>
      <c r="C19" s="293">
        <v>26.240762463343106</v>
      </c>
      <c r="D19" s="293">
        <v>77.790043988269787</v>
      </c>
      <c r="E19" s="293">
        <v>47.165967741935489</v>
      </c>
      <c r="F19" s="430"/>
      <c r="G19" s="430"/>
    </row>
    <row r="20" spans="1:13" x14ac:dyDescent="0.2">
      <c r="A20" s="58" t="s">
        <v>316</v>
      </c>
      <c r="B20" s="299">
        <v>111.99250429444578</v>
      </c>
      <c r="C20" s="293">
        <v>23.809430046850679</v>
      </c>
      <c r="D20" s="293">
        <v>41.09005646907751</v>
      </c>
      <c r="E20" s="293">
        <v>47.093017778517591</v>
      </c>
      <c r="F20" s="430"/>
      <c r="G20" s="430"/>
    </row>
    <row r="21" spans="1:13" x14ac:dyDescent="0.2">
      <c r="A21" s="58" t="s">
        <v>317</v>
      </c>
      <c r="B21" s="299">
        <v>129.44838709677418</v>
      </c>
      <c r="C21" s="293">
        <v>24.205795961185416</v>
      </c>
      <c r="D21" s="293">
        <v>60.771752425911345</v>
      </c>
      <c r="E21" s="293">
        <v>44.470838709677416</v>
      </c>
      <c r="F21" s="430"/>
      <c r="G21" s="430"/>
    </row>
    <row r="22" spans="1:13" x14ac:dyDescent="0.2">
      <c r="A22" s="58" t="s">
        <v>216</v>
      </c>
      <c r="B22" s="299">
        <v>147.36251612903226</v>
      </c>
      <c r="C22" s="293">
        <v>26.573568482284507</v>
      </c>
      <c r="D22" s="293">
        <v>72.839883130618716</v>
      </c>
      <c r="E22" s="293">
        <v>47.949064516129035</v>
      </c>
      <c r="F22" s="430"/>
      <c r="G22" s="430"/>
    </row>
    <row r="23" spans="1:13" x14ac:dyDescent="0.2">
      <c r="A23" s="301" t="s">
        <v>318</v>
      </c>
      <c r="B23" s="302">
        <v>108.44187096774195</v>
      </c>
      <c r="C23" s="303">
        <v>18.820490002665959</v>
      </c>
      <c r="D23" s="303">
        <v>44.333961610237282</v>
      </c>
      <c r="E23" s="303">
        <v>45.287419354838711</v>
      </c>
      <c r="F23" s="430"/>
      <c r="G23" s="430"/>
    </row>
    <row r="24" spans="1:13" x14ac:dyDescent="0.2">
      <c r="A24" s="301" t="s">
        <v>319</v>
      </c>
      <c r="B24" s="302">
        <v>109.22274193548387</v>
      </c>
      <c r="C24" s="303">
        <v>18.95601306318315</v>
      </c>
      <c r="D24" s="303">
        <v>43.442922420687815</v>
      </c>
      <c r="E24" s="303">
        <v>46.823806451612903</v>
      </c>
      <c r="F24" s="430"/>
      <c r="G24" s="430"/>
    </row>
    <row r="25" spans="1:13" x14ac:dyDescent="0.2">
      <c r="A25" s="281" t="s">
        <v>320</v>
      </c>
      <c r="B25" s="302">
        <v>112.94516129032259</v>
      </c>
      <c r="C25" s="303">
        <v>16.410835401157986</v>
      </c>
      <c r="D25" s="303">
        <v>46.20880976013234</v>
      </c>
      <c r="E25" s="303">
        <v>50.325516129032259</v>
      </c>
      <c r="F25" s="430"/>
      <c r="G25" s="430"/>
    </row>
    <row r="26" spans="1:13" x14ac:dyDescent="0.2">
      <c r="A26" s="281" t="s">
        <v>321</v>
      </c>
      <c r="B26" s="302">
        <v>127.06451612903227</v>
      </c>
      <c r="C26" s="303">
        <v>19.382722799343906</v>
      </c>
      <c r="D26" s="303">
        <v>54.938083652269015</v>
      </c>
      <c r="E26" s="303">
        <v>52.743709677419346</v>
      </c>
      <c r="F26" s="430"/>
      <c r="G26" s="430"/>
    </row>
    <row r="27" spans="1:13" x14ac:dyDescent="0.2">
      <c r="A27" s="281" t="s">
        <v>322</v>
      </c>
      <c r="B27" s="302">
        <v>104.8894966997487</v>
      </c>
      <c r="C27" s="303">
        <v>19.613483122717238</v>
      </c>
      <c r="D27" s="303">
        <v>38.772494844803219</v>
      </c>
      <c r="E27" s="303">
        <v>46.503518732228251</v>
      </c>
      <c r="F27" s="430"/>
      <c r="G27" s="430"/>
    </row>
    <row r="28" spans="1:13" x14ac:dyDescent="0.2">
      <c r="A28" s="58" t="s">
        <v>254</v>
      </c>
      <c r="B28" s="299">
        <v>139.46774193548387</v>
      </c>
      <c r="C28" s="293">
        <v>26.07933385785471</v>
      </c>
      <c r="D28" s="293">
        <v>67.110085496983999</v>
      </c>
      <c r="E28" s="293">
        <v>46.278322580645167</v>
      </c>
      <c r="F28" s="430"/>
      <c r="G28" s="430"/>
    </row>
    <row r="29" spans="1:13" x14ac:dyDescent="0.2">
      <c r="A29" s="281" t="s">
        <v>219</v>
      </c>
      <c r="B29" s="302">
        <v>127.04718264943362</v>
      </c>
      <c r="C29" s="303">
        <v>21.174530441572273</v>
      </c>
      <c r="D29" s="303">
        <v>65.044896927171038</v>
      </c>
      <c r="E29" s="303">
        <v>40.827755280690305</v>
      </c>
      <c r="F29" s="430"/>
      <c r="G29" s="430"/>
    </row>
    <row r="30" spans="1:13" x14ac:dyDescent="0.2">
      <c r="A30" s="58" t="s">
        <v>323</v>
      </c>
      <c r="B30" s="299">
        <v>111.39386488241749</v>
      </c>
      <c r="C30" s="293">
        <v>21.560102880467898</v>
      </c>
      <c r="D30" s="293">
        <v>42.343849977282076</v>
      </c>
      <c r="E30" s="293">
        <v>47.489912024667511</v>
      </c>
      <c r="F30" s="430"/>
      <c r="G30" s="430"/>
    </row>
    <row r="31" spans="1:13" x14ac:dyDescent="0.2">
      <c r="A31" s="304" t="s">
        <v>255</v>
      </c>
      <c r="B31" s="305">
        <v>139.06780356324873</v>
      </c>
      <c r="C31" s="271">
        <v>27.813560712649746</v>
      </c>
      <c r="D31" s="271">
        <v>65.271103706936373</v>
      </c>
      <c r="E31" s="271">
        <v>45.983139143662605</v>
      </c>
      <c r="F31" s="430"/>
      <c r="G31" s="430"/>
    </row>
    <row r="32" spans="1:13" x14ac:dyDescent="0.2">
      <c r="A32" s="306" t="s">
        <v>324</v>
      </c>
      <c r="B32" s="307">
        <v>130.49953479254356</v>
      </c>
      <c r="C32" s="307">
        <v>22.736231572716786</v>
      </c>
      <c r="D32" s="307">
        <v>61.708218433669572</v>
      </c>
      <c r="E32" s="307">
        <v>46.055084786157195</v>
      </c>
      <c r="F32" s="430"/>
      <c r="G32" s="430"/>
      <c r="M32" s="431"/>
    </row>
    <row r="33" spans="1:13" x14ac:dyDescent="0.2">
      <c r="A33" s="308" t="s">
        <v>325</v>
      </c>
      <c r="B33" s="309">
        <v>134.91249163704208</v>
      </c>
      <c r="C33" s="309">
        <v>23.06897565745982</v>
      </c>
      <c r="D33" s="309">
        <v>64.572423382594963</v>
      </c>
      <c r="E33" s="309">
        <v>47.271092596987309</v>
      </c>
      <c r="F33" s="430"/>
      <c r="G33" s="430"/>
      <c r="M33" s="431"/>
    </row>
    <row r="34" spans="1:13" x14ac:dyDescent="0.2">
      <c r="A34" s="308" t="s">
        <v>326</v>
      </c>
      <c r="B34" s="310">
        <v>16.528209908009828</v>
      </c>
      <c r="C34" s="310">
        <v>2.5229432912641414</v>
      </c>
      <c r="D34" s="310">
        <v>18.382087688700011</v>
      </c>
      <c r="E34" s="310">
        <v>-4.3768210719543248</v>
      </c>
      <c r="F34" s="430"/>
      <c r="G34" s="430"/>
    </row>
    <row r="35" spans="1:13" x14ac:dyDescent="0.2">
      <c r="A35" s="94"/>
      <c r="B35" s="65"/>
      <c r="C35" s="58"/>
      <c r="D35" s="8"/>
      <c r="E35" s="71" t="s">
        <v>294</v>
      </c>
    </row>
    <row r="36" spans="1:13" x14ac:dyDescent="0.2">
      <c r="B36" s="430"/>
      <c r="C36" s="430"/>
      <c r="D36" s="430"/>
      <c r="E36" s="430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0" t="s">
        <v>327</v>
      </c>
      <c r="B1" s="850"/>
      <c r="C1" s="850"/>
      <c r="D1" s="58"/>
      <c r="E1" s="58"/>
    </row>
    <row r="2" spans="1:36" x14ac:dyDescent="0.2">
      <c r="A2" s="851"/>
      <c r="B2" s="850"/>
      <c r="C2" s="850"/>
      <c r="D2" s="8"/>
      <c r="E2" s="62" t="s">
        <v>295</v>
      </c>
    </row>
    <row r="3" spans="1:36" x14ac:dyDescent="0.2">
      <c r="A3" s="64"/>
      <c r="B3" s="294" t="s">
        <v>301</v>
      </c>
      <c r="C3" s="294" t="s">
        <v>302</v>
      </c>
      <c r="D3" s="294" t="s">
        <v>303</v>
      </c>
      <c r="E3" s="294" t="s">
        <v>304</v>
      </c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</row>
    <row r="4" spans="1:36" x14ac:dyDescent="0.2">
      <c r="A4" s="295" t="s">
        <v>305</v>
      </c>
      <c r="B4" s="296">
        <v>106.43732165483868</v>
      </c>
      <c r="C4" s="297">
        <v>18.472593014476136</v>
      </c>
      <c r="D4" s="297">
        <v>36.796203816582207</v>
      </c>
      <c r="E4" s="297">
        <v>51.168524823780345</v>
      </c>
      <c r="F4" s="430"/>
      <c r="G4" s="430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</row>
    <row r="5" spans="1:36" x14ac:dyDescent="0.2">
      <c r="A5" s="298" t="s">
        <v>306</v>
      </c>
      <c r="B5" s="299">
        <v>113.1032258064516</v>
      </c>
      <c r="C5" s="293">
        <v>18.05849823800488</v>
      </c>
      <c r="D5" s="293">
        <v>47.040082407156397</v>
      </c>
      <c r="E5" s="293">
        <v>48.004645161290327</v>
      </c>
      <c r="G5" s="430"/>
      <c r="H5" s="435"/>
      <c r="I5" s="435"/>
      <c r="J5" s="435"/>
      <c r="K5" s="435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</row>
    <row r="6" spans="1:36" x14ac:dyDescent="0.2">
      <c r="A6" s="298" t="s">
        <v>307</v>
      </c>
      <c r="B6" s="299">
        <v>107.62903225806451</v>
      </c>
      <c r="C6" s="293">
        <v>17.938172043010756</v>
      </c>
      <c r="D6" s="293">
        <v>40.963989247311829</v>
      </c>
      <c r="E6" s="293">
        <v>48.726870967741931</v>
      </c>
      <c r="G6" s="430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</row>
    <row r="7" spans="1:36" x14ac:dyDescent="0.2">
      <c r="A7" s="298" t="s">
        <v>250</v>
      </c>
      <c r="B7" s="299">
        <v>117.0361935483871</v>
      </c>
      <c r="C7" s="293">
        <v>20.31206664889363</v>
      </c>
      <c r="D7" s="293">
        <v>49.691901093041864</v>
      </c>
      <c r="E7" s="293">
        <v>47.032225806451613</v>
      </c>
      <c r="G7" s="430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</row>
    <row r="8" spans="1:36" x14ac:dyDescent="0.2">
      <c r="A8" s="298" t="s">
        <v>308</v>
      </c>
      <c r="B8" s="299">
        <v>96.569673658827838</v>
      </c>
      <c r="C8" s="293">
        <v>16.094945609804643</v>
      </c>
      <c r="D8" s="293">
        <v>33.030022640131847</v>
      </c>
      <c r="E8" s="293">
        <v>47.444705408891352</v>
      </c>
      <c r="G8" s="430"/>
    </row>
    <row r="9" spans="1:36" x14ac:dyDescent="0.2">
      <c r="A9" s="298" t="s">
        <v>309</v>
      </c>
      <c r="B9" s="299">
        <v>104.10872952377085</v>
      </c>
      <c r="C9" s="293">
        <v>18.068457190075932</v>
      </c>
      <c r="D9" s="293">
        <v>40.522873110922717</v>
      </c>
      <c r="E9" s="293">
        <v>45.517399222772198</v>
      </c>
      <c r="G9" s="430"/>
    </row>
    <row r="10" spans="1:36" x14ac:dyDescent="0.2">
      <c r="A10" s="298" t="s">
        <v>310</v>
      </c>
      <c r="B10" s="299">
        <v>115.97583870967745</v>
      </c>
      <c r="C10" s="293">
        <v>18.517150718351864</v>
      </c>
      <c r="D10" s="293">
        <v>46.070010571970748</v>
      </c>
      <c r="E10" s="293">
        <v>51.388677419354835</v>
      </c>
      <c r="G10" s="430"/>
    </row>
    <row r="11" spans="1:36" x14ac:dyDescent="0.2">
      <c r="A11" s="298" t="s">
        <v>311</v>
      </c>
      <c r="B11" s="299">
        <v>112.09676101257917</v>
      </c>
      <c r="C11" s="293">
        <v>22.419352202515832</v>
      </c>
      <c r="D11" s="293">
        <v>40.76651189677176</v>
      </c>
      <c r="E11" s="293">
        <v>48.910896913291573</v>
      </c>
      <c r="G11" s="430"/>
    </row>
    <row r="12" spans="1:36" x14ac:dyDescent="0.2">
      <c r="A12" s="298" t="s">
        <v>312</v>
      </c>
      <c r="B12" s="299">
        <v>122.86343857278341</v>
      </c>
      <c r="C12" s="293">
        <v>24.572687714556682</v>
      </c>
      <c r="D12" s="293">
        <v>41.828116565270278</v>
      </c>
      <c r="E12" s="293">
        <v>56.462634292956452</v>
      </c>
      <c r="G12" s="430"/>
    </row>
    <row r="13" spans="1:36" x14ac:dyDescent="0.2">
      <c r="A13" s="298" t="s">
        <v>313</v>
      </c>
      <c r="B13" s="299">
        <v>107.87741935483871</v>
      </c>
      <c r="C13" s="293">
        <v>17.979569892473123</v>
      </c>
      <c r="D13" s="293">
        <v>40.60494623655913</v>
      </c>
      <c r="E13" s="293">
        <v>49.292903225806455</v>
      </c>
      <c r="G13" s="430"/>
    </row>
    <row r="14" spans="1:36" x14ac:dyDescent="0.2">
      <c r="A14" s="298" t="s">
        <v>314</v>
      </c>
      <c r="B14" s="299">
        <v>110.94451612903227</v>
      </c>
      <c r="C14" s="293">
        <v>20.006388154415653</v>
      </c>
      <c r="D14" s="293">
        <v>48.866160232681146</v>
      </c>
      <c r="E14" s="293">
        <v>42.071967741935474</v>
      </c>
      <c r="G14" s="430"/>
    </row>
    <row r="15" spans="1:36" x14ac:dyDescent="0.2">
      <c r="A15" s="298" t="s">
        <v>215</v>
      </c>
      <c r="B15" s="299">
        <v>105.10645161290321</v>
      </c>
      <c r="C15" s="293">
        <v>17.517741935483869</v>
      </c>
      <c r="D15" s="293">
        <v>39.291677419354833</v>
      </c>
      <c r="E15" s="293">
        <v>48.297032258064512</v>
      </c>
      <c r="G15" s="430"/>
    </row>
    <row r="16" spans="1:36" x14ac:dyDescent="0.2">
      <c r="A16" s="298" t="s">
        <v>315</v>
      </c>
      <c r="B16" s="300">
        <v>123.29354838709678</v>
      </c>
      <c r="C16" s="282">
        <v>23.863267429760668</v>
      </c>
      <c r="D16" s="282">
        <v>49.337829344432876</v>
      </c>
      <c r="E16" s="282">
        <v>50.092451612903233</v>
      </c>
      <c r="G16" s="430"/>
    </row>
    <row r="17" spans="1:11" x14ac:dyDescent="0.2">
      <c r="A17" s="298" t="s">
        <v>251</v>
      </c>
      <c r="B17" s="299">
        <v>114.34629032258064</v>
      </c>
      <c r="C17" s="293">
        <v>19.057715053763445</v>
      </c>
      <c r="D17" s="293">
        <v>51.059962365591389</v>
      </c>
      <c r="E17" s="293">
        <v>44.228612903225809</v>
      </c>
      <c r="G17" s="430"/>
    </row>
    <row r="18" spans="1:11" x14ac:dyDescent="0.2">
      <c r="A18" s="298" t="s">
        <v>252</v>
      </c>
      <c r="B18" s="299">
        <v>111.80322580645161</v>
      </c>
      <c r="C18" s="293">
        <v>20.906294256490952</v>
      </c>
      <c r="D18" s="293">
        <v>34.641996066089689</v>
      </c>
      <c r="E18" s="293">
        <v>56.254935483870966</v>
      </c>
      <c r="G18" s="430"/>
    </row>
    <row r="19" spans="1:11" x14ac:dyDescent="0.2">
      <c r="A19" s="58" t="s">
        <v>253</v>
      </c>
      <c r="B19" s="299">
        <v>118.47419354838709</v>
      </c>
      <c r="C19" s="293">
        <v>20.561636896827512</v>
      </c>
      <c r="D19" s="293">
        <v>49.247137296720879</v>
      </c>
      <c r="E19" s="293">
        <v>48.665419354838704</v>
      </c>
      <c r="G19" s="430"/>
    </row>
    <row r="20" spans="1:11" x14ac:dyDescent="0.2">
      <c r="A20" s="58" t="s">
        <v>316</v>
      </c>
      <c r="B20" s="299">
        <v>115.1378306771846</v>
      </c>
      <c r="C20" s="293">
        <v>24.478121482551057</v>
      </c>
      <c r="D20" s="293">
        <v>39.439586242730954</v>
      </c>
      <c r="E20" s="293">
        <v>51.220122951902582</v>
      </c>
      <c r="G20" s="430"/>
    </row>
    <row r="21" spans="1:11" x14ac:dyDescent="0.2">
      <c r="A21" s="58" t="s">
        <v>317</v>
      </c>
      <c r="B21" s="299">
        <v>118.77096774193549</v>
      </c>
      <c r="C21" s="293">
        <v>22.209205350118019</v>
      </c>
      <c r="D21" s="293">
        <v>49.899665617623931</v>
      </c>
      <c r="E21" s="293">
        <v>46.66209677419355</v>
      </c>
      <c r="G21" s="430"/>
    </row>
    <row r="22" spans="1:11" x14ac:dyDescent="0.2">
      <c r="A22" s="58" t="s">
        <v>216</v>
      </c>
      <c r="B22" s="299">
        <v>132.06290322580645</v>
      </c>
      <c r="C22" s="293">
        <v>23.814621893178213</v>
      </c>
      <c r="D22" s="293">
        <v>61.739765203595979</v>
      </c>
      <c r="E22" s="293">
        <v>46.508516129032259</v>
      </c>
      <c r="G22" s="430"/>
    </row>
    <row r="23" spans="1:11" x14ac:dyDescent="0.2">
      <c r="A23" s="301" t="s">
        <v>318</v>
      </c>
      <c r="B23" s="302">
        <v>98.974903225806457</v>
      </c>
      <c r="C23" s="303">
        <v>17.177462543321784</v>
      </c>
      <c r="D23" s="303">
        <v>34.901924553452417</v>
      </c>
      <c r="E23" s="303">
        <v>46.895516129032259</v>
      </c>
      <c r="G23" s="430"/>
    </row>
    <row r="24" spans="1:11" x14ac:dyDescent="0.2">
      <c r="A24" s="301" t="s">
        <v>319</v>
      </c>
      <c r="B24" s="302">
        <v>99.159290322580645</v>
      </c>
      <c r="C24" s="303">
        <v>17.209463609704077</v>
      </c>
      <c r="D24" s="303">
        <v>33.017117035457204</v>
      </c>
      <c r="E24" s="303">
        <v>48.932709677419361</v>
      </c>
      <c r="G24" s="430"/>
    </row>
    <row r="25" spans="1:11" x14ac:dyDescent="0.2">
      <c r="A25" s="281" t="s">
        <v>320</v>
      </c>
      <c r="B25" s="302">
        <v>96.145161290322591</v>
      </c>
      <c r="C25" s="303">
        <v>13.969809760132344</v>
      </c>
      <c r="D25" s="303">
        <v>33.49980314309348</v>
      </c>
      <c r="E25" s="303">
        <v>48.675548387096768</v>
      </c>
      <c r="G25" s="430"/>
    </row>
    <row r="26" spans="1:11" x14ac:dyDescent="0.2">
      <c r="A26" s="281" t="s">
        <v>321</v>
      </c>
      <c r="B26" s="302">
        <v>114.12903225806451</v>
      </c>
      <c r="C26" s="303">
        <v>17.409513395297978</v>
      </c>
      <c r="D26" s="303">
        <v>47.240164024056853</v>
      </c>
      <c r="E26" s="303">
        <v>49.479354838709682</v>
      </c>
      <c r="G26" s="430"/>
    </row>
    <row r="27" spans="1:11" x14ac:dyDescent="0.2">
      <c r="A27" s="281" t="s">
        <v>322</v>
      </c>
      <c r="B27" s="302">
        <v>100.95445182062392</v>
      </c>
      <c r="C27" s="303">
        <v>18.877661722555693</v>
      </c>
      <c r="D27" s="303">
        <v>33.88684453286649</v>
      </c>
      <c r="E27" s="303">
        <v>48.189945565201732</v>
      </c>
      <c r="G27" s="430"/>
    </row>
    <row r="28" spans="1:11" x14ac:dyDescent="0.2">
      <c r="A28" s="58" t="s">
        <v>254</v>
      </c>
      <c r="B28" s="299">
        <v>116.74516129032259</v>
      </c>
      <c r="C28" s="293">
        <v>21.830396013637557</v>
      </c>
      <c r="D28" s="293">
        <v>45.591926567007604</v>
      </c>
      <c r="E28" s="293">
        <v>49.32283870967742</v>
      </c>
      <c r="G28" s="430"/>
    </row>
    <row r="29" spans="1:11" x14ac:dyDescent="0.2">
      <c r="A29" s="281" t="s">
        <v>219</v>
      </c>
      <c r="B29" s="302">
        <v>129.53064200401997</v>
      </c>
      <c r="C29" s="303">
        <v>21.58844033400333</v>
      </c>
      <c r="D29" s="303">
        <v>65.04493442755691</v>
      </c>
      <c r="E29" s="303">
        <v>42.897267242459733</v>
      </c>
      <c r="G29" s="430"/>
    </row>
    <row r="30" spans="1:11" x14ac:dyDescent="0.2">
      <c r="A30" s="58" t="s">
        <v>323</v>
      </c>
      <c r="B30" s="299">
        <v>110.49176259290698</v>
      </c>
      <c r="C30" s="293">
        <v>21.385502437336832</v>
      </c>
      <c r="D30" s="293">
        <v>39.28707759259499</v>
      </c>
      <c r="E30" s="293">
        <v>49.819182562975158</v>
      </c>
      <c r="G30" s="430"/>
    </row>
    <row r="31" spans="1:11" x14ac:dyDescent="0.2">
      <c r="A31" s="304" t="s">
        <v>255</v>
      </c>
      <c r="B31" s="305">
        <v>137.51164443758418</v>
      </c>
      <c r="C31" s="271">
        <v>27.502328887516835</v>
      </c>
      <c r="D31" s="271">
        <v>57.726614761094666</v>
      </c>
      <c r="E31" s="271">
        <v>52.282700788972669</v>
      </c>
      <c r="G31" s="430"/>
    </row>
    <row r="32" spans="1:11" x14ac:dyDescent="0.2">
      <c r="A32" s="306" t="s">
        <v>324</v>
      </c>
      <c r="B32" s="307">
        <v>115.8929968284566</v>
      </c>
      <c r="C32" s="307">
        <v>20.062124267167523</v>
      </c>
      <c r="D32" s="307">
        <v>48.505354628965534</v>
      </c>
      <c r="E32" s="307">
        <v>47.325517932323557</v>
      </c>
      <c r="G32" s="430"/>
      <c r="H32" s="436"/>
      <c r="I32" s="436"/>
      <c r="J32" s="436"/>
      <c r="K32" s="436"/>
    </row>
    <row r="33" spans="1:11" x14ac:dyDescent="0.2">
      <c r="A33" s="308" t="s">
        <v>325</v>
      </c>
      <c r="B33" s="309">
        <v>114.99072931859526</v>
      </c>
      <c r="C33" s="309">
        <v>19.573081504667851</v>
      </c>
      <c r="D33" s="309">
        <v>47.908571622866162</v>
      </c>
      <c r="E33" s="309">
        <v>47.50907619106124</v>
      </c>
      <c r="G33" s="430"/>
      <c r="H33" s="433"/>
      <c r="I33" s="433"/>
      <c r="J33" s="433"/>
      <c r="K33" s="433"/>
    </row>
    <row r="34" spans="1:11" x14ac:dyDescent="0.2">
      <c r="A34" s="308" t="s">
        <v>326</v>
      </c>
      <c r="B34" s="310">
        <v>8.5534076637565732</v>
      </c>
      <c r="C34" s="310">
        <v>1.1004884901917151</v>
      </c>
      <c r="D34" s="310">
        <v>11.112367806283956</v>
      </c>
      <c r="E34" s="310">
        <v>-3.6594486327191049</v>
      </c>
      <c r="G34" s="430"/>
    </row>
    <row r="35" spans="1:11" x14ac:dyDescent="0.2">
      <c r="A35" s="94"/>
      <c r="B35" s="65"/>
      <c r="C35" s="58"/>
      <c r="D35" s="8"/>
      <c r="E35" s="71" t="s">
        <v>294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A4" sqref="A4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0" t="s">
        <v>35</v>
      </c>
      <c r="B1" s="850"/>
      <c r="C1" s="850"/>
    </row>
    <row r="2" spans="1:4" x14ac:dyDescent="0.2">
      <c r="A2" s="850"/>
      <c r="B2" s="850"/>
      <c r="C2" s="850"/>
    </row>
    <row r="3" spans="1:4" x14ac:dyDescent="0.2">
      <c r="A3" s="61"/>
      <c r="B3" s="8"/>
      <c r="C3" s="62" t="s">
        <v>295</v>
      </c>
    </row>
    <row r="4" spans="1:4" x14ac:dyDescent="0.2">
      <c r="A4" s="64"/>
      <c r="B4" s="294" t="s">
        <v>301</v>
      </c>
      <c r="C4" s="294" t="s">
        <v>304</v>
      </c>
    </row>
    <row r="5" spans="1:4" x14ac:dyDescent="0.2">
      <c r="A5" s="295" t="s">
        <v>305</v>
      </c>
      <c r="B5" s="743">
        <v>60.134516129032249</v>
      </c>
      <c r="C5" s="744">
        <v>21.960096774193545</v>
      </c>
    </row>
    <row r="6" spans="1:4" x14ac:dyDescent="0.2">
      <c r="A6" s="298" t="s">
        <v>306</v>
      </c>
      <c r="B6" s="745">
        <v>57.384677419354844</v>
      </c>
      <c r="C6" s="746">
        <v>22.178290322580647</v>
      </c>
    </row>
    <row r="7" spans="1:4" x14ac:dyDescent="0.2">
      <c r="A7" s="298" t="s">
        <v>307</v>
      </c>
      <c r="B7" s="745">
        <v>66.057483870967744</v>
      </c>
      <c r="C7" s="746">
        <v>23.791354838709676</v>
      </c>
    </row>
    <row r="8" spans="1:4" x14ac:dyDescent="0.2">
      <c r="A8" s="298" t="s">
        <v>250</v>
      </c>
      <c r="B8" s="745">
        <v>52.752258064516127</v>
      </c>
      <c r="C8" s="746">
        <v>22.128516129032256</v>
      </c>
    </row>
    <row r="9" spans="1:4" x14ac:dyDescent="0.2">
      <c r="A9" s="298" t="s">
        <v>308</v>
      </c>
      <c r="B9" s="745">
        <v>90.342702763327623</v>
      </c>
      <c r="C9" s="746">
        <v>22.888084737208438</v>
      </c>
    </row>
    <row r="10" spans="1:4" x14ac:dyDescent="0.2">
      <c r="A10" s="298" t="s">
        <v>309</v>
      </c>
      <c r="B10" s="745">
        <v>59.920581234066006</v>
      </c>
      <c r="C10" s="746">
        <v>21.923142471199803</v>
      </c>
    </row>
    <row r="11" spans="1:4" x14ac:dyDescent="0.2">
      <c r="A11" s="298" t="s">
        <v>311</v>
      </c>
      <c r="B11" s="745">
        <v>72.737258064516126</v>
      </c>
      <c r="C11" s="746">
        <v>25.941870967741938</v>
      </c>
      <c r="D11" s="293"/>
    </row>
    <row r="12" spans="1:4" x14ac:dyDescent="0.2">
      <c r="A12" s="298" t="s">
        <v>310</v>
      </c>
      <c r="B12" s="745">
        <v>58.394644369348768</v>
      </c>
      <c r="C12" s="746">
        <v>22.37057093836858</v>
      </c>
    </row>
    <row r="13" spans="1:4" x14ac:dyDescent="0.2">
      <c r="A13" s="298" t="s">
        <v>312</v>
      </c>
      <c r="B13" s="745">
        <v>121.68278690969453</v>
      </c>
      <c r="C13" s="746">
        <v>34.488998715977125</v>
      </c>
    </row>
    <row r="14" spans="1:4" x14ac:dyDescent="0.2">
      <c r="A14" s="298" t="s">
        <v>313</v>
      </c>
      <c r="B14" s="747">
        <v>0</v>
      </c>
      <c r="C14" s="748">
        <v>0</v>
      </c>
    </row>
    <row r="15" spans="1:4" x14ac:dyDescent="0.2">
      <c r="A15" s="298" t="s">
        <v>314</v>
      </c>
      <c r="B15" s="745">
        <v>76.795000000000002</v>
      </c>
      <c r="C15" s="746">
        <v>20.824709677419357</v>
      </c>
    </row>
    <row r="16" spans="1:4" x14ac:dyDescent="0.2">
      <c r="A16" s="298" t="s">
        <v>215</v>
      </c>
      <c r="B16" s="745">
        <v>62.022580645161291</v>
      </c>
      <c r="C16" s="746">
        <v>22.343064516129029</v>
      </c>
    </row>
    <row r="17" spans="1:3" x14ac:dyDescent="0.2">
      <c r="A17" s="298" t="s">
        <v>315</v>
      </c>
      <c r="B17" s="745">
        <v>83.99677419354839</v>
      </c>
      <c r="C17" s="746">
        <v>24.900774193548386</v>
      </c>
    </row>
    <row r="18" spans="1:3" x14ac:dyDescent="0.2">
      <c r="A18" s="298" t="s">
        <v>251</v>
      </c>
      <c r="B18" s="745">
        <v>68.303677419354841</v>
      </c>
      <c r="C18" s="746">
        <v>25.207193548387096</v>
      </c>
    </row>
    <row r="19" spans="1:3" x14ac:dyDescent="0.2">
      <c r="A19" s="298" t="s">
        <v>252</v>
      </c>
      <c r="B19" s="747">
        <v>44.835483870967742</v>
      </c>
      <c r="C19" s="748">
        <v>1.4846451612903226</v>
      </c>
    </row>
    <row r="20" spans="1:3" x14ac:dyDescent="0.2">
      <c r="A20" s="298" t="s">
        <v>253</v>
      </c>
      <c r="B20" s="745">
        <v>97.154838709677421</v>
      </c>
      <c r="C20" s="746">
        <v>16.597935483870966</v>
      </c>
    </row>
    <row r="21" spans="1:3" x14ac:dyDescent="0.2">
      <c r="A21" s="298" t="s">
        <v>316</v>
      </c>
      <c r="B21" s="745">
        <v>115.13783435565283</v>
      </c>
      <c r="C21" s="746">
        <v>27.512200177280128</v>
      </c>
    </row>
    <row r="22" spans="1:3" x14ac:dyDescent="0.2">
      <c r="A22" s="298" t="s">
        <v>317</v>
      </c>
      <c r="B22" s="745">
        <v>61.61474193548387</v>
      </c>
      <c r="C22" s="746">
        <v>22.438451612903222</v>
      </c>
    </row>
    <row r="23" spans="1:3" x14ac:dyDescent="0.2">
      <c r="A23" s="298" t="s">
        <v>216</v>
      </c>
      <c r="B23" s="745">
        <v>114.75177419354836</v>
      </c>
      <c r="C23" s="746">
        <v>29.116935483870968</v>
      </c>
    </row>
    <row r="24" spans="1:3" x14ac:dyDescent="0.2">
      <c r="A24" s="298" t="s">
        <v>318</v>
      </c>
      <c r="B24" s="745">
        <v>60.126903225806451</v>
      </c>
      <c r="C24" s="746">
        <v>24.722193548387093</v>
      </c>
    </row>
    <row r="25" spans="1:3" x14ac:dyDescent="0.2">
      <c r="A25" s="298" t="s">
        <v>319</v>
      </c>
      <c r="B25" s="745">
        <v>48.7</v>
      </c>
      <c r="C25" s="746">
        <v>20.912193548387094</v>
      </c>
    </row>
    <row r="26" spans="1:3" x14ac:dyDescent="0.2">
      <c r="A26" s="298" t="s">
        <v>320</v>
      </c>
      <c r="B26" s="745">
        <v>50.451612903225808</v>
      </c>
      <c r="C26" s="746">
        <v>23.068032258064516</v>
      </c>
    </row>
    <row r="27" spans="1:3" x14ac:dyDescent="0.2">
      <c r="A27" s="298" t="s">
        <v>321</v>
      </c>
      <c r="B27" s="745">
        <v>100</v>
      </c>
      <c r="C27" s="746">
        <v>33.746096774193553</v>
      </c>
    </row>
    <row r="28" spans="1:3" x14ac:dyDescent="0.2">
      <c r="A28" s="298" t="s">
        <v>322</v>
      </c>
      <c r="B28" s="745">
        <v>65.418822930150029</v>
      </c>
      <c r="C28" s="746">
        <v>25.899747579596863</v>
      </c>
    </row>
    <row r="29" spans="1:3" x14ac:dyDescent="0.2">
      <c r="A29" s="298" t="s">
        <v>254</v>
      </c>
      <c r="B29" s="745">
        <v>101.1258064516129</v>
      </c>
      <c r="C29" s="746">
        <v>25.487806451612904</v>
      </c>
    </row>
    <row r="30" spans="1:3" x14ac:dyDescent="0.2">
      <c r="A30" s="298" t="s">
        <v>219</v>
      </c>
      <c r="B30" s="745">
        <v>55.576885405669444</v>
      </c>
      <c r="C30" s="746">
        <v>21.587830596884107</v>
      </c>
    </row>
    <row r="31" spans="1:3" x14ac:dyDescent="0.2">
      <c r="A31" s="298" t="s">
        <v>323</v>
      </c>
      <c r="B31" s="745">
        <v>92.962539094337359</v>
      </c>
      <c r="C31" s="746">
        <v>18.502773410498584</v>
      </c>
    </row>
    <row r="32" spans="1:3" x14ac:dyDescent="0.2">
      <c r="A32" s="298" t="s">
        <v>255</v>
      </c>
      <c r="B32" s="745">
        <v>107.84913782894834</v>
      </c>
      <c r="C32" s="746">
        <v>23.695235177383367</v>
      </c>
    </row>
    <row r="33" spans="1:3" x14ac:dyDescent="0.2">
      <c r="A33" s="306" t="s">
        <v>324</v>
      </c>
      <c r="B33" s="749">
        <v>64.653984331313922</v>
      </c>
      <c r="C33" s="749">
        <v>23.291504408921757</v>
      </c>
    </row>
    <row r="34" spans="1:3" x14ac:dyDescent="0.2">
      <c r="A34" s="308" t="s">
        <v>325</v>
      </c>
      <c r="B34" s="750">
        <v>63.197720414280504</v>
      </c>
      <c r="C34" s="750">
        <v>23.15756625415499</v>
      </c>
    </row>
    <row r="35" spans="1:3" x14ac:dyDescent="0.2">
      <c r="A35" s="308" t="s">
        <v>326</v>
      </c>
      <c r="B35" s="795">
        <v>3.0632042852482542</v>
      </c>
      <c r="C35" s="795">
        <v>1.1974694799614447</v>
      </c>
    </row>
    <row r="36" spans="1:3" x14ac:dyDescent="0.2">
      <c r="A36" s="94"/>
      <c r="B36" s="8"/>
      <c r="C36" s="71" t="s">
        <v>608</v>
      </c>
    </row>
    <row r="37" spans="1:3" x14ac:dyDescent="0.2">
      <c r="A37" s="94" t="s">
        <v>562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A3" sqref="A3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4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 t="s">
        <v>328</v>
      </c>
    </row>
    <row r="3" spans="1:13" x14ac:dyDescent="0.2">
      <c r="A3" s="230"/>
      <c r="B3" s="730">
        <v>2015</v>
      </c>
      <c r="C3" s="730" t="s">
        <v>600</v>
      </c>
      <c r="D3" s="730">
        <v>2016</v>
      </c>
      <c r="E3" s="730" t="s">
        <v>600</v>
      </c>
      <c r="F3" s="730" t="s">
        <v>600</v>
      </c>
      <c r="G3" s="730" t="s">
        <v>600</v>
      </c>
      <c r="H3" s="730" t="s">
        <v>600</v>
      </c>
      <c r="I3" s="730" t="s">
        <v>600</v>
      </c>
      <c r="J3" s="730" t="s">
        <v>600</v>
      </c>
      <c r="K3" s="730" t="s">
        <v>600</v>
      </c>
      <c r="L3" s="730" t="s">
        <v>600</v>
      </c>
      <c r="M3" s="730" t="s">
        <v>600</v>
      </c>
    </row>
    <row r="4" spans="1:13" x14ac:dyDescent="0.2">
      <c r="A4" s="318"/>
      <c r="B4" s="668">
        <v>42309</v>
      </c>
      <c r="C4" s="668">
        <v>42339</v>
      </c>
      <c r="D4" s="668">
        <v>42370</v>
      </c>
      <c r="E4" s="668">
        <v>42401</v>
      </c>
      <c r="F4" s="668">
        <v>42430</v>
      </c>
      <c r="G4" s="668">
        <v>42461</v>
      </c>
      <c r="H4" s="668">
        <v>42491</v>
      </c>
      <c r="I4" s="668">
        <v>42522</v>
      </c>
      <c r="J4" s="668">
        <v>42552</v>
      </c>
      <c r="K4" s="668">
        <v>42583</v>
      </c>
      <c r="L4" s="668">
        <v>42614</v>
      </c>
      <c r="M4" s="668">
        <v>42644</v>
      </c>
    </row>
    <row r="5" spans="1:13" x14ac:dyDescent="0.2">
      <c r="A5" s="312" t="s">
        <v>329</v>
      </c>
      <c r="B5" s="313">
        <v>44.260000000000005</v>
      </c>
      <c r="C5" s="313">
        <v>38.006666666666668</v>
      </c>
      <c r="D5" s="313">
        <v>30.835999999999995</v>
      </c>
      <c r="E5" s="313">
        <v>32.281904761904762</v>
      </c>
      <c r="F5" s="313">
        <v>38.352857142857133</v>
      </c>
      <c r="G5" s="313">
        <v>41.665238095238102</v>
      </c>
      <c r="H5" s="313">
        <v>46.814500000000002</v>
      </c>
      <c r="I5" s="313">
        <v>48.358636363636357</v>
      </c>
      <c r="J5" s="313">
        <v>44.977142857142859</v>
      </c>
      <c r="K5" s="313">
        <v>45.704090909090915</v>
      </c>
      <c r="L5" s="313">
        <v>46.597727272727276</v>
      </c>
      <c r="M5" s="313">
        <v>49.484285714285718</v>
      </c>
    </row>
    <row r="6" spans="1:13" x14ac:dyDescent="0.2">
      <c r="A6" s="314" t="s">
        <v>330</v>
      </c>
      <c r="B6" s="313">
        <v>42.443499999999993</v>
      </c>
      <c r="C6" s="313">
        <v>37.188636363636363</v>
      </c>
      <c r="D6" s="313">
        <v>31.683157894736844</v>
      </c>
      <c r="E6" s="313">
        <v>30.323</v>
      </c>
      <c r="F6" s="313">
        <v>37.802727272727275</v>
      </c>
      <c r="G6" s="313">
        <v>40.958095238095225</v>
      </c>
      <c r="H6" s="313">
        <v>46.712380952380947</v>
      </c>
      <c r="I6" s="313">
        <v>48.757272727272721</v>
      </c>
      <c r="J6" s="313">
        <v>44.651499999999999</v>
      </c>
      <c r="K6" s="313">
        <v>44.724347826086962</v>
      </c>
      <c r="L6" s="313">
        <v>45.200952380952387</v>
      </c>
      <c r="M6" s="313">
        <v>49.845714285714287</v>
      </c>
    </row>
    <row r="7" spans="1:13" x14ac:dyDescent="0.2">
      <c r="A7" s="315" t="s">
        <v>331</v>
      </c>
      <c r="B7" s="316">
        <v>1.0735999999999999</v>
      </c>
      <c r="C7" s="316">
        <v>1.0877181818181816</v>
      </c>
      <c r="D7" s="316">
        <v>1.0859649999999998</v>
      </c>
      <c r="E7" s="316">
        <v>1.1092952380952379</v>
      </c>
      <c r="F7" s="316">
        <v>1.1099666666666668</v>
      </c>
      <c r="G7" s="316">
        <v>1.1339190476190477</v>
      </c>
      <c r="H7" s="316">
        <v>1.1311090909090913</v>
      </c>
      <c r="I7" s="316">
        <v>1.1228909090909089</v>
      </c>
      <c r="J7" s="316">
        <v>1.1068523809523811</v>
      </c>
      <c r="K7" s="316">
        <v>1.1211739130434786</v>
      </c>
      <c r="L7" s="316">
        <v>1.1212090909090908</v>
      </c>
      <c r="M7" s="316">
        <v>1.1026047619047619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7" t="s">
        <v>332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4" t="s">
        <v>21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x14ac:dyDescent="0.2">
      <c r="A2" s="227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9" t="s">
        <v>328</v>
      </c>
    </row>
    <row r="3" spans="1:13" x14ac:dyDescent="0.2">
      <c r="A3" s="317"/>
      <c r="B3" s="730">
        <v>2015</v>
      </c>
      <c r="C3" s="730" t="s">
        <v>600</v>
      </c>
      <c r="D3" s="730">
        <v>2016</v>
      </c>
      <c r="E3" s="730" t="s">
        <v>600</v>
      </c>
      <c r="F3" s="730" t="s">
        <v>600</v>
      </c>
      <c r="G3" s="730" t="s">
        <v>600</v>
      </c>
      <c r="H3" s="730" t="s">
        <v>600</v>
      </c>
      <c r="I3" s="730" t="s">
        <v>600</v>
      </c>
      <c r="J3" s="730" t="s">
        <v>600</v>
      </c>
      <c r="K3" s="730" t="s">
        <v>600</v>
      </c>
      <c r="L3" s="730" t="s">
        <v>600</v>
      </c>
      <c r="M3" s="730" t="s">
        <v>600</v>
      </c>
    </row>
    <row r="4" spans="1:13" x14ac:dyDescent="0.2">
      <c r="A4" s="318"/>
      <c r="B4" s="668">
        <v>42309</v>
      </c>
      <c r="C4" s="668">
        <v>42339</v>
      </c>
      <c r="D4" s="668">
        <v>42370</v>
      </c>
      <c r="E4" s="668">
        <v>42401</v>
      </c>
      <c r="F4" s="668">
        <v>42430</v>
      </c>
      <c r="G4" s="668">
        <v>42461</v>
      </c>
      <c r="H4" s="668">
        <v>42491</v>
      </c>
      <c r="I4" s="668">
        <v>42522</v>
      </c>
      <c r="J4" s="668">
        <v>42552</v>
      </c>
      <c r="K4" s="668">
        <v>42583</v>
      </c>
      <c r="L4" s="668">
        <v>42614</v>
      </c>
      <c r="M4" s="668">
        <v>42644</v>
      </c>
    </row>
    <row r="5" spans="1:13" x14ac:dyDescent="0.2">
      <c r="A5" s="797" t="s">
        <v>333</v>
      </c>
      <c r="B5" s="798"/>
      <c r="C5" s="798"/>
      <c r="D5" s="798"/>
      <c r="E5" s="798"/>
      <c r="F5" s="798"/>
      <c r="G5" s="798"/>
      <c r="H5" s="798"/>
      <c r="I5" s="798"/>
      <c r="J5" s="798"/>
      <c r="K5" s="798"/>
      <c r="L5" s="798"/>
      <c r="M5" s="798"/>
    </row>
    <row r="6" spans="1:13" x14ac:dyDescent="0.2">
      <c r="A6" s="319" t="s">
        <v>334</v>
      </c>
      <c r="B6" s="237">
        <v>42.905238095238097</v>
      </c>
      <c r="C6" s="237">
        <v>34.506521739130442</v>
      </c>
      <c r="D6" s="237">
        <v>28.038571428571426</v>
      </c>
      <c r="E6" s="237">
        <v>28.888571428571431</v>
      </c>
      <c r="F6" s="237">
        <v>34.746521739130436</v>
      </c>
      <c r="G6" s="237">
        <v>38.209047619047617</v>
      </c>
      <c r="H6" s="237">
        <v>42.980454545454535</v>
      </c>
      <c r="I6" s="237">
        <v>45.464545454545458</v>
      </c>
      <c r="J6" s="237">
        <v>42.106190476190484</v>
      </c>
      <c r="K6" s="237">
        <v>42.415217391304346</v>
      </c>
      <c r="L6" s="237">
        <v>42.98181818181817</v>
      </c>
      <c r="M6" s="237">
        <v>46.685714285714283</v>
      </c>
    </row>
    <row r="7" spans="1:13" x14ac:dyDescent="0.2">
      <c r="A7" s="319" t="s">
        <v>335</v>
      </c>
      <c r="B7" s="237">
        <v>41.719047619047629</v>
      </c>
      <c r="C7" s="237">
        <v>34.265000000000001</v>
      </c>
      <c r="D7" s="237">
        <v>27.479999999999997</v>
      </c>
      <c r="E7" s="237">
        <v>29.901428571428568</v>
      </c>
      <c r="F7" s="237">
        <v>35.470909090909096</v>
      </c>
      <c r="G7" s="237">
        <v>39.421428571428571</v>
      </c>
      <c r="H7" s="237">
        <v>44.289999999999992</v>
      </c>
      <c r="I7" s="237">
        <v>46.307727272727277</v>
      </c>
      <c r="J7" s="237">
        <v>42.466666666666661</v>
      </c>
      <c r="K7" s="237">
        <v>43.926521739130429</v>
      </c>
      <c r="L7" s="237">
        <v>43.770909090909079</v>
      </c>
      <c r="M7" s="237">
        <v>48.794761904761906</v>
      </c>
    </row>
    <row r="8" spans="1:13" x14ac:dyDescent="0.2">
      <c r="A8" s="319" t="s">
        <v>336</v>
      </c>
      <c r="B8" s="237">
        <v>42.861904761904768</v>
      </c>
      <c r="C8" s="237">
        <v>34.497391304347822</v>
      </c>
      <c r="D8" s="237">
        <v>27.95809523809524</v>
      </c>
      <c r="E8" s="237">
        <v>28.980952380952381</v>
      </c>
      <c r="F8" s="237">
        <v>34.643478260869571</v>
      </c>
      <c r="G8" s="237">
        <v>38.147619047619045</v>
      </c>
      <c r="H8" s="237">
        <v>42.975454545454539</v>
      </c>
      <c r="I8" s="237">
        <v>45.516363636363629</v>
      </c>
      <c r="J8" s="237">
        <v>42.156666666666666</v>
      </c>
      <c r="K8" s="237">
        <v>42.369565217391305</v>
      </c>
      <c r="L8" s="237">
        <v>42.93181818181818</v>
      </c>
      <c r="M8" s="237">
        <v>46.68333333333333</v>
      </c>
    </row>
    <row r="9" spans="1:13" x14ac:dyDescent="0.2">
      <c r="A9" s="319" t="s">
        <v>337</v>
      </c>
      <c r="B9" s="237">
        <v>41.261904761904766</v>
      </c>
      <c r="C9" s="237">
        <v>32.849565217391316</v>
      </c>
      <c r="D9" s="237">
        <v>26.267619047619046</v>
      </c>
      <c r="E9" s="237">
        <v>27.280952380952385</v>
      </c>
      <c r="F9" s="237">
        <v>33.278260869565216</v>
      </c>
      <c r="G9" s="237">
        <v>36.61666666666666</v>
      </c>
      <c r="H9" s="237">
        <v>41.152727272727269</v>
      </c>
      <c r="I9" s="237">
        <v>43.523181818181811</v>
      </c>
      <c r="J9" s="237">
        <v>40.061428571428578</v>
      </c>
      <c r="K9" s="237">
        <v>40.508695652173913</v>
      </c>
      <c r="L9" s="237">
        <v>41.415909090909089</v>
      </c>
      <c r="M9" s="237">
        <v>45.040476190476191</v>
      </c>
    </row>
    <row r="10" spans="1:13" x14ac:dyDescent="0.2">
      <c r="A10" s="322" t="s">
        <v>339</v>
      </c>
      <c r="B10" s="320">
        <v>39.336666666666673</v>
      </c>
      <c r="C10" s="320">
        <v>32.949523809523811</v>
      </c>
      <c r="D10" s="320">
        <v>25.5975</v>
      </c>
      <c r="E10" s="320">
        <v>27.100476190476197</v>
      </c>
      <c r="F10" s="320">
        <v>33.198095238095235</v>
      </c>
      <c r="G10" s="320">
        <v>36.407142857142858</v>
      </c>
      <c r="H10" s="320">
        <v>41.523809523809533</v>
      </c>
      <c r="I10" s="320">
        <v>43.047272727272734</v>
      </c>
      <c r="J10" s="320">
        <v>39.751904761904761</v>
      </c>
      <c r="K10" s="320">
        <v>40.4</v>
      </c>
      <c r="L10" s="320">
        <v>41.367727272727265</v>
      </c>
      <c r="M10" s="320">
        <v>44.329047619047614</v>
      </c>
    </row>
    <row r="11" spans="1:13" x14ac:dyDescent="0.2">
      <c r="A11" s="797" t="s">
        <v>338</v>
      </c>
      <c r="B11" s="796"/>
      <c r="C11" s="796"/>
      <c r="D11" s="796"/>
      <c r="E11" s="796"/>
      <c r="F11" s="796"/>
      <c r="G11" s="796"/>
      <c r="H11" s="796"/>
      <c r="I11" s="796"/>
      <c r="J11" s="796"/>
      <c r="K11" s="796"/>
      <c r="L11" s="796"/>
      <c r="M11" s="796"/>
    </row>
    <row r="12" spans="1:13" x14ac:dyDescent="0.2">
      <c r="A12" s="319" t="s">
        <v>340</v>
      </c>
      <c r="B12" s="237">
        <v>44.50809523809523</v>
      </c>
      <c r="C12" s="237">
        <v>38.299523809523805</v>
      </c>
      <c r="D12" s="237">
        <v>31.532499999999999</v>
      </c>
      <c r="E12" s="237">
        <v>32.917142857142856</v>
      </c>
      <c r="F12" s="237">
        <v>38.940952380952382</v>
      </c>
      <c r="G12" s="237">
        <v>42.43571428571429</v>
      </c>
      <c r="H12" s="237">
        <v>47.349999999999994</v>
      </c>
      <c r="I12" s="237">
        <v>48.551818181818184</v>
      </c>
      <c r="J12" s="237">
        <v>45.390000000000008</v>
      </c>
      <c r="K12" s="237">
        <v>46.045454545454547</v>
      </c>
      <c r="L12" s="237">
        <v>46.547272727272713</v>
      </c>
      <c r="M12" s="237">
        <v>49.47904761904762</v>
      </c>
    </row>
    <row r="13" spans="1:13" x14ac:dyDescent="0.2">
      <c r="A13" s="319" t="s">
        <v>341</v>
      </c>
      <c r="B13" s="237">
        <v>43.2</v>
      </c>
      <c r="C13" s="237">
        <v>36.878695652173917</v>
      </c>
      <c r="D13" s="237">
        <v>30.047619047619047</v>
      </c>
      <c r="E13" s="237">
        <v>31.071904761904761</v>
      </c>
      <c r="F13" s="237">
        <v>37.414347826086953</v>
      </c>
      <c r="G13" s="237">
        <v>40.675714285714285</v>
      </c>
      <c r="H13" s="237">
        <v>45.806363636363635</v>
      </c>
      <c r="I13" s="237">
        <v>47.367727272727272</v>
      </c>
      <c r="J13" s="237">
        <v>43.993333333333339</v>
      </c>
      <c r="K13" s="237">
        <v>44.85521739130435</v>
      </c>
      <c r="L13" s="237">
        <v>45.493181818181824</v>
      </c>
      <c r="M13" s="237">
        <v>48.41</v>
      </c>
    </row>
    <row r="14" spans="1:13" x14ac:dyDescent="0.2">
      <c r="A14" s="319" t="s">
        <v>342</v>
      </c>
      <c r="B14" s="237">
        <v>44.529523809523802</v>
      </c>
      <c r="C14" s="237">
        <v>38.215714285714284</v>
      </c>
      <c r="D14" s="237">
        <v>31.209999999999997</v>
      </c>
      <c r="E14" s="237">
        <v>32.89</v>
      </c>
      <c r="F14" s="237">
        <v>38.917142857142849</v>
      </c>
      <c r="G14" s="237">
        <v>42.283333333333317</v>
      </c>
      <c r="H14" s="237">
        <v>47.596666666666657</v>
      </c>
      <c r="I14" s="237">
        <v>49.299090909090914</v>
      </c>
      <c r="J14" s="237">
        <v>46.325714285714284</v>
      </c>
      <c r="K14" s="237">
        <v>47.458181818181828</v>
      </c>
      <c r="L14" s="237">
        <v>48.329090909090908</v>
      </c>
      <c r="M14" s="237">
        <v>50.346190476190472</v>
      </c>
    </row>
    <row r="15" spans="1:13" x14ac:dyDescent="0.2">
      <c r="A15" s="797" t="s">
        <v>220</v>
      </c>
      <c r="B15" s="796"/>
      <c r="C15" s="796"/>
      <c r="D15" s="796"/>
      <c r="E15" s="796"/>
      <c r="F15" s="796"/>
      <c r="G15" s="796"/>
      <c r="H15" s="796"/>
      <c r="I15" s="796"/>
      <c r="J15" s="796"/>
      <c r="K15" s="796"/>
      <c r="L15" s="796"/>
      <c r="M15" s="796"/>
    </row>
    <row r="16" spans="1:13" x14ac:dyDescent="0.2">
      <c r="A16" s="319" t="s">
        <v>343</v>
      </c>
      <c r="B16" s="237">
        <v>42.396190476190469</v>
      </c>
      <c r="C16" s="237">
        <v>36.780476190476193</v>
      </c>
      <c r="D16" s="237">
        <v>29.112500000000001</v>
      </c>
      <c r="E16" s="237">
        <v>30.571904761904761</v>
      </c>
      <c r="F16" s="237">
        <v>36.617142857142859</v>
      </c>
      <c r="G16" s="237">
        <v>39.976190476190467</v>
      </c>
      <c r="H16" s="237">
        <v>45.018500000000003</v>
      </c>
      <c r="I16" s="237">
        <v>46.651818181818186</v>
      </c>
      <c r="J16" s="237">
        <v>43.66142857142858</v>
      </c>
      <c r="K16" s="237">
        <v>43.815909090909095</v>
      </c>
      <c r="L16" s="237">
        <v>44.367727272727272</v>
      </c>
      <c r="M16" s="237">
        <v>48.027142857142856</v>
      </c>
    </row>
    <row r="17" spans="1:13" x14ac:dyDescent="0.2">
      <c r="A17" s="797" t="s">
        <v>344</v>
      </c>
      <c r="B17" s="799"/>
      <c r="C17" s="799"/>
      <c r="D17" s="799"/>
      <c r="E17" s="799"/>
      <c r="F17" s="799"/>
      <c r="G17" s="799"/>
      <c r="H17" s="799"/>
      <c r="I17" s="799"/>
      <c r="J17" s="799"/>
      <c r="K17" s="799"/>
      <c r="L17" s="799"/>
      <c r="M17" s="799"/>
    </row>
    <row r="18" spans="1:13" x14ac:dyDescent="0.2">
      <c r="A18" s="319" t="s">
        <v>345</v>
      </c>
      <c r="B18" s="237">
        <v>42.443499999999993</v>
      </c>
      <c r="C18" s="237">
        <v>37.188636363636363</v>
      </c>
      <c r="D18" s="237">
        <v>31.683157894736844</v>
      </c>
      <c r="E18" s="237">
        <v>30.323</v>
      </c>
      <c r="F18" s="237">
        <v>37.802727272727275</v>
      </c>
      <c r="G18" s="237">
        <v>40.958095238095225</v>
      </c>
      <c r="H18" s="237">
        <v>46.712380952380947</v>
      </c>
      <c r="I18" s="237">
        <v>48.757272727272721</v>
      </c>
      <c r="J18" s="237">
        <v>44.651499999999999</v>
      </c>
      <c r="K18" s="237">
        <v>44.724347826086962</v>
      </c>
      <c r="L18" s="237">
        <v>45.200952380952387</v>
      </c>
      <c r="M18" s="237">
        <v>49.845714285714287</v>
      </c>
    </row>
    <row r="19" spans="1:13" x14ac:dyDescent="0.2">
      <c r="A19" s="322" t="s">
        <v>346</v>
      </c>
      <c r="B19" s="320">
        <v>31.323333333333331</v>
      </c>
      <c r="C19" s="320">
        <v>24.633043478260866</v>
      </c>
      <c r="D19" s="320">
        <v>19.709523809523809</v>
      </c>
      <c r="E19" s="320">
        <v>22.95428571428571</v>
      </c>
      <c r="F19" s="320">
        <v>28.658695652173911</v>
      </c>
      <c r="G19" s="320">
        <v>30.706666666666667</v>
      </c>
      <c r="H19" s="320">
        <v>36.206818181818178</v>
      </c>
      <c r="I19" s="320">
        <v>37.576363636363638</v>
      </c>
      <c r="J19" s="320">
        <v>36.103333333333339</v>
      </c>
      <c r="K19" s="320">
        <v>36.703043478260874</v>
      </c>
      <c r="L19" s="320">
        <v>36.674090909090907</v>
      </c>
      <c r="M19" s="320">
        <v>38.796190476190482</v>
      </c>
    </row>
    <row r="20" spans="1:13" x14ac:dyDescent="0.2">
      <c r="A20" s="797" t="s">
        <v>347</v>
      </c>
      <c r="B20" s="799"/>
      <c r="C20" s="799"/>
      <c r="D20" s="799"/>
      <c r="E20" s="799"/>
      <c r="F20" s="799"/>
      <c r="G20" s="799"/>
      <c r="H20" s="799"/>
      <c r="I20" s="799"/>
      <c r="J20" s="799"/>
      <c r="K20" s="799"/>
      <c r="L20" s="799"/>
      <c r="M20" s="799"/>
    </row>
    <row r="21" spans="1:13" x14ac:dyDescent="0.2">
      <c r="A21" s="319" t="s">
        <v>348</v>
      </c>
      <c r="B21" s="237">
        <v>44.170476190476187</v>
      </c>
      <c r="C21" s="237">
        <v>38.417619047619056</v>
      </c>
      <c r="D21" s="237">
        <v>31.312000000000001</v>
      </c>
      <c r="E21" s="237">
        <v>32.605714285714285</v>
      </c>
      <c r="F21" s="237">
        <v>38.649047619047622</v>
      </c>
      <c r="G21" s="237">
        <v>42.088095238095235</v>
      </c>
      <c r="H21" s="237">
        <v>47.711904761904776</v>
      </c>
      <c r="I21" s="237">
        <v>48.499545454545455</v>
      </c>
      <c r="J21" s="237">
        <v>44.982857142857142</v>
      </c>
      <c r="K21" s="237">
        <v>45.718181818181819</v>
      </c>
      <c r="L21" s="237">
        <v>46.945454545454545</v>
      </c>
      <c r="M21" s="237">
        <v>49.353333333333325</v>
      </c>
    </row>
    <row r="22" spans="1:13" x14ac:dyDescent="0.2">
      <c r="A22" s="319" t="s">
        <v>349</v>
      </c>
      <c r="B22" s="246">
        <v>43.430952380952377</v>
      </c>
      <c r="C22" s="246">
        <v>38.072857142857139</v>
      </c>
      <c r="D22" s="246">
        <v>30.310499999999998</v>
      </c>
      <c r="E22" s="246">
        <v>31.858095238095231</v>
      </c>
      <c r="F22" s="246">
        <v>37.984761904761911</v>
      </c>
      <c r="G22" s="246">
        <v>41.064761904761909</v>
      </c>
      <c r="H22" s="246">
        <v>46.63333333333334</v>
      </c>
      <c r="I22" s="246">
        <v>47.851363636363651</v>
      </c>
      <c r="J22" s="246">
        <v>44.438571428571422</v>
      </c>
      <c r="K22" s="246">
        <v>45.265454545454546</v>
      </c>
      <c r="L22" s="246">
        <v>46.730909090909101</v>
      </c>
      <c r="M22" s="246">
        <v>48.93666666666666</v>
      </c>
    </row>
    <row r="23" spans="1:13" x14ac:dyDescent="0.2">
      <c r="A23" s="322" t="s">
        <v>350</v>
      </c>
      <c r="B23" s="320">
        <v>43.6752380952381</v>
      </c>
      <c r="C23" s="320">
        <v>38.076190476190483</v>
      </c>
      <c r="D23" s="320">
        <v>30.758500000000005</v>
      </c>
      <c r="E23" s="320">
        <v>31.929523809523808</v>
      </c>
      <c r="F23" s="320">
        <v>38.083809523809521</v>
      </c>
      <c r="G23" s="320">
        <v>41.252380952380953</v>
      </c>
      <c r="H23" s="320">
        <v>46.773500000000006</v>
      </c>
      <c r="I23" s="320">
        <v>47.795000000000009</v>
      </c>
      <c r="J23" s="320">
        <v>44.535714285714292</v>
      </c>
      <c r="K23" s="320">
        <v>45.339545454545458</v>
      </c>
      <c r="L23" s="320">
        <v>46.797272727272734</v>
      </c>
      <c r="M23" s="320">
        <v>49.009523809523813</v>
      </c>
    </row>
    <row r="24" spans="1:13" s="258" customFormat="1" ht="15" x14ac:dyDescent="0.25">
      <c r="A24" s="669" t="s">
        <v>351</v>
      </c>
      <c r="B24" s="670">
        <v>40.493333333333325</v>
      </c>
      <c r="C24" s="670">
        <v>33.637727272727268</v>
      </c>
      <c r="D24" s="670">
        <v>26.503499999999995</v>
      </c>
      <c r="E24" s="670">
        <v>28.719047619047625</v>
      </c>
      <c r="F24" s="670">
        <v>34.653043478260869</v>
      </c>
      <c r="G24" s="670">
        <v>37.86</v>
      </c>
      <c r="H24" s="670">
        <v>43.23</v>
      </c>
      <c r="I24" s="670">
        <v>45.837272727272733</v>
      </c>
      <c r="J24" s="670">
        <v>42.701904761904757</v>
      </c>
      <c r="K24" s="670">
        <v>43.101739130434787</v>
      </c>
      <c r="L24" s="670">
        <v>42.885909090909088</v>
      </c>
      <c r="M24" s="670">
        <v>47.867619047619051</v>
      </c>
    </row>
    <row r="25" spans="1:13" x14ac:dyDescent="0.2">
      <c r="A25" s="323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47" t="s">
        <v>332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A3" sqref="A3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6"/>
    <col min="16" max="16384" width="10.5" style="13"/>
  </cols>
  <sheetData>
    <row r="1" spans="1:15" ht="13.7" customHeight="1" x14ac:dyDescent="0.2">
      <c r="A1" s="224" t="s">
        <v>22</v>
      </c>
      <c r="B1" s="224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5" ht="13.7" customHeight="1" x14ac:dyDescent="0.2">
      <c r="A2" s="224"/>
      <c r="B2" s="224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9" t="s">
        <v>352</v>
      </c>
    </row>
    <row r="3" spans="1:15" ht="13.7" customHeight="1" x14ac:dyDescent="0.2">
      <c r="A3" s="841"/>
      <c r="B3" s="841"/>
      <c r="C3" s="730">
        <v>2015</v>
      </c>
      <c r="D3" s="730" t="s">
        <v>600</v>
      </c>
      <c r="E3" s="730">
        <v>2016</v>
      </c>
      <c r="F3" s="730" t="s">
        <v>600</v>
      </c>
      <c r="G3" s="730" t="s">
        <v>600</v>
      </c>
      <c r="H3" s="730" t="s">
        <v>600</v>
      </c>
      <c r="I3" s="730" t="s">
        <v>600</v>
      </c>
      <c r="J3" s="730" t="s">
        <v>600</v>
      </c>
      <c r="K3" s="730" t="s">
        <v>600</v>
      </c>
      <c r="L3" s="730" t="s">
        <v>600</v>
      </c>
      <c r="M3" s="730" t="s">
        <v>600</v>
      </c>
      <c r="N3" s="730" t="s">
        <v>600</v>
      </c>
    </row>
    <row r="4" spans="1:15" ht="13.7" customHeight="1" x14ac:dyDescent="0.2">
      <c r="B4" s="235"/>
      <c r="C4" s="668">
        <v>42309</v>
      </c>
      <c r="D4" s="668">
        <v>42339</v>
      </c>
      <c r="E4" s="668">
        <v>42370</v>
      </c>
      <c r="F4" s="668">
        <v>42401</v>
      </c>
      <c r="G4" s="668">
        <v>42430</v>
      </c>
      <c r="H4" s="668">
        <v>42461</v>
      </c>
      <c r="I4" s="668">
        <v>42491</v>
      </c>
      <c r="J4" s="668">
        <v>42522</v>
      </c>
      <c r="K4" s="668">
        <v>42552</v>
      </c>
      <c r="L4" s="668">
        <v>42583</v>
      </c>
      <c r="M4" s="668">
        <v>42614</v>
      </c>
      <c r="N4" s="668">
        <v>42644</v>
      </c>
    </row>
    <row r="5" spans="1:15" ht="13.7" customHeight="1" x14ac:dyDescent="0.2">
      <c r="A5" s="886" t="s">
        <v>563</v>
      </c>
      <c r="B5" s="324" t="s">
        <v>353</v>
      </c>
      <c r="C5" s="735">
        <v>469.8095238095238</v>
      </c>
      <c r="D5" s="735">
        <v>427.48809523809524</v>
      </c>
      <c r="E5" s="735">
        <v>391.45</v>
      </c>
      <c r="F5" s="735">
        <v>351.54761904761904</v>
      </c>
      <c r="G5" s="735">
        <v>420.59523809523807</v>
      </c>
      <c r="H5" s="735">
        <v>476.88095238095241</v>
      </c>
      <c r="I5" s="735">
        <v>512.09523809523807</v>
      </c>
      <c r="J5" s="735">
        <v>509.67045454545456</v>
      </c>
      <c r="K5" s="735">
        <v>458.42857142857144</v>
      </c>
      <c r="L5" s="735">
        <v>471.72727272727275</v>
      </c>
      <c r="M5" s="735">
        <v>496.01136363636363</v>
      </c>
      <c r="N5" s="735">
        <v>514.08333333333337</v>
      </c>
    </row>
    <row r="6" spans="1:15" ht="13.7" customHeight="1" x14ac:dyDescent="0.2">
      <c r="A6" s="887"/>
      <c r="B6" s="325" t="s">
        <v>354</v>
      </c>
      <c r="C6" s="736">
        <v>467.86904761904759</v>
      </c>
      <c r="D6" s="736">
        <v>417.67857142857144</v>
      </c>
      <c r="E6" s="736">
        <v>378.13749999999999</v>
      </c>
      <c r="F6" s="736">
        <v>341.60714285714283</v>
      </c>
      <c r="G6" s="736">
        <v>390.11904761904759</v>
      </c>
      <c r="H6" s="736">
        <v>470.07142857142856</v>
      </c>
      <c r="I6" s="736">
        <v>498.28571428571428</v>
      </c>
      <c r="J6" s="736">
        <v>502.875</v>
      </c>
      <c r="K6" s="736">
        <v>450.60714285714283</v>
      </c>
      <c r="L6" s="736">
        <v>464.02272727272725</v>
      </c>
      <c r="M6" s="736">
        <v>490.85227272727275</v>
      </c>
      <c r="N6" s="736">
        <v>511.58333333333331</v>
      </c>
    </row>
    <row r="7" spans="1:15" ht="13.7" customHeight="1" x14ac:dyDescent="0.2">
      <c r="A7" s="888" t="s">
        <v>613</v>
      </c>
      <c r="B7" s="324" t="s">
        <v>353</v>
      </c>
      <c r="C7" s="737">
        <v>432.71428571428572</v>
      </c>
      <c r="D7" s="737">
        <v>360.39285714285717</v>
      </c>
      <c r="E7" s="737">
        <v>290.22500000000002</v>
      </c>
      <c r="F7" s="737">
        <v>312.28571428571428</v>
      </c>
      <c r="G7" s="737">
        <v>361.86904761904759</v>
      </c>
      <c r="H7" s="737">
        <v>378.26190476190476</v>
      </c>
      <c r="I7" s="737">
        <v>428.82499999999999</v>
      </c>
      <c r="J7" s="737">
        <v>451.27272727272725</v>
      </c>
      <c r="K7" s="737">
        <v>417.26190476190476</v>
      </c>
      <c r="L7" s="737">
        <v>420.78409090909093</v>
      </c>
      <c r="M7" s="737">
        <v>429.30681818181819</v>
      </c>
      <c r="N7" s="737">
        <v>472.13095238095241</v>
      </c>
    </row>
    <row r="8" spans="1:15" ht="13.7" customHeight="1" x14ac:dyDescent="0.2">
      <c r="A8" s="889"/>
      <c r="B8" s="325" t="s">
        <v>354</v>
      </c>
      <c r="C8" s="736">
        <v>441.76190476190476</v>
      </c>
      <c r="D8" s="736">
        <v>368.08333333333331</v>
      </c>
      <c r="E8" s="736">
        <v>302.45</v>
      </c>
      <c r="F8" s="736">
        <v>322.41666666666669</v>
      </c>
      <c r="G8" s="736">
        <v>370.78571428571428</v>
      </c>
      <c r="H8" s="736">
        <v>392.51190476190476</v>
      </c>
      <c r="I8" s="736">
        <v>436.59523809523807</v>
      </c>
      <c r="J8" s="736">
        <v>459.28409090909093</v>
      </c>
      <c r="K8" s="736">
        <v>423.1904761904762</v>
      </c>
      <c r="L8" s="736">
        <v>430.97727272727275</v>
      </c>
      <c r="M8" s="736">
        <v>436.69318181818181</v>
      </c>
      <c r="N8" s="736">
        <v>479.65476190476193</v>
      </c>
    </row>
    <row r="9" spans="1:15" ht="13.7" customHeight="1" x14ac:dyDescent="0.2">
      <c r="A9" s="888" t="s">
        <v>564</v>
      </c>
      <c r="B9" s="324" t="s">
        <v>353</v>
      </c>
      <c r="C9" s="735">
        <v>427.9404761904762</v>
      </c>
      <c r="D9" s="735">
        <v>341.47619047619048</v>
      </c>
      <c r="E9" s="735">
        <v>280.07499999999999</v>
      </c>
      <c r="F9" s="735">
        <v>298.63095238095241</v>
      </c>
      <c r="G9" s="735">
        <v>350.5595238095238</v>
      </c>
      <c r="H9" s="735">
        <v>363.3095238095238</v>
      </c>
      <c r="I9" s="735">
        <v>421.39285714285717</v>
      </c>
      <c r="J9" s="735">
        <v>439.86363636363637</v>
      </c>
      <c r="K9" s="735">
        <v>401.45238095238096</v>
      </c>
      <c r="L9" s="735">
        <v>408.46739130434781</v>
      </c>
      <c r="M9" s="735">
        <v>417.30681818181819</v>
      </c>
      <c r="N9" s="735">
        <v>460</v>
      </c>
    </row>
    <row r="10" spans="1:15" ht="13.7" customHeight="1" x14ac:dyDescent="0.2">
      <c r="A10" s="889"/>
      <c r="B10" s="325" t="s">
        <v>354</v>
      </c>
      <c r="C10" s="736">
        <v>440.64333333333332</v>
      </c>
      <c r="D10" s="736">
        <v>352.90476190476193</v>
      </c>
      <c r="E10" s="736">
        <v>292.75650000000002</v>
      </c>
      <c r="F10" s="736">
        <v>307.19095238095241</v>
      </c>
      <c r="G10" s="736">
        <v>357.64285714285717</v>
      </c>
      <c r="H10" s="736">
        <v>375.25</v>
      </c>
      <c r="I10" s="736">
        <v>427.65650000000005</v>
      </c>
      <c r="J10" s="736">
        <v>449.12590909090909</v>
      </c>
      <c r="K10" s="736">
        <v>407.19666666666672</v>
      </c>
      <c r="L10" s="736">
        <v>414.51136363636363</v>
      </c>
      <c r="M10" s="736">
        <v>423.25</v>
      </c>
      <c r="N10" s="736">
        <v>466.96428571428572</v>
      </c>
    </row>
    <row r="11" spans="1:15" ht="13.7" customHeight="1" x14ac:dyDescent="0.2">
      <c r="A11" s="886" t="s">
        <v>355</v>
      </c>
      <c r="B11" s="324" t="s">
        <v>353</v>
      </c>
      <c r="C11" s="735">
        <v>212.45238095238096</v>
      </c>
      <c r="D11" s="735">
        <v>169.26190476190476</v>
      </c>
      <c r="E11" s="735">
        <v>132.78749999999999</v>
      </c>
      <c r="F11" s="735">
        <v>144.3452380952381</v>
      </c>
      <c r="G11" s="735">
        <v>158.98285714285717</v>
      </c>
      <c r="H11" s="735">
        <v>178.16095238095238</v>
      </c>
      <c r="I11" s="735">
        <v>217.45904761904762</v>
      </c>
      <c r="J11" s="735">
        <v>233.51818181818183</v>
      </c>
      <c r="K11" s="735">
        <v>243.48285714285717</v>
      </c>
      <c r="L11" s="735">
        <v>237.57500000000002</v>
      </c>
      <c r="M11" s="735">
        <v>252.7109090909091</v>
      </c>
      <c r="N11" s="735">
        <v>276.00666666666666</v>
      </c>
    </row>
    <row r="12" spans="1:15" ht="13.7" customHeight="1" x14ac:dyDescent="0.2">
      <c r="A12" s="887"/>
      <c r="B12" s="325" t="s">
        <v>354</v>
      </c>
      <c r="C12" s="736">
        <v>206.22619047619048</v>
      </c>
      <c r="D12" s="736">
        <v>158.35714285714286</v>
      </c>
      <c r="E12" s="736">
        <v>125.1</v>
      </c>
      <c r="F12" s="736">
        <v>138.27380952380952</v>
      </c>
      <c r="G12" s="736">
        <v>155.11904761904762</v>
      </c>
      <c r="H12" s="736">
        <v>174.07142857142858</v>
      </c>
      <c r="I12" s="736">
        <v>211.36250000000001</v>
      </c>
      <c r="J12" s="736">
        <v>222.97727272727272</v>
      </c>
      <c r="K12" s="736">
        <v>236.11904761904762</v>
      </c>
      <c r="L12" s="736">
        <v>233.45454545454547</v>
      </c>
      <c r="M12" s="736">
        <v>249.375</v>
      </c>
      <c r="N12" s="736">
        <v>270.75</v>
      </c>
    </row>
    <row r="13" spans="1:15" ht="13.7" customHeight="1" x14ac:dyDescent="0.2">
      <c r="B13" s="323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47" t="s">
        <v>332</v>
      </c>
    </row>
    <row r="14" spans="1:15" ht="13.7" customHeight="1" x14ac:dyDescent="0.2">
      <c r="A14" s="323"/>
      <c r="N14" s="226"/>
      <c r="O14" s="13"/>
    </row>
    <row r="15" spans="1:15" ht="13.7" customHeight="1" x14ac:dyDescent="0.2">
      <c r="A15" s="323"/>
      <c r="N15" s="226"/>
      <c r="O15" s="13"/>
    </row>
    <row r="18" spans="13:15" ht="13.7" customHeight="1" x14ac:dyDescent="0.2">
      <c r="N18" s="226"/>
      <c r="O18" s="13"/>
    </row>
    <row r="19" spans="13:15" ht="13.7" customHeight="1" x14ac:dyDescent="0.2">
      <c r="M19" s="226"/>
      <c r="O19" s="13"/>
    </row>
    <row r="20" spans="13:15" ht="13.7" customHeight="1" x14ac:dyDescent="0.2">
      <c r="M20" s="226"/>
      <c r="O20" s="13"/>
    </row>
    <row r="21" spans="13:15" ht="13.7" customHeight="1" x14ac:dyDescent="0.2">
      <c r="M21" s="226"/>
      <c r="O21" s="13"/>
    </row>
    <row r="22" spans="13:15" ht="13.7" customHeight="1" x14ac:dyDescent="0.2">
      <c r="M22" s="226"/>
      <c r="O22" s="13"/>
    </row>
    <row r="23" spans="13:15" ht="13.7" customHeight="1" x14ac:dyDescent="0.2">
      <c r="M23" s="226"/>
      <c r="O23" s="13"/>
    </row>
    <row r="24" spans="13:15" ht="13.7" customHeight="1" x14ac:dyDescent="0.2">
      <c r="M24" s="226"/>
      <c r="O24" s="13"/>
    </row>
    <row r="25" spans="13:15" ht="13.7" customHeight="1" x14ac:dyDescent="0.2">
      <c r="M25" s="226"/>
      <c r="O25" s="13"/>
    </row>
    <row r="26" spans="13:15" ht="13.7" customHeight="1" x14ac:dyDescent="0.2">
      <c r="M26" s="226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A3" sqref="A3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542</v>
      </c>
    </row>
    <row r="3" spans="1:8" x14ac:dyDescent="0.2">
      <c r="A3" s="63"/>
      <c r="B3" s="864">
        <f>INDICE!A3</f>
        <v>42644</v>
      </c>
      <c r="C3" s="882">
        <v>41671</v>
      </c>
      <c r="D3" s="882" t="s">
        <v>119</v>
      </c>
      <c r="E3" s="882"/>
      <c r="F3" s="882" t="s">
        <v>120</v>
      </c>
      <c r="G3" s="882"/>
      <c r="H3" s="882"/>
    </row>
    <row r="4" spans="1:8" ht="25.5" x14ac:dyDescent="0.2">
      <c r="A4" s="75"/>
      <c r="B4" s="260" t="s">
        <v>54</v>
      </c>
      <c r="C4" s="261" t="s">
        <v>521</v>
      </c>
      <c r="D4" s="260" t="s">
        <v>54</v>
      </c>
      <c r="E4" s="261" t="s">
        <v>521</v>
      </c>
      <c r="F4" s="260" t="s">
        <v>54</v>
      </c>
      <c r="G4" s="262" t="s">
        <v>521</v>
      </c>
      <c r="H4" s="261" t="s">
        <v>109</v>
      </c>
    </row>
    <row r="5" spans="1:8" x14ac:dyDescent="0.2">
      <c r="A5" s="65" t="s">
        <v>357</v>
      </c>
      <c r="B5" s="264">
        <v>19147.648000000001</v>
      </c>
      <c r="C5" s="263">
        <v>3.0665111489947252</v>
      </c>
      <c r="D5" s="264">
        <v>201584.12299999999</v>
      </c>
      <c r="E5" s="263">
        <v>2.067984282135455</v>
      </c>
      <c r="F5" s="264">
        <v>247767.04300000001</v>
      </c>
      <c r="G5" s="263">
        <v>2.2527979496668222</v>
      </c>
      <c r="H5" s="263">
        <v>79.060413920875689</v>
      </c>
    </row>
    <row r="6" spans="1:8" x14ac:dyDescent="0.2">
      <c r="A6" s="65" t="s">
        <v>358</v>
      </c>
      <c r="B6" s="66">
        <v>7117.0569999999998</v>
      </c>
      <c r="C6" s="266">
        <v>34.760179168822077</v>
      </c>
      <c r="D6" s="66">
        <v>44692.597000000002</v>
      </c>
      <c r="E6" s="67">
        <v>-10.304511633635633</v>
      </c>
      <c r="F6" s="66">
        <v>55949.48</v>
      </c>
      <c r="G6" s="67">
        <v>-5.9733730250947721</v>
      </c>
      <c r="H6" s="67">
        <v>17.853016260349673</v>
      </c>
    </row>
    <row r="7" spans="1:8" x14ac:dyDescent="0.2">
      <c r="A7" s="65" t="s">
        <v>359</v>
      </c>
      <c r="B7" s="265">
        <v>796.89099999999996</v>
      </c>
      <c r="C7" s="266">
        <v>-2.8808244437429997</v>
      </c>
      <c r="D7" s="265">
        <v>8098.7619999999997</v>
      </c>
      <c r="E7" s="266">
        <v>2.9243367609411317</v>
      </c>
      <c r="F7" s="265">
        <v>9672.9860000000008</v>
      </c>
      <c r="G7" s="266">
        <v>-0.28942189118862538</v>
      </c>
      <c r="H7" s="266">
        <v>3.0865698187746293</v>
      </c>
    </row>
    <row r="8" spans="1:8" x14ac:dyDescent="0.2">
      <c r="A8" s="329" t="s">
        <v>195</v>
      </c>
      <c r="B8" s="330">
        <v>27061.596000000001</v>
      </c>
      <c r="C8" s="331">
        <v>9.6509779390867614</v>
      </c>
      <c r="D8" s="330">
        <v>254375.48199999999</v>
      </c>
      <c r="E8" s="331">
        <v>-0.32134573886874557</v>
      </c>
      <c r="F8" s="330">
        <v>313389.50900000002</v>
      </c>
      <c r="G8" s="331">
        <v>0.60230245674584559</v>
      </c>
      <c r="H8" s="332">
        <v>100</v>
      </c>
    </row>
    <row r="9" spans="1:8" x14ac:dyDescent="0.2">
      <c r="A9" s="333" t="s">
        <v>591</v>
      </c>
      <c r="B9" s="615">
        <v>8281.7029999999995</v>
      </c>
      <c r="C9" s="272">
        <v>3.0190182763934437</v>
      </c>
      <c r="D9" s="615">
        <v>74806.315000000002</v>
      </c>
      <c r="E9" s="272">
        <v>-3.873914038794267</v>
      </c>
      <c r="F9" s="615">
        <v>90253.097999999998</v>
      </c>
      <c r="G9" s="273">
        <v>-4.6141593934949698</v>
      </c>
      <c r="H9" s="273">
        <v>28.799017008575099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236</v>
      </c>
    </row>
    <row r="11" spans="1:8" x14ac:dyDescent="0.2">
      <c r="A11" s="274" t="s">
        <v>555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592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5" t="s">
        <v>640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11" sqref="A11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542</v>
      </c>
    </row>
    <row r="3" spans="1:8" ht="14.1" customHeight="1" x14ac:dyDescent="0.2">
      <c r="A3" s="63"/>
      <c r="B3" s="864">
        <f>INDICE!A3</f>
        <v>42644</v>
      </c>
      <c r="C3" s="864">
        <v>41671</v>
      </c>
      <c r="D3" s="882" t="s">
        <v>119</v>
      </c>
      <c r="E3" s="882"/>
      <c r="F3" s="882" t="s">
        <v>120</v>
      </c>
      <c r="G3" s="882"/>
      <c r="H3" s="259"/>
    </row>
    <row r="4" spans="1:8" ht="25.5" x14ac:dyDescent="0.2">
      <c r="A4" s="75"/>
      <c r="B4" s="260" t="s">
        <v>54</v>
      </c>
      <c r="C4" s="261" t="s">
        <v>521</v>
      </c>
      <c r="D4" s="260" t="s">
        <v>54</v>
      </c>
      <c r="E4" s="261" t="s">
        <v>521</v>
      </c>
      <c r="F4" s="260" t="s">
        <v>54</v>
      </c>
      <c r="G4" s="262" t="s">
        <v>521</v>
      </c>
      <c r="H4" s="261" t="s">
        <v>109</v>
      </c>
    </row>
    <row r="5" spans="1:8" x14ac:dyDescent="0.2">
      <c r="A5" s="65" t="s">
        <v>568</v>
      </c>
      <c r="B5" s="264">
        <v>12767.424000000001</v>
      </c>
      <c r="C5" s="263">
        <v>18.246779046925752</v>
      </c>
      <c r="D5" s="264">
        <v>98113.914000000004</v>
      </c>
      <c r="E5" s="263">
        <v>-1.6118329197905994</v>
      </c>
      <c r="F5" s="264">
        <v>120577.389</v>
      </c>
      <c r="G5" s="263">
        <v>1.2673924717812863</v>
      </c>
      <c r="H5" s="263">
        <v>38.475247427634848</v>
      </c>
    </row>
    <row r="6" spans="1:8" x14ac:dyDescent="0.2">
      <c r="A6" s="65" t="s">
        <v>567</v>
      </c>
      <c r="B6" s="66">
        <v>10157.708000000001</v>
      </c>
      <c r="C6" s="266">
        <v>3.5481501016295489</v>
      </c>
      <c r="D6" s="66">
        <v>97571.092000000004</v>
      </c>
      <c r="E6" s="67">
        <v>-0.32004803545293325</v>
      </c>
      <c r="F6" s="66">
        <v>117050.649</v>
      </c>
      <c r="G6" s="67">
        <v>-0.24953754348399376</v>
      </c>
      <c r="H6" s="67">
        <v>37.349893866421674</v>
      </c>
    </row>
    <row r="7" spans="1:8" x14ac:dyDescent="0.2">
      <c r="A7" s="65" t="s">
        <v>566</v>
      </c>
      <c r="B7" s="265">
        <v>3339.5729999999999</v>
      </c>
      <c r="C7" s="266">
        <v>2.6830451690981678</v>
      </c>
      <c r="D7" s="265">
        <v>50591.714</v>
      </c>
      <c r="E7" s="266">
        <v>1.750661482593473</v>
      </c>
      <c r="F7" s="265">
        <v>66088.485000000001</v>
      </c>
      <c r="G7" s="266">
        <v>1.052106666682161</v>
      </c>
      <c r="H7" s="266">
        <v>21.08828888716884</v>
      </c>
    </row>
    <row r="8" spans="1:8" x14ac:dyDescent="0.2">
      <c r="A8" s="671" t="s">
        <v>361</v>
      </c>
      <c r="B8" s="265">
        <v>796.89099999999996</v>
      </c>
      <c r="C8" s="266">
        <v>-2.8808244437429997</v>
      </c>
      <c r="D8" s="265">
        <v>8098.7619999999997</v>
      </c>
      <c r="E8" s="266">
        <v>2.9243367609411317</v>
      </c>
      <c r="F8" s="265">
        <v>9672.9860000000008</v>
      </c>
      <c r="G8" s="266">
        <v>-0.28942189118862538</v>
      </c>
      <c r="H8" s="266">
        <v>3.0865698187746293</v>
      </c>
    </row>
    <row r="9" spans="1:8" x14ac:dyDescent="0.2">
      <c r="A9" s="329" t="s">
        <v>195</v>
      </c>
      <c r="B9" s="330">
        <v>27061.596000000001</v>
      </c>
      <c r="C9" s="331">
        <v>9.6509779390867614</v>
      </c>
      <c r="D9" s="330">
        <v>254375.48199999999</v>
      </c>
      <c r="E9" s="331">
        <v>-0.32134573886874557</v>
      </c>
      <c r="F9" s="330">
        <v>313389.50900000002</v>
      </c>
      <c r="G9" s="331">
        <v>0.60230245674584559</v>
      </c>
      <c r="H9" s="332">
        <v>100</v>
      </c>
    </row>
    <row r="10" spans="1:8" x14ac:dyDescent="0.2">
      <c r="A10" s="274"/>
      <c r="B10" s="65"/>
      <c r="C10" s="65"/>
      <c r="D10" s="65"/>
      <c r="E10" s="65"/>
      <c r="F10" s="65"/>
      <c r="G10" s="134"/>
      <c r="H10" s="71" t="s">
        <v>236</v>
      </c>
    </row>
    <row r="11" spans="1:8" x14ac:dyDescent="0.2">
      <c r="A11" s="274" t="s">
        <v>555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565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5" t="s">
        <v>640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A3" sqref="A3"/>
    </sheetView>
  </sheetViews>
  <sheetFormatPr baseColWidth="10" defaultRowHeight="14.25" x14ac:dyDescent="0.2"/>
  <sheetData>
    <row r="1" spans="1:4" x14ac:dyDescent="0.2">
      <c r="A1" s="224" t="s">
        <v>569</v>
      </c>
      <c r="B1" s="224"/>
      <c r="C1" s="224"/>
      <c r="D1" s="224"/>
    </row>
    <row r="2" spans="1:4" x14ac:dyDescent="0.2">
      <c r="A2" s="227"/>
      <c r="B2" s="227"/>
      <c r="C2" s="227"/>
      <c r="D2" s="227"/>
    </row>
    <row r="3" spans="1:4" x14ac:dyDescent="0.2">
      <c r="A3" s="230"/>
      <c r="B3" s="890">
        <v>2014</v>
      </c>
      <c r="C3" s="890">
        <v>2015</v>
      </c>
      <c r="D3" s="890">
        <v>2016</v>
      </c>
    </row>
    <row r="4" spans="1:4" x14ac:dyDescent="0.2">
      <c r="A4" s="235"/>
      <c r="B4" s="891"/>
      <c r="C4" s="891"/>
      <c r="D4" s="891"/>
    </row>
    <row r="5" spans="1:4" x14ac:dyDescent="0.2">
      <c r="A5" s="275" t="s">
        <v>362</v>
      </c>
      <c r="B5" s="321">
        <v>-8.2394935801996159</v>
      </c>
      <c r="C5" s="321">
        <v>-8.7749233620711884</v>
      </c>
      <c r="D5" s="321">
        <v>3.1229520851697425</v>
      </c>
    </row>
    <row r="6" spans="1:4" x14ac:dyDescent="0.2">
      <c r="A6" s="235" t="s">
        <v>134</v>
      </c>
      <c r="B6" s="237">
        <v>-7.4927863660560519</v>
      </c>
      <c r="C6" s="237">
        <v>-6.9036725031181412</v>
      </c>
      <c r="D6" s="237">
        <v>1.7889984693571856</v>
      </c>
    </row>
    <row r="7" spans="1:4" x14ac:dyDescent="0.2">
      <c r="A7" s="235" t="s">
        <v>135</v>
      </c>
      <c r="B7" s="237">
        <v>-8.24853792661645</v>
      </c>
      <c r="C7" s="237">
        <v>-5.1919070436708692</v>
      </c>
      <c r="D7" s="237">
        <v>1.5811653155278069</v>
      </c>
    </row>
    <row r="8" spans="1:4" x14ac:dyDescent="0.2">
      <c r="A8" s="235" t="s">
        <v>136</v>
      </c>
      <c r="B8" s="237">
        <v>-9.0292249120431372</v>
      </c>
      <c r="C8" s="237">
        <v>-3.4451886478367597</v>
      </c>
      <c r="D8" s="237">
        <v>1.1864124260430093</v>
      </c>
    </row>
    <row r="9" spans="1:4" x14ac:dyDescent="0.2">
      <c r="A9" s="235" t="s">
        <v>137</v>
      </c>
      <c r="B9" s="237">
        <v>-9.8559461176102161</v>
      </c>
      <c r="C9" s="237">
        <v>-2.1158763735219899</v>
      </c>
      <c r="D9" s="237">
        <v>1.2770052686097477</v>
      </c>
    </row>
    <row r="10" spans="1:4" x14ac:dyDescent="0.2">
      <c r="A10" s="235" t="s">
        <v>138</v>
      </c>
      <c r="B10" s="237">
        <v>-9.1749187319212133</v>
      </c>
      <c r="C10" s="237">
        <v>-1.9958748100049415</v>
      </c>
      <c r="D10" s="237">
        <v>1.2591474972926797</v>
      </c>
    </row>
    <row r="11" spans="1:4" x14ac:dyDescent="0.2">
      <c r="A11" s="235" t="s">
        <v>139</v>
      </c>
      <c r="B11" s="237">
        <v>-9.1752100761743929</v>
      </c>
      <c r="C11" s="237">
        <v>-0.43457635494783109</v>
      </c>
      <c r="D11" s="237">
        <v>-0.46318963898279536</v>
      </c>
    </row>
    <row r="12" spans="1:4" x14ac:dyDescent="0.2">
      <c r="A12" s="235" t="s">
        <v>140</v>
      </c>
      <c r="B12" s="237">
        <v>-8.3587022441385734</v>
      </c>
      <c r="C12" s="237">
        <v>-0.30823947165517296</v>
      </c>
      <c r="D12" s="237">
        <v>-0.39962878027109733</v>
      </c>
    </row>
    <row r="13" spans="1:4" x14ac:dyDescent="0.2">
      <c r="A13" s="235" t="s">
        <v>141</v>
      </c>
      <c r="B13" s="237">
        <v>-7.9748021885911946</v>
      </c>
      <c r="C13" s="237">
        <v>-0.79225428334257653</v>
      </c>
      <c r="D13" s="237">
        <v>0.1641975990422426</v>
      </c>
    </row>
    <row r="14" spans="1:4" x14ac:dyDescent="0.2">
      <c r="A14" s="235" t="s">
        <v>142</v>
      </c>
      <c r="B14" s="237">
        <v>-7.9771540040418216</v>
      </c>
      <c r="C14" s="237">
        <v>0.39714744491077153</v>
      </c>
      <c r="D14" s="237">
        <v>0.60230245674584559</v>
      </c>
    </row>
    <row r="15" spans="1:4" x14ac:dyDescent="0.2">
      <c r="A15" s="235" t="s">
        <v>143</v>
      </c>
      <c r="B15" s="237">
        <v>-8.3703327665545437</v>
      </c>
      <c r="C15" s="237">
        <v>2.2524081681731065</v>
      </c>
      <c r="D15" s="237" t="s">
        <v>600</v>
      </c>
    </row>
    <row r="16" spans="1:4" x14ac:dyDescent="0.2">
      <c r="A16" s="318" t="s">
        <v>144</v>
      </c>
      <c r="B16" s="320">
        <v>-10.089183274099991</v>
      </c>
      <c r="C16" s="320">
        <v>4.1396079582006022</v>
      </c>
      <c r="D16" s="320" t="s">
        <v>600</v>
      </c>
    </row>
    <row r="17" spans="4:4" x14ac:dyDescent="0.2">
      <c r="D17" s="71" t="s">
        <v>236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108</v>
      </c>
    </row>
    <row r="3" spans="1:6" ht="14.45" customHeight="1" x14ac:dyDescent="0.2">
      <c r="A3" s="63"/>
      <c r="B3" s="857" t="s">
        <v>660</v>
      </c>
      <c r="C3" s="854" t="s">
        <v>485</v>
      </c>
      <c r="D3" s="857" t="s">
        <v>636</v>
      </c>
      <c r="E3" s="854" t="s">
        <v>485</v>
      </c>
      <c r="F3" s="859" t="s">
        <v>665</v>
      </c>
    </row>
    <row r="4" spans="1:6" x14ac:dyDescent="0.2">
      <c r="A4" s="75"/>
      <c r="B4" s="858"/>
      <c r="C4" s="855"/>
      <c r="D4" s="858"/>
      <c r="E4" s="855"/>
      <c r="F4" s="860"/>
    </row>
    <row r="5" spans="1:6" x14ac:dyDescent="0.2">
      <c r="A5" s="65" t="s">
        <v>111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123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124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125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126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118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603</v>
      </c>
    </row>
    <row r="12" spans="1:6" x14ac:dyDescent="0.2">
      <c r="A12" s="391"/>
      <c r="B12" s="391"/>
      <c r="C12" s="391"/>
      <c r="D12" s="391"/>
      <c r="E12" s="391"/>
      <c r="F12" s="391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A3" sqref="A3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2" t="s">
        <v>571</v>
      </c>
      <c r="B1" s="892"/>
      <c r="C1" s="892"/>
      <c r="D1" s="892"/>
      <c r="E1" s="892"/>
      <c r="F1" s="892"/>
      <c r="G1" s="226"/>
      <c r="H1" s="226"/>
      <c r="I1" s="226"/>
      <c r="J1" s="226"/>
      <c r="K1" s="226"/>
      <c r="L1" s="1"/>
    </row>
    <row r="2" spans="1:12" x14ac:dyDescent="0.2">
      <c r="A2" s="893"/>
      <c r="B2" s="893"/>
      <c r="C2" s="893"/>
      <c r="D2" s="893"/>
      <c r="E2" s="893"/>
      <c r="F2" s="893"/>
      <c r="G2" s="226"/>
      <c r="H2" s="226"/>
      <c r="I2" s="226"/>
      <c r="J2" s="226"/>
      <c r="K2" s="62"/>
      <c r="L2" s="62" t="s">
        <v>542</v>
      </c>
    </row>
    <row r="3" spans="1:12" x14ac:dyDescent="0.2">
      <c r="A3" s="334"/>
      <c r="B3" s="894">
        <f>INDICE!A3</f>
        <v>42644</v>
      </c>
      <c r="C3" s="895">
        <v>41671</v>
      </c>
      <c r="D3" s="895">
        <v>41671</v>
      </c>
      <c r="E3" s="895">
        <v>41671</v>
      </c>
      <c r="F3" s="896">
        <v>41671</v>
      </c>
      <c r="G3" s="897" t="s">
        <v>120</v>
      </c>
      <c r="H3" s="895"/>
      <c r="I3" s="895"/>
      <c r="J3" s="895"/>
      <c r="K3" s="895"/>
      <c r="L3" s="898" t="s">
        <v>109</v>
      </c>
    </row>
    <row r="4" spans="1:12" x14ac:dyDescent="0.2">
      <c r="A4" s="335"/>
      <c r="B4" s="336" t="s">
        <v>363</v>
      </c>
      <c r="C4" s="336" t="s">
        <v>364</v>
      </c>
      <c r="D4" s="337" t="s">
        <v>365</v>
      </c>
      <c r="E4" s="337" t="s">
        <v>366</v>
      </c>
      <c r="F4" s="338" t="s">
        <v>195</v>
      </c>
      <c r="G4" s="339" t="s">
        <v>363</v>
      </c>
      <c r="H4" s="232" t="s">
        <v>364</v>
      </c>
      <c r="I4" s="340" t="s">
        <v>365</v>
      </c>
      <c r="J4" s="340" t="s">
        <v>366</v>
      </c>
      <c r="K4" s="340" t="s">
        <v>195</v>
      </c>
      <c r="L4" s="899"/>
    </row>
    <row r="5" spans="1:12" x14ac:dyDescent="0.2">
      <c r="A5" s="341" t="s">
        <v>160</v>
      </c>
      <c r="B5" s="441">
        <v>3381.48</v>
      </c>
      <c r="C5" s="441">
        <v>578.88300000000004</v>
      </c>
      <c r="D5" s="441">
        <v>150.31800000000001</v>
      </c>
      <c r="E5" s="441">
        <v>229.95699999999999</v>
      </c>
      <c r="F5" s="342">
        <v>4340.6380000000008</v>
      </c>
      <c r="G5" s="441">
        <v>34604.853000000003</v>
      </c>
      <c r="H5" s="441">
        <v>6302.26</v>
      </c>
      <c r="I5" s="441">
        <v>2303.1770000000001</v>
      </c>
      <c r="J5" s="441">
        <v>3019.4740000000002</v>
      </c>
      <c r="K5" s="343">
        <v>46229.76400000001</v>
      </c>
      <c r="L5" s="672">
        <v>14.751523517397391</v>
      </c>
    </row>
    <row r="6" spans="1:12" x14ac:dyDescent="0.2">
      <c r="A6" s="344" t="s">
        <v>161</v>
      </c>
      <c r="B6" s="441">
        <v>388.07499999999999</v>
      </c>
      <c r="C6" s="441">
        <v>549.70600000000002</v>
      </c>
      <c r="D6" s="441">
        <v>118.78700000000001</v>
      </c>
      <c r="E6" s="441">
        <v>51.424999999999997</v>
      </c>
      <c r="F6" s="345">
        <v>1107.9929999999999</v>
      </c>
      <c r="G6" s="441">
        <v>4065.27</v>
      </c>
      <c r="H6" s="441">
        <v>7036.5469999999996</v>
      </c>
      <c r="I6" s="441">
        <v>2985.4490000000001</v>
      </c>
      <c r="J6" s="441">
        <v>484.46899999999999</v>
      </c>
      <c r="K6" s="276">
        <v>14571.734999999999</v>
      </c>
      <c r="L6" s="673">
        <v>4.6497163935723878</v>
      </c>
    </row>
    <row r="7" spans="1:12" x14ac:dyDescent="0.2">
      <c r="A7" s="344" t="s">
        <v>162</v>
      </c>
      <c r="B7" s="441">
        <v>31.626000000000001</v>
      </c>
      <c r="C7" s="441">
        <v>330.834</v>
      </c>
      <c r="D7" s="441">
        <v>140.286</v>
      </c>
      <c r="E7" s="441">
        <v>89.039000000000001</v>
      </c>
      <c r="F7" s="345">
        <v>591.78499999999997</v>
      </c>
      <c r="G7" s="441">
        <v>534.75699999999995</v>
      </c>
      <c r="H7" s="441">
        <v>3917.6370000000002</v>
      </c>
      <c r="I7" s="441">
        <v>2012.4010000000001</v>
      </c>
      <c r="J7" s="441">
        <v>1107.3589999999999</v>
      </c>
      <c r="K7" s="276">
        <v>7572.1540000000005</v>
      </c>
      <c r="L7" s="673">
        <v>2.4162097779334264</v>
      </c>
    </row>
    <row r="8" spans="1:12" x14ac:dyDescent="0.2">
      <c r="A8" s="344" t="s">
        <v>163</v>
      </c>
      <c r="B8" s="441">
        <v>156.04300000000001</v>
      </c>
      <c r="C8" s="119">
        <v>0.55400000000000005</v>
      </c>
      <c r="D8" s="441">
        <v>54.488</v>
      </c>
      <c r="E8" s="441">
        <v>0.313</v>
      </c>
      <c r="F8" s="345">
        <v>211.398</v>
      </c>
      <c r="G8" s="441">
        <v>3423.2429999999999</v>
      </c>
      <c r="H8" s="441">
        <v>6.5670000000000002</v>
      </c>
      <c r="I8" s="441">
        <v>802.10400000000004</v>
      </c>
      <c r="J8" s="441">
        <v>28.757999999999999</v>
      </c>
      <c r="K8" s="276">
        <v>4260.6719999999996</v>
      </c>
      <c r="L8" s="673">
        <v>1.3595441068640661</v>
      </c>
    </row>
    <row r="9" spans="1:12" x14ac:dyDescent="0.2">
      <c r="A9" s="344" t="s">
        <v>165</v>
      </c>
      <c r="B9" s="441">
        <v>198.24100000000001</v>
      </c>
      <c r="C9" s="441">
        <v>151.68899999999999</v>
      </c>
      <c r="D9" s="441">
        <v>66.084000000000003</v>
      </c>
      <c r="E9" s="441">
        <v>2.1680000000000001</v>
      </c>
      <c r="F9" s="345">
        <v>418.18200000000002</v>
      </c>
      <c r="G9" s="441">
        <v>1901.5719999999999</v>
      </c>
      <c r="H9" s="441">
        <v>1603.9349999999999</v>
      </c>
      <c r="I9" s="441">
        <v>969.37199999999996</v>
      </c>
      <c r="J9" s="441">
        <v>22.338000000000001</v>
      </c>
      <c r="K9" s="276">
        <v>4497.2169999999996</v>
      </c>
      <c r="L9" s="673">
        <v>1.4350235994788838</v>
      </c>
    </row>
    <row r="10" spans="1:12" x14ac:dyDescent="0.2">
      <c r="A10" s="344" t="s">
        <v>166</v>
      </c>
      <c r="B10" s="441">
        <v>307.959</v>
      </c>
      <c r="C10" s="441">
        <v>615.20500000000004</v>
      </c>
      <c r="D10" s="441">
        <v>272.899</v>
      </c>
      <c r="E10" s="441">
        <v>43.41</v>
      </c>
      <c r="F10" s="345">
        <v>1239.4730000000002</v>
      </c>
      <c r="G10" s="441">
        <v>2936.8939999999998</v>
      </c>
      <c r="H10" s="441">
        <v>8450.6740000000009</v>
      </c>
      <c r="I10" s="441">
        <v>6334.482</v>
      </c>
      <c r="J10" s="441">
        <v>558.923</v>
      </c>
      <c r="K10" s="276">
        <v>18280.973000000002</v>
      </c>
      <c r="L10" s="673">
        <v>5.8333026128017158</v>
      </c>
    </row>
    <row r="11" spans="1:12" x14ac:dyDescent="0.2">
      <c r="A11" s="344" t="s">
        <v>606</v>
      </c>
      <c r="B11" s="441">
        <v>879.54200000000003</v>
      </c>
      <c r="C11" s="441">
        <v>318.78800000000001</v>
      </c>
      <c r="D11" s="441">
        <v>89.905000000000001</v>
      </c>
      <c r="E11" s="441">
        <v>35.466000000000001</v>
      </c>
      <c r="F11" s="345">
        <v>1323.7009999999998</v>
      </c>
      <c r="G11" s="441">
        <v>9645.99</v>
      </c>
      <c r="H11" s="441">
        <v>3790.7539999999999</v>
      </c>
      <c r="I11" s="441">
        <v>2475.48</v>
      </c>
      <c r="J11" s="441">
        <v>436.67700000000002</v>
      </c>
      <c r="K11" s="276">
        <v>16348.900999999998</v>
      </c>
      <c r="L11" s="673">
        <v>5.2167949112848957</v>
      </c>
    </row>
    <row r="12" spans="1:12" x14ac:dyDescent="0.2">
      <c r="A12" s="344" t="s">
        <v>167</v>
      </c>
      <c r="B12" s="441">
        <v>1891.1990000000001</v>
      </c>
      <c r="C12" s="441">
        <v>2874.681</v>
      </c>
      <c r="D12" s="441">
        <v>833.90700000000004</v>
      </c>
      <c r="E12" s="441">
        <v>121.57</v>
      </c>
      <c r="F12" s="345">
        <v>5721.357</v>
      </c>
      <c r="G12" s="441">
        <v>15476.411</v>
      </c>
      <c r="H12" s="441">
        <v>33195.391000000003</v>
      </c>
      <c r="I12" s="441">
        <v>15844.576999999999</v>
      </c>
      <c r="J12" s="441">
        <v>1350.943</v>
      </c>
      <c r="K12" s="276">
        <v>65867.322</v>
      </c>
      <c r="L12" s="673">
        <v>21.017700836867487</v>
      </c>
    </row>
    <row r="13" spans="1:12" x14ac:dyDescent="0.2">
      <c r="A13" s="344" t="s">
        <v>367</v>
      </c>
      <c r="B13" s="441">
        <v>1545.5840000000001</v>
      </c>
      <c r="C13" s="441">
        <v>1822.412</v>
      </c>
      <c r="D13" s="441">
        <v>182.49100000000001</v>
      </c>
      <c r="E13" s="441">
        <v>52.088999999999999</v>
      </c>
      <c r="F13" s="345">
        <v>3602.576</v>
      </c>
      <c r="G13" s="441">
        <v>14399.092000000001</v>
      </c>
      <c r="H13" s="441">
        <v>20180.198</v>
      </c>
      <c r="I13" s="441">
        <v>3176.53</v>
      </c>
      <c r="J13" s="441">
        <v>673.87900000000002</v>
      </c>
      <c r="K13" s="276">
        <v>38429.699000000001</v>
      </c>
      <c r="L13" s="673">
        <v>12.262589282631918</v>
      </c>
    </row>
    <row r="14" spans="1:12" x14ac:dyDescent="0.2">
      <c r="A14" s="344" t="s">
        <v>170</v>
      </c>
      <c r="B14" s="441" t="s">
        <v>149</v>
      </c>
      <c r="C14" s="441">
        <v>100.139</v>
      </c>
      <c r="D14" s="441">
        <v>33.198</v>
      </c>
      <c r="E14" s="441">
        <v>34.567</v>
      </c>
      <c r="F14" s="345">
        <v>167.904</v>
      </c>
      <c r="G14" s="441" t="s">
        <v>149</v>
      </c>
      <c r="H14" s="441">
        <v>1557.5150000000001</v>
      </c>
      <c r="I14" s="441">
        <v>588.07799999999997</v>
      </c>
      <c r="J14" s="441">
        <v>400.69200000000001</v>
      </c>
      <c r="K14" s="276">
        <v>2546.2849999999999</v>
      </c>
      <c r="L14" s="673">
        <v>0.81249783277059795</v>
      </c>
    </row>
    <row r="15" spans="1:12" x14ac:dyDescent="0.2">
      <c r="A15" s="344" t="s">
        <v>171</v>
      </c>
      <c r="B15" s="441">
        <v>849.59299999999996</v>
      </c>
      <c r="C15" s="441">
        <v>681.79899999999998</v>
      </c>
      <c r="D15" s="441">
        <v>113.86799999999999</v>
      </c>
      <c r="E15" s="441">
        <v>47.468000000000004</v>
      </c>
      <c r="F15" s="345">
        <v>1692.7279999999998</v>
      </c>
      <c r="G15" s="441">
        <v>4448.0060000000003</v>
      </c>
      <c r="H15" s="441">
        <v>7575.2209999999995</v>
      </c>
      <c r="I15" s="441">
        <v>1925.4259999999999</v>
      </c>
      <c r="J15" s="441">
        <v>579.29700000000003</v>
      </c>
      <c r="K15" s="276">
        <v>14527.949999999999</v>
      </c>
      <c r="L15" s="673">
        <v>4.6357449734022733</v>
      </c>
    </row>
    <row r="16" spans="1:12" x14ac:dyDescent="0.2">
      <c r="A16" s="344" t="s">
        <v>172</v>
      </c>
      <c r="B16" s="119">
        <v>283.16800000000001</v>
      </c>
      <c r="C16" s="441">
        <v>59.524000000000001</v>
      </c>
      <c r="D16" s="441">
        <v>43.706000000000003</v>
      </c>
      <c r="E16" s="441">
        <v>3.855</v>
      </c>
      <c r="F16" s="345">
        <v>390.25300000000004</v>
      </c>
      <c r="G16" s="441">
        <v>1815.703</v>
      </c>
      <c r="H16" s="441">
        <v>592.57000000000005</v>
      </c>
      <c r="I16" s="441">
        <v>1051.049</v>
      </c>
      <c r="J16" s="441">
        <v>41.816000000000003</v>
      </c>
      <c r="K16" s="276">
        <v>3501.1379999999999</v>
      </c>
      <c r="L16" s="673">
        <v>1.1171832835801121</v>
      </c>
    </row>
    <row r="17" spans="1:12" x14ac:dyDescent="0.2">
      <c r="A17" s="344" t="s">
        <v>173</v>
      </c>
      <c r="B17" s="441">
        <v>141.52099999999999</v>
      </c>
      <c r="C17" s="441">
        <v>228.566</v>
      </c>
      <c r="D17" s="441">
        <v>757.21900000000005</v>
      </c>
      <c r="E17" s="441">
        <v>13.252000000000001</v>
      </c>
      <c r="F17" s="345">
        <v>1140.558</v>
      </c>
      <c r="G17" s="441">
        <v>1620.059</v>
      </c>
      <c r="H17" s="441">
        <v>2896.2809999999999</v>
      </c>
      <c r="I17" s="441">
        <v>17810.341</v>
      </c>
      <c r="J17" s="441">
        <v>159.90100000000001</v>
      </c>
      <c r="K17" s="276">
        <v>22486.582000000002</v>
      </c>
      <c r="L17" s="673">
        <v>7.1752765858567829</v>
      </c>
    </row>
    <row r="18" spans="1:12" x14ac:dyDescent="0.2">
      <c r="A18" s="344" t="s">
        <v>175</v>
      </c>
      <c r="B18" s="441">
        <v>1759.1790000000001</v>
      </c>
      <c r="C18" s="441">
        <v>97.677999999999997</v>
      </c>
      <c r="D18" s="441">
        <v>40.631999999999998</v>
      </c>
      <c r="E18" s="441">
        <v>54.591000000000001</v>
      </c>
      <c r="F18" s="345">
        <v>1952.08</v>
      </c>
      <c r="G18" s="441">
        <v>16573.417000000001</v>
      </c>
      <c r="H18" s="441">
        <v>1243.7180000000001</v>
      </c>
      <c r="I18" s="441">
        <v>578.92999999999995</v>
      </c>
      <c r="J18" s="441">
        <v>634.19500000000005</v>
      </c>
      <c r="K18" s="276">
        <v>19030.260000000002</v>
      </c>
      <c r="L18" s="673">
        <v>6.0723937057560331</v>
      </c>
    </row>
    <row r="19" spans="1:12" x14ac:dyDescent="0.2">
      <c r="A19" s="344" t="s">
        <v>176</v>
      </c>
      <c r="B19" s="441">
        <v>283.82400000000001</v>
      </c>
      <c r="C19" s="441">
        <v>432.17700000000002</v>
      </c>
      <c r="D19" s="441">
        <v>106.79</v>
      </c>
      <c r="E19" s="441">
        <v>14.135</v>
      </c>
      <c r="F19" s="345">
        <v>836.92599999999993</v>
      </c>
      <c r="G19" s="441">
        <v>2448.5819999999999</v>
      </c>
      <c r="H19" s="441">
        <v>4845.2870000000003</v>
      </c>
      <c r="I19" s="441">
        <v>2242.127</v>
      </c>
      <c r="J19" s="441">
        <v>120.89700000000001</v>
      </c>
      <c r="K19" s="276">
        <v>9656.8930000000018</v>
      </c>
      <c r="L19" s="673">
        <v>3.0814322174452422</v>
      </c>
    </row>
    <row r="20" spans="1:12" x14ac:dyDescent="0.2">
      <c r="A20" s="344" t="s">
        <v>177</v>
      </c>
      <c r="B20" s="441">
        <v>679.47900000000004</v>
      </c>
      <c r="C20" s="441">
        <v>1305.713</v>
      </c>
      <c r="D20" s="441">
        <v>335.26100000000002</v>
      </c>
      <c r="E20" s="441">
        <v>3.3519999999999999</v>
      </c>
      <c r="F20" s="345">
        <v>2323.8049999999998</v>
      </c>
      <c r="G20" s="441">
        <v>6692.6319999999996</v>
      </c>
      <c r="H20" s="441">
        <v>13845.94</v>
      </c>
      <c r="I20" s="441">
        <v>4990.2950000000001</v>
      </c>
      <c r="J20" s="441">
        <v>52.676000000000002</v>
      </c>
      <c r="K20" s="276">
        <v>25581.542999999998</v>
      </c>
      <c r="L20" s="673">
        <v>8.1628522519780216</v>
      </c>
    </row>
    <row r="21" spans="1:12" ht="15" x14ac:dyDescent="0.25">
      <c r="A21" s="346" t="s">
        <v>118</v>
      </c>
      <c r="B21" s="675">
        <v>12776.513000000003</v>
      </c>
      <c r="C21" s="675">
        <v>10148.348</v>
      </c>
      <c r="D21" s="675">
        <v>3339.8390000000004</v>
      </c>
      <c r="E21" s="675">
        <v>796.88499999999976</v>
      </c>
      <c r="F21" s="676">
        <v>27061.585000000003</v>
      </c>
      <c r="G21" s="677">
        <v>120586.48099999997</v>
      </c>
      <c r="H21" s="675">
        <v>117040.49500000001</v>
      </c>
      <c r="I21" s="675">
        <v>66089.817999999999</v>
      </c>
      <c r="J21" s="675">
        <v>9672.9650000000001</v>
      </c>
      <c r="K21" s="675">
        <v>313389.75900000002</v>
      </c>
      <c r="L21" s="674">
        <v>100</v>
      </c>
    </row>
    <row r="22" spans="1:12" x14ac:dyDescent="0.2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L22" s="247" t="s">
        <v>236</v>
      </c>
    </row>
    <row r="23" spans="1:12" x14ac:dyDescent="0.2">
      <c r="A23" s="323" t="s">
        <v>570</v>
      </c>
      <c r="B23" s="323"/>
      <c r="C23" s="347"/>
      <c r="D23" s="347"/>
      <c r="E23" s="347"/>
      <c r="F23" s="347"/>
      <c r="G23" s="226"/>
      <c r="H23" s="226"/>
      <c r="I23" s="226"/>
      <c r="J23" s="226"/>
      <c r="K23" s="226"/>
      <c r="L23" s="1"/>
    </row>
    <row r="24" spans="1:12" x14ac:dyDescent="0.2">
      <c r="A24" s="323" t="s">
        <v>237</v>
      </c>
      <c r="B24" s="323"/>
      <c r="C24" s="323"/>
      <c r="D24" s="323"/>
      <c r="E24" s="323"/>
      <c r="F24" s="348"/>
      <c r="G24" s="226"/>
      <c r="H24" s="226"/>
      <c r="I24" s="226"/>
      <c r="J24" s="226"/>
      <c r="K24" s="226"/>
      <c r="L24" s="1"/>
    </row>
  </sheetData>
  <mergeCells count="4">
    <mergeCell ref="A1:F2"/>
    <mergeCell ref="B3:F3"/>
    <mergeCell ref="G3:K3"/>
    <mergeCell ref="L3:L4"/>
  </mergeCells>
  <conditionalFormatting sqref="C8">
    <cfRule type="cellIs" dxfId="232" priority="3" operator="between">
      <formula>0</formula>
      <formula>0.5</formula>
    </cfRule>
    <cfRule type="cellIs" dxfId="231" priority="4" operator="between">
      <formula>0</formula>
      <formula>0.49</formula>
    </cfRule>
  </conditionalFormatting>
  <conditionalFormatting sqref="B16">
    <cfRule type="cellIs" dxfId="230" priority="1" operator="between">
      <formula>0</formula>
      <formula>0.5</formula>
    </cfRule>
    <cfRule type="cellIs" dxfId="229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7"/>
  <sheetViews>
    <sheetView workbookViewId="0">
      <selection activeCell="F27" sqref="F27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4" t="s">
        <v>572</v>
      </c>
      <c r="B1" s="224"/>
      <c r="C1" s="224"/>
      <c r="D1" s="224"/>
      <c r="E1" s="224"/>
      <c r="F1" s="224"/>
      <c r="G1" s="224"/>
      <c r="H1" s="1"/>
      <c r="I1" s="1"/>
    </row>
    <row r="2" spans="1:10" x14ac:dyDescent="0.2">
      <c r="A2" s="227"/>
      <c r="B2" s="227"/>
      <c r="C2" s="227"/>
      <c r="D2" s="227"/>
      <c r="E2" s="227"/>
      <c r="F2" s="227"/>
      <c r="G2" s="227"/>
      <c r="H2" s="1"/>
      <c r="I2" s="62" t="s">
        <v>542</v>
      </c>
      <c r="J2" s="62"/>
    </row>
    <row r="3" spans="1:10" x14ac:dyDescent="0.2">
      <c r="A3" s="878" t="s">
        <v>523</v>
      </c>
      <c r="B3" s="878" t="s">
        <v>524</v>
      </c>
      <c r="C3" s="864">
        <f>INDICE!A3</f>
        <v>42644</v>
      </c>
      <c r="D3" s="864">
        <v>41671</v>
      </c>
      <c r="E3" s="882" t="s">
        <v>119</v>
      </c>
      <c r="F3" s="882"/>
      <c r="G3" s="882" t="s">
        <v>120</v>
      </c>
      <c r="H3" s="882"/>
      <c r="I3" s="882"/>
      <c r="J3" s="247"/>
    </row>
    <row r="4" spans="1:10" x14ac:dyDescent="0.2">
      <c r="A4" s="879"/>
      <c r="B4" s="879"/>
      <c r="C4" s="260" t="s">
        <v>54</v>
      </c>
      <c r="D4" s="261" t="s">
        <v>486</v>
      </c>
      <c r="E4" s="260" t="s">
        <v>54</v>
      </c>
      <c r="F4" s="261" t="s">
        <v>486</v>
      </c>
      <c r="G4" s="260" t="s">
        <v>54</v>
      </c>
      <c r="H4" s="262" t="s">
        <v>486</v>
      </c>
      <c r="I4" s="261" t="s">
        <v>546</v>
      </c>
      <c r="J4" s="11"/>
    </row>
    <row r="5" spans="1:10" x14ac:dyDescent="0.2">
      <c r="A5" s="1"/>
      <c r="B5" s="199" t="s">
        <v>368</v>
      </c>
      <c r="C5" s="724">
        <v>2904.7065200000002</v>
      </c>
      <c r="D5" s="186" t="s">
        <v>149</v>
      </c>
      <c r="E5" s="727">
        <v>10817.05759</v>
      </c>
      <c r="F5" s="186">
        <v>19.927957108607071</v>
      </c>
      <c r="G5" s="727">
        <v>12591.5394</v>
      </c>
      <c r="H5" s="186">
        <v>1.0888943057384057</v>
      </c>
      <c r="I5" s="624">
        <v>3.5084831216854644</v>
      </c>
      <c r="J5" s="1"/>
    </row>
    <row r="6" spans="1:10" x14ac:dyDescent="0.2">
      <c r="A6" s="1"/>
      <c r="B6" s="199" t="s">
        <v>545</v>
      </c>
      <c r="C6" s="724">
        <v>0</v>
      </c>
      <c r="D6" s="186">
        <v>-100</v>
      </c>
      <c r="E6" s="727">
        <v>7660.0974499999993</v>
      </c>
      <c r="F6" s="186">
        <v>-30.562666345622503</v>
      </c>
      <c r="G6" s="727">
        <v>9383.4197399999994</v>
      </c>
      <c r="H6" s="186">
        <v>-35.005860179017752</v>
      </c>
      <c r="I6" s="621">
        <v>2.6145786258255455</v>
      </c>
      <c r="J6" s="1"/>
    </row>
    <row r="7" spans="1:10" x14ac:dyDescent="0.2">
      <c r="A7" s="730" t="s">
        <v>530</v>
      </c>
      <c r="B7" s="730"/>
      <c r="C7" s="725">
        <v>2904.7065200000002</v>
      </c>
      <c r="D7" s="195">
        <v>242.37701358946205</v>
      </c>
      <c r="E7" s="725">
        <v>18477.155039999998</v>
      </c>
      <c r="F7" s="195">
        <v>-7.8505861114863418</v>
      </c>
      <c r="G7" s="725">
        <v>21974.959139999999</v>
      </c>
      <c r="H7" s="353">
        <v>-18.288166956480026</v>
      </c>
      <c r="I7" s="195">
        <v>6.1230617475110094</v>
      </c>
      <c r="J7" s="1"/>
    </row>
    <row r="8" spans="1:10" x14ac:dyDescent="0.2">
      <c r="A8" s="827"/>
      <c r="B8" s="199" t="s">
        <v>247</v>
      </c>
      <c r="C8" s="724">
        <v>0</v>
      </c>
      <c r="D8" s="186" t="s">
        <v>149</v>
      </c>
      <c r="E8" s="727">
        <v>845.54129</v>
      </c>
      <c r="F8" s="186" t="s">
        <v>149</v>
      </c>
      <c r="G8" s="727">
        <v>845.54129</v>
      </c>
      <c r="H8" s="186" t="s">
        <v>149</v>
      </c>
      <c r="I8" s="621">
        <v>0.23560005257603012</v>
      </c>
      <c r="J8" s="1"/>
    </row>
    <row r="9" spans="1:10" x14ac:dyDescent="0.2">
      <c r="A9" s="730" t="s">
        <v>344</v>
      </c>
      <c r="B9" s="730"/>
      <c r="C9" s="725">
        <v>0</v>
      </c>
      <c r="D9" s="195" t="s">
        <v>149</v>
      </c>
      <c r="E9" s="725">
        <v>845.54129</v>
      </c>
      <c r="F9" s="195" t="s">
        <v>149</v>
      </c>
      <c r="G9" s="725">
        <v>845.54129</v>
      </c>
      <c r="H9" s="353" t="s">
        <v>149</v>
      </c>
      <c r="I9" s="195">
        <v>0.23560005257603012</v>
      </c>
      <c r="J9" s="1"/>
    </row>
    <row r="10" spans="1:10" s="683" customFormat="1" x14ac:dyDescent="0.2">
      <c r="A10" s="680"/>
      <c r="B10" s="631" t="s">
        <v>251</v>
      </c>
      <c r="C10" s="724">
        <v>759.14288999999997</v>
      </c>
      <c r="D10" s="186">
        <v>-6.8990686680097957</v>
      </c>
      <c r="E10" s="727">
        <v>5995.5736099999995</v>
      </c>
      <c r="F10" s="200">
        <v>-45.122313895069972</v>
      </c>
      <c r="G10" s="727">
        <v>7821.8359599999994</v>
      </c>
      <c r="H10" s="200">
        <v>-42.667951169954563</v>
      </c>
      <c r="I10" s="834">
        <v>2.1794618254740499</v>
      </c>
      <c r="J10" s="680"/>
    </row>
    <row r="11" spans="1:10" s="683" customFormat="1" x14ac:dyDescent="0.2">
      <c r="A11" s="680"/>
      <c r="B11" s="681" t="s">
        <v>369</v>
      </c>
      <c r="C11" s="726">
        <v>759.14288999999997</v>
      </c>
      <c r="D11" s="642">
        <v>-6.8990686680097957</v>
      </c>
      <c r="E11" s="728">
        <v>5995.0015199999989</v>
      </c>
      <c r="F11" s="642">
        <v>-45.127550254005079</v>
      </c>
      <c r="G11" s="728">
        <v>7821.2638699999989</v>
      </c>
      <c r="H11" s="642">
        <v>-42.672144442733853</v>
      </c>
      <c r="I11" s="834">
        <v>2.1793024193803765</v>
      </c>
      <c r="J11" s="680"/>
    </row>
    <row r="12" spans="1:10" s="683" customFormat="1" x14ac:dyDescent="0.2">
      <c r="A12" s="680"/>
      <c r="B12" s="681" t="s">
        <v>366</v>
      </c>
      <c r="C12" s="726">
        <v>0</v>
      </c>
      <c r="D12" s="642" t="s">
        <v>149</v>
      </c>
      <c r="E12" s="728">
        <v>0.57208999999999999</v>
      </c>
      <c r="F12" s="642" t="s">
        <v>149</v>
      </c>
      <c r="G12" s="728">
        <v>0.57208999999999999</v>
      </c>
      <c r="H12" s="642" t="s">
        <v>149</v>
      </c>
      <c r="I12" s="825">
        <v>1.5940609367310859E-4</v>
      </c>
      <c r="J12" s="680"/>
    </row>
    <row r="13" spans="1:10" x14ac:dyDescent="0.2">
      <c r="A13" s="827"/>
      <c r="B13" s="631" t="s">
        <v>218</v>
      </c>
      <c r="C13" s="724">
        <v>3682.4102499999999</v>
      </c>
      <c r="D13" s="186">
        <v>56.941284339216999</v>
      </c>
      <c r="E13" s="727">
        <v>31029.323740000003</v>
      </c>
      <c r="F13" s="200">
        <v>17.165031317313314</v>
      </c>
      <c r="G13" s="727">
        <v>36676.285360000002</v>
      </c>
      <c r="H13" s="200">
        <v>4.6087290518596236</v>
      </c>
      <c r="I13" s="824">
        <v>10.219411945109723</v>
      </c>
      <c r="J13" s="827"/>
    </row>
    <row r="14" spans="1:10" s="683" customFormat="1" x14ac:dyDescent="0.2">
      <c r="A14" s="680"/>
      <c r="B14" s="681" t="s">
        <v>369</v>
      </c>
      <c r="C14" s="726">
        <v>2744.2491199999999</v>
      </c>
      <c r="D14" s="642">
        <v>91.001736691286339</v>
      </c>
      <c r="E14" s="728">
        <v>24200.110510000002</v>
      </c>
      <c r="F14" s="642">
        <v>30.814785729219029</v>
      </c>
      <c r="G14" s="728">
        <v>29847.072130000004</v>
      </c>
      <c r="H14" s="642">
        <v>18.666106767451453</v>
      </c>
      <c r="I14" s="834">
        <v>8.31653267112309</v>
      </c>
      <c r="J14" s="680"/>
    </row>
    <row r="15" spans="1:10" s="683" customFormat="1" x14ac:dyDescent="0.2">
      <c r="A15" s="680"/>
      <c r="B15" s="681" t="s">
        <v>366</v>
      </c>
      <c r="C15" s="726">
        <v>938.16112999999996</v>
      </c>
      <c r="D15" s="642">
        <v>3.140514731850593</v>
      </c>
      <c r="E15" s="728">
        <v>6829.2132300000003</v>
      </c>
      <c r="F15" s="642">
        <v>-14.462815712066629</v>
      </c>
      <c r="G15" s="728">
        <v>6829.2132300000003</v>
      </c>
      <c r="H15" s="642">
        <v>-31.075824185486407</v>
      </c>
      <c r="I15" s="834">
        <v>1.9028792739866325</v>
      </c>
      <c r="J15" s="680"/>
    </row>
    <row r="16" spans="1:10" x14ac:dyDescent="0.2">
      <c r="A16" s="1"/>
      <c r="B16" s="199" t="s">
        <v>611</v>
      </c>
      <c r="C16" s="724">
        <v>0</v>
      </c>
      <c r="D16" s="200">
        <v>-100</v>
      </c>
      <c r="E16" s="727">
        <v>0</v>
      </c>
      <c r="F16" s="200">
        <v>-100</v>
      </c>
      <c r="G16" s="727">
        <v>0</v>
      </c>
      <c r="H16" s="200" t="s">
        <v>149</v>
      </c>
      <c r="I16" s="825">
        <v>0</v>
      </c>
      <c r="J16" s="1"/>
    </row>
    <row r="17" spans="1:10" x14ac:dyDescent="0.2">
      <c r="A17" s="730" t="s">
        <v>514</v>
      </c>
      <c r="B17" s="730"/>
      <c r="C17" s="725">
        <v>4441.55314</v>
      </c>
      <c r="D17" s="195">
        <v>40.262062862831733</v>
      </c>
      <c r="E17" s="725">
        <v>37024.897349999999</v>
      </c>
      <c r="F17" s="195">
        <v>-1.0389992783121029</v>
      </c>
      <c r="G17" s="725">
        <v>44498.121319999998</v>
      </c>
      <c r="H17" s="353">
        <v>-8.643729332860925</v>
      </c>
      <c r="I17" s="195">
        <v>12.398873770583773</v>
      </c>
      <c r="J17" s="827"/>
    </row>
    <row r="18" spans="1:10" x14ac:dyDescent="0.2">
      <c r="A18" s="827"/>
      <c r="B18" s="199" t="s">
        <v>223</v>
      </c>
      <c r="C18" s="724">
        <v>0</v>
      </c>
      <c r="D18" s="186" t="s">
        <v>149</v>
      </c>
      <c r="E18" s="727">
        <v>0</v>
      </c>
      <c r="F18" s="186">
        <v>-100</v>
      </c>
      <c r="G18" s="727">
        <v>0</v>
      </c>
      <c r="H18" s="186">
        <v>-100</v>
      </c>
      <c r="I18" s="793">
        <v>0</v>
      </c>
      <c r="J18" s="827"/>
    </row>
    <row r="19" spans="1:10" x14ac:dyDescent="0.2">
      <c r="A19" s="1"/>
      <c r="B19" s="199" t="s">
        <v>370</v>
      </c>
      <c r="C19" s="724">
        <v>1774.9793</v>
      </c>
      <c r="D19" s="186">
        <v>6.6552644339102809E-2</v>
      </c>
      <c r="E19" s="727">
        <v>23495.108790000002</v>
      </c>
      <c r="F19" s="186">
        <v>-12.527227989420723</v>
      </c>
      <c r="G19" s="727">
        <v>30657.112840000009</v>
      </c>
      <c r="H19" s="186">
        <v>-4.7398796416968434</v>
      </c>
      <c r="I19" s="625">
        <v>8.5422409081090418</v>
      </c>
      <c r="J19" s="1"/>
    </row>
    <row r="20" spans="1:10" x14ac:dyDescent="0.2">
      <c r="A20" s="730" t="s">
        <v>391</v>
      </c>
      <c r="B20" s="730"/>
      <c r="C20" s="725">
        <v>1774.9793</v>
      </c>
      <c r="D20" s="195">
        <v>6.6552644339102809E-2</v>
      </c>
      <c r="E20" s="725">
        <v>23495.108790000002</v>
      </c>
      <c r="F20" s="195">
        <v>-15.55637641701589</v>
      </c>
      <c r="G20" s="725">
        <v>30657.112840000009</v>
      </c>
      <c r="H20" s="353">
        <v>-12.355134512229906</v>
      </c>
      <c r="I20" s="195">
        <v>8.5422409081090418</v>
      </c>
      <c r="J20" s="827"/>
    </row>
    <row r="21" spans="1:10" s="683" customFormat="1" x14ac:dyDescent="0.2">
      <c r="A21" s="680"/>
      <c r="B21" s="631" t="s">
        <v>225</v>
      </c>
      <c r="C21" s="724">
        <v>14987.59519</v>
      </c>
      <c r="D21" s="186">
        <v>-18.574613755530851</v>
      </c>
      <c r="E21" s="727">
        <v>168025.03150000001</v>
      </c>
      <c r="F21" s="200">
        <v>-3.6218293084796112</v>
      </c>
      <c r="G21" s="727">
        <v>211112.55046999999</v>
      </c>
      <c r="H21" s="200">
        <v>2.7788317476317621</v>
      </c>
      <c r="I21" s="834">
        <v>58.824008452847778</v>
      </c>
      <c r="J21" s="680"/>
    </row>
    <row r="22" spans="1:10" s="683" customFormat="1" x14ac:dyDescent="0.2">
      <c r="A22" s="680"/>
      <c r="B22" s="681" t="s">
        <v>369</v>
      </c>
      <c r="C22" s="726">
        <v>13991.641319999999</v>
      </c>
      <c r="D22" s="642">
        <v>-15.561385917472425</v>
      </c>
      <c r="E22" s="728">
        <v>141525.04204</v>
      </c>
      <c r="F22" s="642">
        <v>-0.56629311946424532</v>
      </c>
      <c r="G22" s="728">
        <v>174539.99060999998</v>
      </c>
      <c r="H22" s="642">
        <v>4.2630087247519048</v>
      </c>
      <c r="I22" s="834">
        <v>48.633498388157719</v>
      </c>
      <c r="J22" s="680"/>
    </row>
    <row r="23" spans="1:10" s="683" customFormat="1" x14ac:dyDescent="0.2">
      <c r="A23" s="680"/>
      <c r="B23" s="681" t="s">
        <v>366</v>
      </c>
      <c r="C23" s="726">
        <v>995.95387000000005</v>
      </c>
      <c r="D23" s="642">
        <v>-45.764357053368464</v>
      </c>
      <c r="E23" s="728">
        <v>26499.989459999997</v>
      </c>
      <c r="F23" s="642">
        <v>-17.208878791175707</v>
      </c>
      <c r="G23" s="728">
        <v>36572.559859999994</v>
      </c>
      <c r="H23" s="642">
        <v>-3.7593018544951491</v>
      </c>
      <c r="I23" s="834">
        <v>10.190510064690049</v>
      </c>
      <c r="J23" s="680"/>
    </row>
    <row r="24" spans="1:10" x14ac:dyDescent="0.2">
      <c r="A24" s="827"/>
      <c r="B24" s="199" t="s">
        <v>232</v>
      </c>
      <c r="C24" s="724">
        <v>5128.7267899999988</v>
      </c>
      <c r="D24" s="200">
        <v>-9.4842208694121553</v>
      </c>
      <c r="E24" s="727">
        <v>43053.908769999995</v>
      </c>
      <c r="F24" s="200">
        <v>17.705324381967788</v>
      </c>
      <c r="G24" s="727">
        <v>49800.128059999995</v>
      </c>
      <c r="H24" s="200">
        <v>15.069966210223399</v>
      </c>
      <c r="I24" s="834">
        <v>13.876215068372394</v>
      </c>
      <c r="J24" s="827"/>
    </row>
    <row r="25" spans="1:10" x14ac:dyDescent="0.2">
      <c r="A25" s="730" t="s">
        <v>515</v>
      </c>
      <c r="B25" s="730"/>
      <c r="C25" s="725">
        <v>20116.321979999997</v>
      </c>
      <c r="D25" s="195">
        <v>-16.434957617897997</v>
      </c>
      <c r="E25" s="725">
        <v>211078.94026999999</v>
      </c>
      <c r="F25" s="195">
        <v>7.6774130053482131E-2</v>
      </c>
      <c r="G25" s="725">
        <v>260912.67853</v>
      </c>
      <c r="H25" s="353">
        <v>4.9178507661700763</v>
      </c>
      <c r="I25" s="195">
        <v>72.700223521220181</v>
      </c>
      <c r="J25" s="827"/>
    </row>
    <row r="26" spans="1:10" x14ac:dyDescent="0.2">
      <c r="A26" s="203" t="s">
        <v>118</v>
      </c>
      <c r="B26" s="203"/>
      <c r="C26" s="254">
        <v>29237.560939999999</v>
      </c>
      <c r="D26" s="205">
        <v>-2.0892973524491549</v>
      </c>
      <c r="E26" s="254">
        <v>290921.64273999998</v>
      </c>
      <c r="F26" s="205">
        <v>-1.7838021745672721</v>
      </c>
      <c r="G26" s="254">
        <v>358888.41311999992</v>
      </c>
      <c r="H26" s="626">
        <v>-0.10431970621190051</v>
      </c>
      <c r="I26" s="626">
        <v>100</v>
      </c>
      <c r="J26" s="827"/>
    </row>
    <row r="27" spans="1:10" x14ac:dyDescent="0.2">
      <c r="A27" s="355"/>
      <c r="B27" s="807" t="s">
        <v>371</v>
      </c>
      <c r="C27" s="255">
        <v>17495.033329999998</v>
      </c>
      <c r="D27" s="216">
        <v>-7.075796578442171</v>
      </c>
      <c r="E27" s="255">
        <v>171720.15406999999</v>
      </c>
      <c r="F27" s="216">
        <v>-2.3644462557139107E-2</v>
      </c>
      <c r="G27" s="255">
        <v>212208.32661000002</v>
      </c>
      <c r="H27" s="216">
        <v>2.912036885567959</v>
      </c>
      <c r="I27" s="216">
        <v>59.129333478661195</v>
      </c>
      <c r="J27" s="827"/>
    </row>
    <row r="28" spans="1:10" x14ac:dyDescent="0.2">
      <c r="A28" s="355"/>
      <c r="B28" s="807" t="s">
        <v>372</v>
      </c>
      <c r="C28" s="255">
        <v>11742.527609999999</v>
      </c>
      <c r="D28" s="216">
        <v>6.4189277614745981</v>
      </c>
      <c r="E28" s="255">
        <v>119201.48867000002</v>
      </c>
      <c r="F28" s="216">
        <v>-4.213204900089532</v>
      </c>
      <c r="G28" s="255">
        <v>146680.08650999999</v>
      </c>
      <c r="H28" s="216">
        <v>-4.167989142845351</v>
      </c>
      <c r="I28" s="216">
        <v>40.870666521338826</v>
      </c>
      <c r="J28" s="827"/>
    </row>
    <row r="29" spans="1:10" x14ac:dyDescent="0.2">
      <c r="A29" s="767" t="s">
        <v>518</v>
      </c>
      <c r="B29" s="356"/>
      <c r="C29" s="627">
        <v>4441.55314</v>
      </c>
      <c r="D29" s="628">
        <v>40.262062862831733</v>
      </c>
      <c r="E29" s="629">
        <v>37870.43864</v>
      </c>
      <c r="F29" s="630">
        <v>1.2209830092527492</v>
      </c>
      <c r="G29" s="629">
        <v>45343.662609999999</v>
      </c>
      <c r="H29" s="630">
        <v>-6.9078021373286651</v>
      </c>
      <c r="I29" s="630">
        <v>12.634473823159803</v>
      </c>
      <c r="J29" s="827"/>
    </row>
    <row r="30" spans="1:10" x14ac:dyDescent="0.2">
      <c r="A30" s="767" t="s">
        <v>519</v>
      </c>
      <c r="B30" s="212"/>
      <c r="C30" s="627">
        <v>24796.007799999996</v>
      </c>
      <c r="D30" s="628">
        <v>-7.1131234648419639</v>
      </c>
      <c r="E30" s="629">
        <v>253051.20410000003</v>
      </c>
      <c r="F30" s="630">
        <v>-2.2182051691649529</v>
      </c>
      <c r="G30" s="629">
        <v>313544.75050999993</v>
      </c>
      <c r="H30" s="630">
        <v>0.96275851134754331</v>
      </c>
      <c r="I30" s="630">
        <v>87.365526176840206</v>
      </c>
      <c r="J30" s="827"/>
    </row>
    <row r="31" spans="1:10" x14ac:dyDescent="0.2">
      <c r="A31" s="838" t="s">
        <v>520</v>
      </c>
      <c r="B31" s="782"/>
      <c r="C31" s="757">
        <v>759.14288999999997</v>
      </c>
      <c r="D31" s="758">
        <v>-6.8990686680097957</v>
      </c>
      <c r="E31" s="757">
        <v>5995.5736099999995</v>
      </c>
      <c r="F31" s="758">
        <v>-45.122313895069972</v>
      </c>
      <c r="G31" s="757">
        <v>7821.8359599999994</v>
      </c>
      <c r="H31" s="758">
        <v>-42.667951169954563</v>
      </c>
      <c r="I31" s="758">
        <v>2.1794618254740499</v>
      </c>
      <c r="J31" s="827"/>
    </row>
    <row r="32" spans="1:10" x14ac:dyDescent="0.2">
      <c r="A32" s="684" t="s">
        <v>555</v>
      </c>
      <c r="B32" s="1"/>
      <c r="C32" s="1"/>
      <c r="D32" s="1"/>
      <c r="E32" s="1"/>
      <c r="F32" s="1"/>
      <c r="G32" s="1"/>
      <c r="H32" s="1"/>
      <c r="I32" s="247" t="s">
        <v>236</v>
      </c>
      <c r="J32" s="1"/>
    </row>
    <row r="33" spans="1:10" x14ac:dyDescent="0.2">
      <c r="A33" s="685" t="s">
        <v>640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85" t="s">
        <v>548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4.25" customHeight="1" x14ac:dyDescent="0.2">
      <c r="A35" s="900" t="s">
        <v>656</v>
      </c>
      <c r="B35" s="900"/>
      <c r="C35" s="900"/>
      <c r="D35" s="900"/>
      <c r="E35" s="900"/>
      <c r="F35" s="900"/>
      <c r="G35" s="900"/>
      <c r="H35" s="900"/>
      <c r="I35" s="900"/>
    </row>
    <row r="36" spans="1:10" ht="19.5" customHeight="1" x14ac:dyDescent="0.2">
      <c r="A36" s="900"/>
      <c r="B36" s="900"/>
      <c r="C36" s="900"/>
      <c r="D36" s="900"/>
      <c r="E36" s="900"/>
      <c r="F36" s="900"/>
      <c r="G36" s="900"/>
      <c r="H36" s="900"/>
      <c r="I36" s="900"/>
    </row>
    <row r="63" spans="3:3" x14ac:dyDescent="0.2">
      <c r="C63" t="s">
        <v>571</v>
      </c>
    </row>
    <row r="67" spans="3:3" x14ac:dyDescent="0.2">
      <c r="C67" t="s">
        <v>572</v>
      </c>
    </row>
  </sheetData>
  <mergeCells count="6">
    <mergeCell ref="A35:I36"/>
    <mergeCell ref="A3:A4"/>
    <mergeCell ref="B3:B4"/>
    <mergeCell ref="C3:D3"/>
    <mergeCell ref="E3:F3"/>
    <mergeCell ref="G3:I3"/>
  </mergeCells>
  <conditionalFormatting sqref="I14">
    <cfRule type="cellIs" dxfId="228" priority="19" operator="between">
      <formula>0.00001</formula>
      <formula>0.499</formula>
    </cfRule>
  </conditionalFormatting>
  <conditionalFormatting sqref="I11:I12">
    <cfRule type="cellIs" dxfId="227" priority="15" operator="between">
      <formula>0.00001</formula>
      <formula>0.499</formula>
    </cfRule>
  </conditionalFormatting>
  <conditionalFormatting sqref="I15">
    <cfRule type="cellIs" dxfId="226" priority="12" operator="between">
      <formula>0.00001</formula>
      <formula>0.499</formula>
    </cfRule>
  </conditionalFormatting>
  <conditionalFormatting sqref="I16">
    <cfRule type="cellIs" dxfId="225" priority="11" operator="between">
      <formula>0.00001</formula>
      <formula>0.499</formula>
    </cfRule>
  </conditionalFormatting>
  <conditionalFormatting sqref="I10">
    <cfRule type="cellIs" dxfId="224" priority="10" operator="between">
      <formula>0.00001</formula>
      <formula>0.499</formula>
    </cfRule>
  </conditionalFormatting>
  <conditionalFormatting sqref="I22:I23">
    <cfRule type="cellIs" dxfId="223" priority="8" operator="between">
      <formula>0.00001</formula>
      <formula>0.499</formula>
    </cfRule>
  </conditionalFormatting>
  <conditionalFormatting sqref="I21">
    <cfRule type="cellIs" dxfId="222" priority="6" operator="between">
      <formula>0.00001</formula>
      <formula>0.499</formula>
    </cfRule>
  </conditionalFormatting>
  <conditionalFormatting sqref="I24">
    <cfRule type="cellIs" dxfId="221" priority="5" operator="between">
      <formula>0.00001</formula>
      <formula>0.499</formula>
    </cfRule>
  </conditionalFormatting>
  <conditionalFormatting sqref="I18">
    <cfRule type="cellIs" dxfId="220" priority="2" operator="equal">
      <formula>0</formula>
    </cfRule>
  </conditionalFormatting>
  <conditionalFormatting sqref="F27">
    <cfRule type="cellIs" dxfId="219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F28" sqref="F28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2" t="s">
        <v>18</v>
      </c>
      <c r="B1" s="892"/>
      <c r="C1" s="892"/>
      <c r="D1" s="892"/>
      <c r="E1" s="892"/>
      <c r="F1" s="892"/>
      <c r="G1" s="1"/>
      <c r="H1" s="1"/>
    </row>
    <row r="2" spans="1:9" x14ac:dyDescent="0.2">
      <c r="A2" s="893"/>
      <c r="B2" s="893"/>
      <c r="C2" s="893"/>
      <c r="D2" s="893"/>
      <c r="E2" s="893"/>
      <c r="F2" s="893"/>
      <c r="G2" s="11"/>
      <c r="H2" s="62" t="s">
        <v>542</v>
      </c>
    </row>
    <row r="3" spans="1:9" x14ac:dyDescent="0.2">
      <c r="A3" s="12"/>
      <c r="B3" s="864">
        <f>INDICE!A3</f>
        <v>42644</v>
      </c>
      <c r="C3" s="864">
        <v>41671</v>
      </c>
      <c r="D3" s="882" t="s">
        <v>119</v>
      </c>
      <c r="E3" s="882"/>
      <c r="F3" s="882" t="s">
        <v>120</v>
      </c>
      <c r="G3" s="882"/>
      <c r="H3" s="882"/>
    </row>
    <row r="4" spans="1:9" x14ac:dyDescent="0.2">
      <c r="A4" s="603"/>
      <c r="B4" s="260" t="s">
        <v>54</v>
      </c>
      <c r="C4" s="261" t="s">
        <v>486</v>
      </c>
      <c r="D4" s="260" t="s">
        <v>54</v>
      </c>
      <c r="E4" s="261" t="s">
        <v>486</v>
      </c>
      <c r="F4" s="260" t="s">
        <v>54</v>
      </c>
      <c r="G4" s="262" t="s">
        <v>486</v>
      </c>
      <c r="H4" s="261" t="s">
        <v>546</v>
      </c>
      <c r="I4" s="62"/>
    </row>
    <row r="5" spans="1:9" ht="14.1" customHeight="1" x14ac:dyDescent="0.2">
      <c r="A5" s="632" t="s">
        <v>374</v>
      </c>
      <c r="B5" s="357">
        <v>17495.033330000002</v>
      </c>
      <c r="C5" s="358">
        <v>-7.0757965784421701</v>
      </c>
      <c r="D5" s="357">
        <v>171720.15407000002</v>
      </c>
      <c r="E5" s="846">
        <v>-2.3644462557121756E-2</v>
      </c>
      <c r="F5" s="357">
        <v>212208.32661000002</v>
      </c>
      <c r="G5" s="358">
        <v>2.912036885567959</v>
      </c>
      <c r="H5" s="358">
        <v>59.129333478661195</v>
      </c>
    </row>
    <row r="6" spans="1:9" x14ac:dyDescent="0.2">
      <c r="A6" s="620" t="s">
        <v>375</v>
      </c>
      <c r="B6" s="686">
        <v>6777.3416000000007</v>
      </c>
      <c r="C6" s="687">
        <v>-4.9847602367886354</v>
      </c>
      <c r="D6" s="686">
        <v>61379.685600000004</v>
      </c>
      <c r="E6" s="687">
        <v>0.90880060761021275</v>
      </c>
      <c r="F6" s="686">
        <v>76620.938769999993</v>
      </c>
      <c r="G6" s="687">
        <v>4.432001258775351</v>
      </c>
      <c r="H6" s="687">
        <v>21.349515885423862</v>
      </c>
    </row>
    <row r="7" spans="1:9" x14ac:dyDescent="0.2">
      <c r="A7" s="620" t="s">
        <v>376</v>
      </c>
      <c r="B7" s="688">
        <v>7214.2997200000009</v>
      </c>
      <c r="C7" s="687">
        <v>-23.555416067352006</v>
      </c>
      <c r="D7" s="686">
        <v>80145.356440000003</v>
      </c>
      <c r="E7" s="687">
        <v>-1.6671616117353565</v>
      </c>
      <c r="F7" s="686">
        <v>97919.05184</v>
      </c>
      <c r="G7" s="687">
        <v>4.1311542511651105</v>
      </c>
      <c r="H7" s="687">
        <v>27.28398250273386</v>
      </c>
    </row>
    <row r="8" spans="1:9" x14ac:dyDescent="0.2">
      <c r="A8" s="620" t="s">
        <v>616</v>
      </c>
      <c r="B8" s="688">
        <v>0</v>
      </c>
      <c r="C8" s="689">
        <v>-100</v>
      </c>
      <c r="D8" s="686">
        <v>0</v>
      </c>
      <c r="E8" s="689">
        <v>-100</v>
      </c>
      <c r="F8" s="686">
        <v>0</v>
      </c>
      <c r="G8" s="689">
        <v>-100</v>
      </c>
      <c r="H8" s="686">
        <v>0</v>
      </c>
    </row>
    <row r="9" spans="1:9" x14ac:dyDescent="0.2">
      <c r="A9" s="620" t="s">
        <v>617</v>
      </c>
      <c r="B9" s="686">
        <v>3503.39201</v>
      </c>
      <c r="C9" s="687">
        <v>55.556678475396495</v>
      </c>
      <c r="D9" s="686">
        <v>30195.112029999997</v>
      </c>
      <c r="E9" s="687">
        <v>2.617684391309048</v>
      </c>
      <c r="F9" s="686">
        <v>37668.335999999996</v>
      </c>
      <c r="G9" s="687">
        <v>-2.9046193409981624</v>
      </c>
      <c r="H9" s="687">
        <v>10.495835090503466</v>
      </c>
    </row>
    <row r="10" spans="1:9" x14ac:dyDescent="0.2">
      <c r="A10" s="632" t="s">
        <v>377</v>
      </c>
      <c r="B10" s="634">
        <v>11742.527609999999</v>
      </c>
      <c r="C10" s="358">
        <v>6.4189277614746336</v>
      </c>
      <c r="D10" s="634">
        <v>119200.91658000002</v>
      </c>
      <c r="E10" s="358">
        <v>-4.2136646147140775</v>
      </c>
      <c r="F10" s="634">
        <v>146679.51442000002</v>
      </c>
      <c r="G10" s="358">
        <v>-4.1683629122941781</v>
      </c>
      <c r="H10" s="358">
        <v>40.870507115245161</v>
      </c>
    </row>
    <row r="11" spans="1:9" x14ac:dyDescent="0.2">
      <c r="A11" s="620" t="s">
        <v>378</v>
      </c>
      <c r="B11" s="686">
        <v>2803.9309699999999</v>
      </c>
      <c r="C11" s="687">
        <v>-16.1590141927954</v>
      </c>
      <c r="D11" s="686">
        <v>28937.531819999997</v>
      </c>
      <c r="E11" s="687">
        <v>-3.5422150017660261</v>
      </c>
      <c r="F11" s="686">
        <v>36797.056170000003</v>
      </c>
      <c r="G11" s="687">
        <v>5.4438489713445115</v>
      </c>
      <c r="H11" s="687">
        <v>10.253063299008302</v>
      </c>
    </row>
    <row r="12" spans="1:9" x14ac:dyDescent="0.2">
      <c r="A12" s="620" t="s">
        <v>379</v>
      </c>
      <c r="B12" s="686">
        <v>906.88668999999993</v>
      </c>
      <c r="C12" s="687">
        <v>-52.588503634461603</v>
      </c>
      <c r="D12" s="686">
        <v>13265.988890000001</v>
      </c>
      <c r="E12" s="687">
        <v>-34.462777572026219</v>
      </c>
      <c r="F12" s="686">
        <v>15938.164520000002</v>
      </c>
      <c r="G12" s="687">
        <v>-33.141129951196397</v>
      </c>
      <c r="H12" s="687">
        <v>4.4409805213384885</v>
      </c>
    </row>
    <row r="13" spans="1:9" x14ac:dyDescent="0.2">
      <c r="A13" s="620" t="s">
        <v>380</v>
      </c>
      <c r="B13" s="686">
        <v>0</v>
      </c>
      <c r="C13" s="687">
        <v>-100</v>
      </c>
      <c r="D13" s="686">
        <v>7658.8362899999993</v>
      </c>
      <c r="E13" s="687">
        <v>-37.91530447232325</v>
      </c>
      <c r="F13" s="686">
        <v>9432.3881600000004</v>
      </c>
      <c r="G13" s="687">
        <v>-46.557854687042564</v>
      </c>
      <c r="H13" s="687">
        <v>2.6282230953068231</v>
      </c>
    </row>
    <row r="14" spans="1:9" x14ac:dyDescent="0.2">
      <c r="A14" s="620" t="s">
        <v>381</v>
      </c>
      <c r="B14" s="686">
        <v>3714.9169999999999</v>
      </c>
      <c r="C14" s="687">
        <v>60.528295515903785</v>
      </c>
      <c r="D14" s="686">
        <v>31745.212019999999</v>
      </c>
      <c r="E14" s="687">
        <v>23.839771460305418</v>
      </c>
      <c r="F14" s="686">
        <v>39253.740549999988</v>
      </c>
      <c r="G14" s="687">
        <v>28.531205374697983</v>
      </c>
      <c r="H14" s="687">
        <v>10.93758926590781</v>
      </c>
    </row>
    <row r="15" spans="1:9" x14ac:dyDescent="0.2">
      <c r="A15" s="620" t="s">
        <v>382</v>
      </c>
      <c r="B15" s="686">
        <v>961.38075000000003</v>
      </c>
      <c r="C15" s="687">
        <v>3.6975697652474659</v>
      </c>
      <c r="D15" s="686">
        <v>10987.899089999999</v>
      </c>
      <c r="E15" s="687">
        <v>-20.609580541736413</v>
      </c>
      <c r="F15" s="686">
        <v>13667.141230000003</v>
      </c>
      <c r="G15" s="687">
        <v>-20.411527015727788</v>
      </c>
      <c r="H15" s="687">
        <v>3.8081868152790381</v>
      </c>
    </row>
    <row r="16" spans="1:9" x14ac:dyDescent="0.2">
      <c r="A16" s="620" t="s">
        <v>383</v>
      </c>
      <c r="B16" s="686">
        <v>3355.4122000000002</v>
      </c>
      <c r="C16" s="687">
        <v>322.8052942328693</v>
      </c>
      <c r="D16" s="686">
        <v>26605.448469999996</v>
      </c>
      <c r="E16" s="687">
        <v>18.817123523369805</v>
      </c>
      <c r="F16" s="686">
        <v>31591.023790000003</v>
      </c>
      <c r="G16" s="687">
        <v>9.0791786581796039</v>
      </c>
      <c r="H16" s="687">
        <v>8.8024641184046963</v>
      </c>
    </row>
    <row r="17" spans="1:8" x14ac:dyDescent="0.2">
      <c r="A17" s="690" t="s">
        <v>384</v>
      </c>
      <c r="B17" s="839">
        <v>0</v>
      </c>
      <c r="C17" s="815" t="s">
        <v>149</v>
      </c>
      <c r="D17" s="815">
        <v>0.57208999999999999</v>
      </c>
      <c r="E17" s="815" t="s">
        <v>149</v>
      </c>
      <c r="F17" s="815">
        <v>0.57208999999999999</v>
      </c>
      <c r="G17" s="816" t="s">
        <v>149</v>
      </c>
      <c r="H17" s="817">
        <v>1.5940609367310859E-4</v>
      </c>
    </row>
    <row r="18" spans="1:8" x14ac:dyDescent="0.2">
      <c r="A18" s="633" t="s">
        <v>118</v>
      </c>
      <c r="B18" s="69">
        <v>29237.560940000003</v>
      </c>
      <c r="C18" s="70">
        <v>-2.0892973524491425</v>
      </c>
      <c r="D18" s="69">
        <v>290921.64273999992</v>
      </c>
      <c r="E18" s="70">
        <v>-1.7838021745672923</v>
      </c>
      <c r="F18" s="69">
        <v>358888.41311999992</v>
      </c>
      <c r="G18" s="70">
        <v>-0.10431970621190051</v>
      </c>
      <c r="H18" s="70">
        <v>100</v>
      </c>
    </row>
    <row r="19" spans="1:8" x14ac:dyDescent="0.2">
      <c r="A19" s="679"/>
      <c r="B19" s="1"/>
      <c r="C19" s="1"/>
      <c r="D19" s="1"/>
      <c r="E19" s="1"/>
      <c r="F19" s="1"/>
      <c r="G19" s="1"/>
      <c r="H19" s="247" t="s">
        <v>236</v>
      </c>
    </row>
    <row r="20" spans="1:8" x14ac:dyDescent="0.2">
      <c r="A20" s="684" t="s">
        <v>373</v>
      </c>
      <c r="B20" s="1"/>
      <c r="C20" s="1"/>
      <c r="D20" s="1"/>
      <c r="E20" s="1"/>
      <c r="F20" s="1"/>
      <c r="G20" s="1"/>
      <c r="H20" s="1"/>
    </row>
    <row r="21" spans="1:8" x14ac:dyDescent="0.2">
      <c r="A21" s="685" t="s">
        <v>640</v>
      </c>
      <c r="B21" s="1"/>
      <c r="C21" s="1"/>
      <c r="D21" s="1"/>
      <c r="E21" s="1"/>
      <c r="F21" s="1"/>
      <c r="G21" s="1"/>
      <c r="H21" s="1"/>
    </row>
    <row r="22" spans="1:8" x14ac:dyDescent="0.2">
      <c r="A22" s="900" t="s">
        <v>656</v>
      </c>
      <c r="B22" s="900"/>
      <c r="C22" s="900"/>
      <c r="D22" s="900"/>
      <c r="E22" s="900"/>
      <c r="F22" s="900"/>
      <c r="G22" s="900"/>
      <c r="H22" s="900"/>
    </row>
    <row r="23" spans="1:8" x14ac:dyDescent="0.2">
      <c r="A23" s="900"/>
      <c r="B23" s="900"/>
      <c r="C23" s="900"/>
      <c r="D23" s="900"/>
      <c r="E23" s="900"/>
      <c r="F23" s="900"/>
      <c r="G23" s="900"/>
      <c r="H23" s="900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218" priority="8" operator="between">
      <formula>0.0001</formula>
      <formula>0.44999</formula>
    </cfRule>
  </conditionalFormatting>
  <conditionalFormatting sqref="E5">
    <cfRule type="cellIs" dxfId="217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/>
  </sheetViews>
  <sheetFormatPr baseColWidth="10" defaultRowHeight="14.25" x14ac:dyDescent="0.2"/>
  <cols>
    <col min="1" max="1" width="16.375" customWidth="1"/>
  </cols>
  <sheetData>
    <row r="1" spans="1:8" ht="15" x14ac:dyDescent="0.25">
      <c r="A1" s="429" t="s">
        <v>584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544</v>
      </c>
      <c r="H2" s="1"/>
    </row>
    <row r="3" spans="1:8" x14ac:dyDescent="0.2">
      <c r="A3" s="63"/>
      <c r="B3" s="864">
        <f>INDICE!A3</f>
        <v>42644</v>
      </c>
      <c r="C3" s="882">
        <v>41671</v>
      </c>
      <c r="D3" s="882" t="s">
        <v>119</v>
      </c>
      <c r="E3" s="882"/>
      <c r="F3" s="882" t="s">
        <v>120</v>
      </c>
      <c r="G3" s="882"/>
      <c r="H3" s="1"/>
    </row>
    <row r="4" spans="1:8" x14ac:dyDescent="0.2">
      <c r="A4" s="75"/>
      <c r="B4" s="260" t="s">
        <v>393</v>
      </c>
      <c r="C4" s="261" t="s">
        <v>486</v>
      </c>
      <c r="D4" s="260" t="s">
        <v>393</v>
      </c>
      <c r="E4" s="261" t="s">
        <v>486</v>
      </c>
      <c r="F4" s="260" t="s">
        <v>393</v>
      </c>
      <c r="G4" s="262" t="s">
        <v>486</v>
      </c>
      <c r="H4" s="1"/>
    </row>
    <row r="5" spans="1:8" x14ac:dyDescent="0.2">
      <c r="A5" s="690" t="s">
        <v>543</v>
      </c>
      <c r="B5" s="691">
        <v>14.755511007761051</v>
      </c>
      <c r="C5" s="654">
        <v>-26.581811738803118</v>
      </c>
      <c r="D5" s="692">
        <v>15.373442498999415</v>
      </c>
      <c r="E5" s="654">
        <v>-30.626163146970541</v>
      </c>
      <c r="F5" s="692">
        <v>16.070110476658616</v>
      </c>
      <c r="G5" s="654">
        <v>-29.708067985946059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394</v>
      </c>
      <c r="H6" s="1"/>
    </row>
    <row r="7" spans="1:8" x14ac:dyDescent="0.2">
      <c r="A7" s="274" t="s">
        <v>555</v>
      </c>
      <c r="B7" s="94"/>
      <c r="C7" s="288"/>
      <c r="D7" s="288"/>
      <c r="E7" s="288"/>
      <c r="F7" s="94"/>
      <c r="G7" s="94"/>
      <c r="H7" s="1"/>
    </row>
    <row r="8" spans="1:8" x14ac:dyDescent="0.2">
      <c r="A8" s="684" t="s">
        <v>395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1"/>
  <sheetViews>
    <sheetView workbookViewId="0">
      <selection activeCell="I13" sqref="I13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696"/>
    <col min="10" max="12" width="11" style="1"/>
  </cols>
  <sheetData>
    <row r="1" spans="1:14" x14ac:dyDescent="0.2">
      <c r="A1" s="892" t="s">
        <v>385</v>
      </c>
      <c r="B1" s="892"/>
      <c r="C1" s="892"/>
      <c r="D1" s="892"/>
      <c r="E1" s="892"/>
      <c r="F1" s="892"/>
      <c r="G1" s="892"/>
      <c r="H1" s="1"/>
      <c r="I1" s="1"/>
    </row>
    <row r="2" spans="1:14" x14ac:dyDescent="0.2">
      <c r="A2" s="893"/>
      <c r="B2" s="893"/>
      <c r="C2" s="893"/>
      <c r="D2" s="893"/>
      <c r="E2" s="893"/>
      <c r="F2" s="893"/>
      <c r="G2" s="893"/>
      <c r="H2" s="11"/>
      <c r="I2" s="62" t="s">
        <v>542</v>
      </c>
    </row>
    <row r="3" spans="1:14" x14ac:dyDescent="0.2">
      <c r="A3" s="878" t="s">
        <v>523</v>
      </c>
      <c r="B3" s="878" t="s">
        <v>524</v>
      </c>
      <c r="C3" s="861">
        <f>INDICE!A3</f>
        <v>42644</v>
      </c>
      <c r="D3" s="862">
        <v>41671</v>
      </c>
      <c r="E3" s="862" t="s">
        <v>119</v>
      </c>
      <c r="F3" s="862"/>
      <c r="G3" s="862" t="s">
        <v>120</v>
      </c>
      <c r="H3" s="862"/>
      <c r="I3" s="862"/>
    </row>
    <row r="4" spans="1:14" x14ac:dyDescent="0.2">
      <c r="A4" s="879"/>
      <c r="B4" s="879"/>
      <c r="C4" s="97" t="s">
        <v>54</v>
      </c>
      <c r="D4" s="97" t="s">
        <v>486</v>
      </c>
      <c r="E4" s="97" t="s">
        <v>54</v>
      </c>
      <c r="F4" s="97" t="s">
        <v>486</v>
      </c>
      <c r="G4" s="97" t="s">
        <v>54</v>
      </c>
      <c r="H4" s="443" t="s">
        <v>486</v>
      </c>
      <c r="I4" s="443" t="s">
        <v>109</v>
      </c>
    </row>
    <row r="5" spans="1:14" x14ac:dyDescent="0.2">
      <c r="A5" s="616"/>
      <c r="B5" s="638" t="s">
        <v>210</v>
      </c>
      <c r="C5" s="201">
        <v>0</v>
      </c>
      <c r="D5" s="186" t="s">
        <v>149</v>
      </c>
      <c r="E5" s="359">
        <v>0</v>
      </c>
      <c r="F5" s="186">
        <v>-100</v>
      </c>
      <c r="G5" s="359">
        <v>0</v>
      </c>
      <c r="H5" s="186">
        <v>-100</v>
      </c>
      <c r="I5" s="635">
        <v>0</v>
      </c>
    </row>
    <row r="6" spans="1:14" x14ac:dyDescent="0.2">
      <c r="A6" s="800" t="s">
        <v>344</v>
      </c>
      <c r="B6" s="639"/>
      <c r="C6" s="362">
        <v>0</v>
      </c>
      <c r="D6" s="195" t="s">
        <v>149</v>
      </c>
      <c r="E6" s="191">
        <v>0</v>
      </c>
      <c r="F6" s="360">
        <v>-100</v>
      </c>
      <c r="G6" s="191">
        <v>0</v>
      </c>
      <c r="H6" s="360">
        <v>-100</v>
      </c>
      <c r="I6" s="361">
        <v>0</v>
      </c>
    </row>
    <row r="7" spans="1:14" x14ac:dyDescent="0.2">
      <c r="A7" s="616"/>
      <c r="B7" s="638" t="s">
        <v>248</v>
      </c>
      <c r="C7" s="201">
        <v>0</v>
      </c>
      <c r="D7" s="186" t="s">
        <v>149</v>
      </c>
      <c r="E7" s="359">
        <v>0</v>
      </c>
      <c r="F7" s="186">
        <v>-100</v>
      </c>
      <c r="G7" s="359">
        <v>0</v>
      </c>
      <c r="H7" s="186">
        <v>-100</v>
      </c>
      <c r="I7" s="637">
        <v>0</v>
      </c>
    </row>
    <row r="8" spans="1:14" x14ac:dyDescent="0.2">
      <c r="A8" s="616"/>
      <c r="B8" s="638" t="s">
        <v>212</v>
      </c>
      <c r="C8" s="201">
        <v>0</v>
      </c>
      <c r="D8" s="186" t="s">
        <v>149</v>
      </c>
      <c r="E8" s="359">
        <v>0</v>
      </c>
      <c r="F8" s="186">
        <v>-100</v>
      </c>
      <c r="G8" s="622">
        <v>960.33753000000002</v>
      </c>
      <c r="H8" s="186">
        <v>-46.136988426551454</v>
      </c>
      <c r="I8" s="637">
        <v>2.0619831522518588</v>
      </c>
    </row>
    <row r="9" spans="1:14" x14ac:dyDescent="0.2">
      <c r="A9" s="616"/>
      <c r="B9" s="638" t="s">
        <v>610</v>
      </c>
      <c r="C9" s="761">
        <v>0</v>
      </c>
      <c r="D9" s="762" t="s">
        <v>149</v>
      </c>
      <c r="E9" s="763">
        <v>350.54465000000005</v>
      </c>
      <c r="F9" s="762" t="s">
        <v>149</v>
      </c>
      <c r="G9" s="763">
        <v>350.54465000000005</v>
      </c>
      <c r="H9" s="762" t="s">
        <v>149</v>
      </c>
      <c r="I9" s="637">
        <v>0.75266991014297302</v>
      </c>
    </row>
    <row r="10" spans="1:14" x14ac:dyDescent="0.2">
      <c r="A10" s="800" t="s">
        <v>530</v>
      </c>
      <c r="B10" s="639"/>
      <c r="C10" s="362">
        <v>0</v>
      </c>
      <c r="D10" s="195" t="s">
        <v>149</v>
      </c>
      <c r="E10" s="191">
        <v>350.54465000000005</v>
      </c>
      <c r="F10" s="360">
        <v>-87.89005428920909</v>
      </c>
      <c r="G10" s="251">
        <v>1310.8821800000001</v>
      </c>
      <c r="H10" s="360">
        <v>-65.234700613145009</v>
      </c>
      <c r="I10" s="361">
        <v>2.8146530623948318</v>
      </c>
    </row>
    <row r="11" spans="1:14" x14ac:dyDescent="0.2">
      <c r="A11" s="617"/>
      <c r="B11" s="638" t="s">
        <v>670</v>
      </c>
      <c r="C11" s="201">
        <v>0.60359000000000007</v>
      </c>
      <c r="D11" s="186" t="s">
        <v>149</v>
      </c>
      <c r="E11" s="188">
        <v>1.83125</v>
      </c>
      <c r="F11" s="186" t="s">
        <v>149</v>
      </c>
      <c r="G11" s="188">
        <v>1.83125</v>
      </c>
      <c r="H11" s="186" t="s">
        <v>149</v>
      </c>
      <c r="I11" s="635">
        <v>3.9319578060863832E-3</v>
      </c>
      <c r="J11" s="452"/>
    </row>
    <row r="12" spans="1:14" x14ac:dyDescent="0.2">
      <c r="A12" s="617"/>
      <c r="B12" s="638" t="s">
        <v>310</v>
      </c>
      <c r="C12" s="201">
        <v>0</v>
      </c>
      <c r="D12" s="186" t="s">
        <v>149</v>
      </c>
      <c r="E12" s="188">
        <v>0</v>
      </c>
      <c r="F12" s="186">
        <v>-100</v>
      </c>
      <c r="G12" s="188">
        <v>0</v>
      </c>
      <c r="H12" s="186">
        <v>-100</v>
      </c>
      <c r="I12" s="636">
        <v>0</v>
      </c>
      <c r="J12" s="452"/>
    </row>
    <row r="13" spans="1:14" x14ac:dyDescent="0.2">
      <c r="A13" s="617"/>
      <c r="B13" s="638" t="s">
        <v>314</v>
      </c>
      <c r="C13" s="201">
        <v>0</v>
      </c>
      <c r="D13" s="186" t="s">
        <v>149</v>
      </c>
      <c r="E13" s="188">
        <v>0.60672999999999999</v>
      </c>
      <c r="F13" s="186" t="s">
        <v>149</v>
      </c>
      <c r="G13" s="188">
        <v>0.60672999999999999</v>
      </c>
      <c r="H13" s="186">
        <v>-30.471901356802345</v>
      </c>
      <c r="I13" s="644">
        <v>1.3027367970985893E-3</v>
      </c>
      <c r="J13" s="452"/>
      <c r="M13" s="764"/>
      <c r="N13" s="764"/>
    </row>
    <row r="14" spans="1:14" x14ac:dyDescent="0.2">
      <c r="A14" s="617"/>
      <c r="B14" s="638" t="s">
        <v>251</v>
      </c>
      <c r="C14" s="201">
        <v>82.393079999999998</v>
      </c>
      <c r="D14" s="186">
        <v>-49.239148602489976</v>
      </c>
      <c r="E14" s="188">
        <v>6824.2974899999999</v>
      </c>
      <c r="F14" s="186">
        <v>17.877470263746311</v>
      </c>
      <c r="G14" s="188">
        <v>6878.9718400000002</v>
      </c>
      <c r="H14" s="186">
        <v>18.424994901369072</v>
      </c>
      <c r="I14" s="644">
        <v>14.770144450040362</v>
      </c>
      <c r="J14" s="452"/>
      <c r="K14" s="827"/>
      <c r="L14" s="827"/>
      <c r="M14" s="764"/>
      <c r="N14" s="764"/>
    </row>
    <row r="15" spans="1:14" x14ac:dyDescent="0.2">
      <c r="A15" s="616"/>
      <c r="B15" s="645" t="s">
        <v>369</v>
      </c>
      <c r="C15" s="641">
        <v>62.665010000000002</v>
      </c>
      <c r="D15" s="642">
        <v>-54.800419703623803</v>
      </c>
      <c r="E15" s="643">
        <v>6560.3231500000002</v>
      </c>
      <c r="F15" s="642">
        <v>17.75469722696646</v>
      </c>
      <c r="G15" s="682">
        <v>6574.838060000001</v>
      </c>
      <c r="H15" s="642">
        <v>18.015232995288585</v>
      </c>
      <c r="I15" s="765">
        <v>14.117125369977259</v>
      </c>
      <c r="J15" s="452"/>
      <c r="K15" s="827"/>
      <c r="L15" s="827"/>
      <c r="M15" s="764"/>
      <c r="N15" s="764"/>
    </row>
    <row r="16" spans="1:14" x14ac:dyDescent="0.2">
      <c r="A16" s="616"/>
      <c r="B16" s="645" t="s">
        <v>366</v>
      </c>
      <c r="C16" s="641">
        <v>19.728069999999995</v>
      </c>
      <c r="D16" s="642">
        <v>-16.67305864712468</v>
      </c>
      <c r="E16" s="770">
        <v>263.97434000000004</v>
      </c>
      <c r="F16" s="642">
        <v>21.013069535872063</v>
      </c>
      <c r="G16" s="682">
        <v>304.13377999999994</v>
      </c>
      <c r="H16" s="642">
        <v>28.035454598728126</v>
      </c>
      <c r="I16" s="637">
        <v>0.65301908006310361</v>
      </c>
      <c r="J16" s="452"/>
      <c r="K16" s="827"/>
      <c r="L16" s="827"/>
      <c r="M16" s="764"/>
      <c r="N16" s="764"/>
    </row>
    <row r="17" spans="1:14" x14ac:dyDescent="0.2">
      <c r="A17" s="617"/>
      <c r="B17" s="638" t="s">
        <v>252</v>
      </c>
      <c r="C17" s="201">
        <v>0</v>
      </c>
      <c r="D17" s="186" t="s">
        <v>149</v>
      </c>
      <c r="E17" s="359">
        <v>0</v>
      </c>
      <c r="F17" s="186" t="s">
        <v>149</v>
      </c>
      <c r="G17" s="359">
        <v>0</v>
      </c>
      <c r="H17" s="186">
        <v>-100</v>
      </c>
      <c r="I17" s="636">
        <v>0</v>
      </c>
      <c r="J17" s="452"/>
      <c r="K17" s="822"/>
      <c r="M17" s="764"/>
      <c r="N17" s="764"/>
    </row>
    <row r="18" spans="1:14" x14ac:dyDescent="0.2">
      <c r="A18" s="617"/>
      <c r="B18" s="638" t="s">
        <v>216</v>
      </c>
      <c r="C18" s="201">
        <v>4.4696499999999997</v>
      </c>
      <c r="D18" s="186">
        <v>-41.68944261439615</v>
      </c>
      <c r="E18" s="359">
        <v>60.277569999999997</v>
      </c>
      <c r="F18" s="186">
        <v>-21.03397523107466</v>
      </c>
      <c r="G18" s="188">
        <v>727.58989999999983</v>
      </c>
      <c r="H18" s="186">
        <v>689.52643273745821</v>
      </c>
      <c r="I18" s="644">
        <v>1.5622404297253847</v>
      </c>
      <c r="M18" s="764"/>
      <c r="N18" s="764"/>
    </row>
    <row r="19" spans="1:14" x14ac:dyDescent="0.2">
      <c r="A19" s="616"/>
      <c r="B19" s="638" t="s">
        <v>631</v>
      </c>
      <c r="C19" s="201">
        <v>0</v>
      </c>
      <c r="D19" s="186" t="s">
        <v>149</v>
      </c>
      <c r="E19" s="359">
        <v>0</v>
      </c>
      <c r="F19" s="186">
        <v>-100</v>
      </c>
      <c r="G19" s="188">
        <v>0</v>
      </c>
      <c r="H19" s="186">
        <v>-100</v>
      </c>
      <c r="I19" s="644">
        <v>0</v>
      </c>
      <c r="M19" s="764"/>
      <c r="N19" s="764"/>
    </row>
    <row r="20" spans="1:14" x14ac:dyDescent="0.2">
      <c r="A20" s="616"/>
      <c r="B20" s="638" t="s">
        <v>254</v>
      </c>
      <c r="C20" s="201">
        <v>2668.2963799999998</v>
      </c>
      <c r="D20" s="186">
        <v>-12.778890228251786</v>
      </c>
      <c r="E20" s="359">
        <v>29767.730489999998</v>
      </c>
      <c r="F20" s="186">
        <v>0.43678374872454645</v>
      </c>
      <c r="G20" s="359">
        <v>35552.09029</v>
      </c>
      <c r="H20" s="186">
        <v>15.085649763701264</v>
      </c>
      <c r="I20" s="635">
        <v>76.335464266732245</v>
      </c>
    </row>
    <row r="21" spans="1:14" x14ac:dyDescent="0.2">
      <c r="A21" s="616"/>
      <c r="B21" s="645" t="s">
        <v>369</v>
      </c>
      <c r="C21" s="641">
        <v>2662.7208300000002</v>
      </c>
      <c r="D21" s="642">
        <v>-12.783034518398138</v>
      </c>
      <c r="E21" s="643">
        <v>29619.699050000003</v>
      </c>
      <c r="F21" s="642">
        <v>0.31425904730701604</v>
      </c>
      <c r="G21" s="682">
        <v>35392.322890000003</v>
      </c>
      <c r="H21" s="642">
        <v>15.008556070103049</v>
      </c>
      <c r="I21" s="765">
        <v>75.992420621359884</v>
      </c>
    </row>
    <row r="22" spans="1:14" x14ac:dyDescent="0.2">
      <c r="A22" s="616"/>
      <c r="B22" s="645" t="s">
        <v>366</v>
      </c>
      <c r="C22" s="641">
        <v>5.5755499999999998</v>
      </c>
      <c r="D22" s="642">
        <v>-10.753645133872316</v>
      </c>
      <c r="E22" s="770">
        <v>148.03144</v>
      </c>
      <c r="F22" s="642">
        <v>32.921877841106792</v>
      </c>
      <c r="G22" s="682">
        <v>159.76739999999998</v>
      </c>
      <c r="H22" s="642">
        <v>35.155456259659729</v>
      </c>
      <c r="I22" s="765">
        <v>0.34304364537235527</v>
      </c>
    </row>
    <row r="23" spans="1:14" x14ac:dyDescent="0.2">
      <c r="A23" s="616"/>
      <c r="B23" s="638" t="s">
        <v>386</v>
      </c>
      <c r="C23" s="201">
        <v>0.85899999999999999</v>
      </c>
      <c r="D23" s="186">
        <v>-42.19419788561315</v>
      </c>
      <c r="E23" s="359">
        <v>9.7450299999999981</v>
      </c>
      <c r="F23" s="186">
        <v>13.485718544638919</v>
      </c>
      <c r="G23" s="622">
        <v>11.5129</v>
      </c>
      <c r="H23" s="186">
        <v>21.441786970289588</v>
      </c>
      <c r="I23" s="819">
        <v>2.471985639628228E-2</v>
      </c>
    </row>
    <row r="24" spans="1:14" x14ac:dyDescent="0.2">
      <c r="A24" s="616"/>
      <c r="B24" s="638" t="s">
        <v>256</v>
      </c>
      <c r="C24" s="201">
        <v>0</v>
      </c>
      <c r="D24" s="186" t="s">
        <v>149</v>
      </c>
      <c r="E24" s="359">
        <v>0</v>
      </c>
      <c r="F24" s="186" t="s">
        <v>149</v>
      </c>
      <c r="G24" s="188">
        <v>0</v>
      </c>
      <c r="H24" s="186">
        <v>-100</v>
      </c>
      <c r="I24" s="635">
        <v>0</v>
      </c>
    </row>
    <row r="25" spans="1:14" x14ac:dyDescent="0.2">
      <c r="A25" s="800" t="s">
        <v>514</v>
      </c>
      <c r="B25" s="639"/>
      <c r="C25" s="362">
        <v>2756.6216999999997</v>
      </c>
      <c r="D25" s="195">
        <v>-14.674160514766751</v>
      </c>
      <c r="E25" s="191">
        <v>36664.488560000005</v>
      </c>
      <c r="F25" s="360">
        <v>2.657699629746209</v>
      </c>
      <c r="G25" s="251">
        <v>43172.602909999994</v>
      </c>
      <c r="H25" s="360">
        <v>9.1631533244722885</v>
      </c>
      <c r="I25" s="361">
        <v>92.697803697497434</v>
      </c>
    </row>
    <row r="26" spans="1:14" x14ac:dyDescent="0.2">
      <c r="A26" s="617"/>
      <c r="B26" s="638" t="s">
        <v>387</v>
      </c>
      <c r="C26" s="201">
        <v>0</v>
      </c>
      <c r="D26" s="186" t="s">
        <v>149</v>
      </c>
      <c r="E26" s="188">
        <v>0</v>
      </c>
      <c r="F26" s="186">
        <v>-100</v>
      </c>
      <c r="G26" s="188">
        <v>0</v>
      </c>
      <c r="H26" s="186">
        <v>-100</v>
      </c>
      <c r="I26" s="635">
        <v>0</v>
      </c>
    </row>
    <row r="27" spans="1:14" x14ac:dyDescent="0.2">
      <c r="A27" s="800" t="s">
        <v>391</v>
      </c>
      <c r="B27" s="639"/>
      <c r="C27" s="362">
        <v>0</v>
      </c>
      <c r="D27" s="195" t="s">
        <v>149</v>
      </c>
      <c r="E27" s="191">
        <v>0</v>
      </c>
      <c r="F27" s="360">
        <v>-100</v>
      </c>
      <c r="G27" s="191">
        <v>0</v>
      </c>
      <c r="H27" s="360">
        <v>-100</v>
      </c>
      <c r="I27" s="361">
        <v>0</v>
      </c>
    </row>
    <row r="28" spans="1:14" x14ac:dyDescent="0.2">
      <c r="A28" s="617"/>
      <c r="B28" s="638" t="s">
        <v>388</v>
      </c>
      <c r="C28" s="201">
        <v>0</v>
      </c>
      <c r="D28" s="186" t="s">
        <v>149</v>
      </c>
      <c r="E28" s="188">
        <v>0</v>
      </c>
      <c r="F28" s="186">
        <v>-100</v>
      </c>
      <c r="G28" s="188">
        <v>0</v>
      </c>
      <c r="H28" s="186">
        <v>-100</v>
      </c>
      <c r="I28" s="635">
        <v>0</v>
      </c>
    </row>
    <row r="29" spans="1:14" x14ac:dyDescent="0.2">
      <c r="A29" s="616"/>
      <c r="B29" s="640" t="s">
        <v>262</v>
      </c>
      <c r="C29" s="201">
        <v>0</v>
      </c>
      <c r="D29" s="197" t="s">
        <v>149</v>
      </c>
      <c r="E29" s="359">
        <v>0</v>
      </c>
      <c r="F29" s="197">
        <v>-100</v>
      </c>
      <c r="G29" s="359">
        <v>0</v>
      </c>
      <c r="H29" s="197">
        <v>-100</v>
      </c>
      <c r="I29" s="635">
        <v>0</v>
      </c>
    </row>
    <row r="30" spans="1:14" x14ac:dyDescent="0.2">
      <c r="A30" s="616"/>
      <c r="B30" s="640" t="s">
        <v>389</v>
      </c>
      <c r="C30" s="201">
        <v>0</v>
      </c>
      <c r="D30" s="197" t="s">
        <v>149</v>
      </c>
      <c r="E30" s="359">
        <v>0</v>
      </c>
      <c r="F30" s="197">
        <v>-100</v>
      </c>
      <c r="G30" s="359">
        <v>1072.2989599999999</v>
      </c>
      <c r="H30" s="197">
        <v>-70.765612411776502</v>
      </c>
      <c r="I30" s="635">
        <v>2.3023804866786675</v>
      </c>
    </row>
    <row r="31" spans="1:14" x14ac:dyDescent="0.2">
      <c r="A31" s="616"/>
      <c r="B31" s="638" t="s">
        <v>390</v>
      </c>
      <c r="C31" s="201">
        <v>0</v>
      </c>
      <c r="D31" s="186" t="s">
        <v>149</v>
      </c>
      <c r="E31" s="359">
        <v>0</v>
      </c>
      <c r="F31" s="186">
        <v>-100</v>
      </c>
      <c r="G31" s="622">
        <v>0</v>
      </c>
      <c r="H31" s="186">
        <v>-100</v>
      </c>
      <c r="I31" s="635">
        <v>0</v>
      </c>
    </row>
    <row r="32" spans="1:14" x14ac:dyDescent="0.2">
      <c r="A32" s="616"/>
      <c r="B32" s="638" t="s">
        <v>677</v>
      </c>
      <c r="C32" s="201">
        <v>0</v>
      </c>
      <c r="D32" s="186" t="s">
        <v>149</v>
      </c>
      <c r="E32" s="359">
        <v>985.44656000000009</v>
      </c>
      <c r="F32" s="186">
        <v>-1.0234777609840564</v>
      </c>
      <c r="G32" s="188">
        <v>985.44656000000009</v>
      </c>
      <c r="H32" s="186">
        <v>-1.0234777609840564</v>
      </c>
      <c r="I32" s="635">
        <v>2.1158958602446276</v>
      </c>
    </row>
    <row r="33" spans="1:14" x14ac:dyDescent="0.2">
      <c r="A33" s="616" t="s">
        <v>531</v>
      </c>
      <c r="B33" s="638"/>
      <c r="C33" s="201">
        <v>0</v>
      </c>
      <c r="D33" s="186" t="s">
        <v>149</v>
      </c>
      <c r="E33" s="359">
        <v>985.44656000000009</v>
      </c>
      <c r="F33" s="186">
        <v>-82.792328894895817</v>
      </c>
      <c r="G33" s="188">
        <v>2057.7455199999999</v>
      </c>
      <c r="H33" s="186">
        <v>-79.259221979030215</v>
      </c>
      <c r="I33" s="635">
        <v>4.4182763469232951</v>
      </c>
    </row>
    <row r="34" spans="1:14" x14ac:dyDescent="0.2">
      <c r="A34" s="616"/>
      <c r="B34" s="638" t="s">
        <v>228</v>
      </c>
      <c r="C34" s="201">
        <v>0</v>
      </c>
      <c r="D34" s="186" t="s">
        <v>149</v>
      </c>
      <c r="E34" s="359">
        <v>0</v>
      </c>
      <c r="F34" s="186">
        <v>-100</v>
      </c>
      <c r="G34" s="188">
        <v>0</v>
      </c>
      <c r="H34" s="186">
        <v>-100</v>
      </c>
      <c r="I34" s="635">
        <v>0</v>
      </c>
    </row>
    <row r="35" spans="1:14" x14ac:dyDescent="0.2">
      <c r="A35" s="800" t="s">
        <v>515</v>
      </c>
      <c r="B35" s="639"/>
      <c r="C35" s="362">
        <v>0</v>
      </c>
      <c r="D35" s="195" t="s">
        <v>149</v>
      </c>
      <c r="E35" s="191">
        <v>0</v>
      </c>
      <c r="F35" s="360">
        <v>-100</v>
      </c>
      <c r="G35" s="191">
        <v>0</v>
      </c>
      <c r="H35" s="360">
        <v>-100</v>
      </c>
      <c r="I35" s="361">
        <v>0</v>
      </c>
    </row>
    <row r="36" spans="1:14" x14ac:dyDescent="0.2">
      <c r="A36" s="801" t="s">
        <v>676</v>
      </c>
      <c r="B36" s="639"/>
      <c r="C36" s="362">
        <v>0</v>
      </c>
      <c r="D36" s="195">
        <v>-100</v>
      </c>
      <c r="E36" s="191">
        <v>19.3017</v>
      </c>
      <c r="F36" s="360">
        <v>-89.605190915090773</v>
      </c>
      <c r="G36" s="191">
        <v>32.260010000000001</v>
      </c>
      <c r="H36" s="360">
        <v>-85.317618365514633</v>
      </c>
      <c r="I36" s="360">
        <v>6.9266893184395786E-2</v>
      </c>
    </row>
    <row r="37" spans="1:14" x14ac:dyDescent="0.2">
      <c r="A37" s="623" t="s">
        <v>118</v>
      </c>
      <c r="B37" s="364"/>
      <c r="C37" s="364">
        <v>2756.6216999999997</v>
      </c>
      <c r="D37" s="354">
        <v>-15.241692548273758</v>
      </c>
      <c r="E37" s="204">
        <v>38019.781470000002</v>
      </c>
      <c r="F37" s="354">
        <v>-21.437710335234641</v>
      </c>
      <c r="G37" s="254">
        <v>46573.490620000011</v>
      </c>
      <c r="H37" s="207">
        <v>-18.765752044822705</v>
      </c>
      <c r="I37" s="365">
        <v>100</v>
      </c>
    </row>
    <row r="38" spans="1:14" x14ac:dyDescent="0.2">
      <c r="A38" s="366"/>
      <c r="B38" s="366" t="s">
        <v>369</v>
      </c>
      <c r="C38" s="646">
        <v>2725.3858399999999</v>
      </c>
      <c r="D38" s="216">
        <v>-14.608223287741238</v>
      </c>
      <c r="E38" s="255">
        <v>36180.022199999992</v>
      </c>
      <c r="F38" s="216">
        <v>3.0826087909416362</v>
      </c>
      <c r="G38" s="255">
        <v>41967.160950000005</v>
      </c>
      <c r="H38" s="216">
        <v>15.469439638450972</v>
      </c>
      <c r="I38" s="647">
        <v>90.109545991337143</v>
      </c>
    </row>
    <row r="39" spans="1:14" x14ac:dyDescent="0.2">
      <c r="A39" s="366"/>
      <c r="B39" s="366" t="s">
        <v>366</v>
      </c>
      <c r="C39" s="646">
        <v>31.235859999999992</v>
      </c>
      <c r="D39" s="216">
        <v>-48.546128398378244</v>
      </c>
      <c r="E39" s="255">
        <v>1839.75927</v>
      </c>
      <c r="F39" s="216">
        <v>-86.163432699321262</v>
      </c>
      <c r="G39" s="255">
        <v>4606.3296700000001</v>
      </c>
      <c r="H39" s="216">
        <v>-78.052046650524858</v>
      </c>
      <c r="I39" s="647">
        <v>9.8904540086628341</v>
      </c>
    </row>
    <row r="40" spans="1:14" x14ac:dyDescent="0.2">
      <c r="A40" s="837" t="s">
        <v>518</v>
      </c>
      <c r="B40" s="774"/>
      <c r="C40" s="627">
        <v>2756.01811</v>
      </c>
      <c r="D40" s="628">
        <v>-14.692843464064756</v>
      </c>
      <c r="E40" s="627">
        <v>36662.657310000002</v>
      </c>
      <c r="F40" s="628">
        <v>-6.1167024044479827</v>
      </c>
      <c r="G40" s="627">
        <v>44243.070619999999</v>
      </c>
      <c r="H40" s="630">
        <v>-4.0803366386085029</v>
      </c>
      <c r="I40" s="630">
        <v>94.996252226370032</v>
      </c>
    </row>
    <row r="41" spans="1:14" x14ac:dyDescent="0.2">
      <c r="A41" s="837" t="s">
        <v>519</v>
      </c>
      <c r="B41" s="774"/>
      <c r="C41" s="627">
        <v>0.60358999999985097</v>
      </c>
      <c r="D41" s="628">
        <v>-97.209787171095883</v>
      </c>
      <c r="E41" s="627">
        <v>1357.1241599999964</v>
      </c>
      <c r="F41" s="628">
        <v>-85.474633544163424</v>
      </c>
      <c r="G41" s="627">
        <v>2330.4200000000151</v>
      </c>
      <c r="H41" s="630">
        <v>-79.206051809320726</v>
      </c>
      <c r="I41" s="630">
        <v>5.0037477736299731</v>
      </c>
    </row>
    <row r="42" spans="1:14" x14ac:dyDescent="0.2">
      <c r="A42" s="790" t="s">
        <v>520</v>
      </c>
      <c r="B42" s="782"/>
      <c r="C42" s="757">
        <v>2755.1591100000001</v>
      </c>
      <c r="D42" s="758">
        <v>-14.680187972443184</v>
      </c>
      <c r="E42" s="757">
        <v>36652.912280000004</v>
      </c>
      <c r="F42" s="758">
        <v>2.6514952809969965</v>
      </c>
      <c r="G42" s="757">
        <v>43159.258759999997</v>
      </c>
      <c r="H42" s="758">
        <v>14.661972008230141</v>
      </c>
      <c r="I42" s="758">
        <v>92.669151883295072</v>
      </c>
    </row>
    <row r="43" spans="1:14" x14ac:dyDescent="0.2">
      <c r="A43" s="828"/>
      <c r="B43" s="827"/>
      <c r="C43" s="693"/>
      <c r="D43" s="693"/>
      <c r="E43" s="693"/>
      <c r="F43" s="693"/>
      <c r="G43" s="694"/>
      <c r="H43" s="693"/>
      <c r="I43" s="247" t="s">
        <v>236</v>
      </c>
      <c r="J43" s="823"/>
      <c r="K43" s="697"/>
      <c r="L43" s="823"/>
      <c r="M43" s="430"/>
      <c r="N43" s="778"/>
    </row>
    <row r="44" spans="1:14" x14ac:dyDescent="0.2">
      <c r="A44" s="829" t="s">
        <v>666</v>
      </c>
      <c r="B44" s="830"/>
      <c r="C44" s="594"/>
      <c r="D44" s="733"/>
      <c r="E44" s="733"/>
      <c r="F44" s="734"/>
      <c r="G44" s="694"/>
      <c r="H44" s="733"/>
      <c r="I44" s="733"/>
      <c r="J44" s="823"/>
      <c r="K44" s="697"/>
      <c r="L44" s="823"/>
      <c r="M44" s="430"/>
      <c r="N44" s="778"/>
    </row>
    <row r="45" spans="1:14" ht="14.25" customHeight="1" x14ac:dyDescent="0.2">
      <c r="A45" s="900" t="s">
        <v>667</v>
      </c>
      <c r="B45" s="900"/>
      <c r="C45" s="900"/>
      <c r="D45" s="900"/>
      <c r="E45" s="900"/>
      <c r="F45" s="900"/>
      <c r="G45" s="900"/>
      <c r="H45" s="900"/>
      <c r="I45" s="900"/>
    </row>
    <row r="46" spans="1:14" x14ac:dyDescent="0.2">
      <c r="A46" s="900"/>
      <c r="B46" s="900"/>
      <c r="C46" s="900"/>
      <c r="D46" s="900"/>
      <c r="E46" s="900"/>
      <c r="F46" s="900"/>
      <c r="G46" s="900"/>
      <c r="H46" s="900"/>
      <c r="I46" s="900"/>
    </row>
    <row r="47" spans="1:14" ht="6" customHeight="1" x14ac:dyDescent="0.2">
      <c r="A47" s="900"/>
      <c r="B47" s="900"/>
      <c r="C47" s="900"/>
      <c r="D47" s="900"/>
      <c r="E47" s="900"/>
      <c r="F47" s="900"/>
      <c r="G47" s="900"/>
      <c r="H47" s="900"/>
      <c r="I47" s="900"/>
    </row>
    <row r="48" spans="1:14" ht="28.5" customHeight="1" x14ac:dyDescent="0.2">
      <c r="A48" s="900" t="s">
        <v>656</v>
      </c>
      <c r="B48" s="900"/>
      <c r="C48" s="900"/>
      <c r="D48" s="900"/>
      <c r="E48" s="900"/>
      <c r="F48" s="900"/>
      <c r="G48" s="900"/>
      <c r="H48" s="900"/>
      <c r="I48" s="900"/>
    </row>
    <row r="49" spans="1:9" x14ac:dyDescent="0.2">
      <c r="A49" s="900"/>
      <c r="B49" s="900"/>
      <c r="C49" s="900"/>
      <c r="D49" s="900"/>
      <c r="E49" s="900"/>
      <c r="F49" s="900"/>
      <c r="G49" s="900"/>
      <c r="H49" s="900"/>
      <c r="I49" s="1"/>
    </row>
    <row r="50" spans="1:9" x14ac:dyDescent="0.2">
      <c r="A50" s="900"/>
      <c r="B50" s="900"/>
      <c r="C50" s="900"/>
      <c r="D50" s="900"/>
      <c r="E50" s="900"/>
      <c r="F50" s="900"/>
      <c r="G50" s="900"/>
      <c r="H50" s="900"/>
      <c r="I50" s="1"/>
    </row>
    <row r="51" spans="1:9" x14ac:dyDescent="0.2">
      <c r="A51" s="1"/>
      <c r="B51" s="1"/>
      <c r="C51" s="1"/>
      <c r="D51" s="1"/>
      <c r="E51" s="1"/>
      <c r="F51" s="1"/>
      <c r="G51" s="695"/>
      <c r="H51" s="1"/>
      <c r="I51" s="1"/>
    </row>
  </sheetData>
  <mergeCells count="9">
    <mergeCell ref="A49:H50"/>
    <mergeCell ref="A1:G2"/>
    <mergeCell ref="C3:D3"/>
    <mergeCell ref="E3:F3"/>
    <mergeCell ref="A3:A4"/>
    <mergeCell ref="B3:B4"/>
    <mergeCell ref="G3:I3"/>
    <mergeCell ref="A45:I47"/>
    <mergeCell ref="A48:I48"/>
  </mergeCells>
  <conditionalFormatting sqref="C5:C6 C30:C32 C8:C9">
    <cfRule type="cellIs" dxfId="216" priority="413" operator="between">
      <formula>0.00000001</formula>
      <formula>1</formula>
    </cfRule>
  </conditionalFormatting>
  <conditionalFormatting sqref="I30:I32 I5:I6">
    <cfRule type="cellIs" dxfId="215" priority="412" operator="between">
      <formula>0.000001</formula>
      <formula>1</formula>
    </cfRule>
  </conditionalFormatting>
  <conditionalFormatting sqref="C34">
    <cfRule type="cellIs" dxfId="214" priority="406" operator="between">
      <formula>0.00000001</formula>
      <formula>1</formula>
    </cfRule>
  </conditionalFormatting>
  <conditionalFormatting sqref="I34">
    <cfRule type="cellIs" dxfId="213" priority="404" operator="between">
      <formula>0.000001</formula>
      <formula>1</formula>
    </cfRule>
  </conditionalFormatting>
  <conditionalFormatting sqref="C33">
    <cfRule type="cellIs" dxfId="212" priority="399" operator="between">
      <formula>0.00000001</formula>
      <formula>1</formula>
    </cfRule>
  </conditionalFormatting>
  <conditionalFormatting sqref="I33">
    <cfRule type="cellIs" dxfId="211" priority="398" operator="between">
      <formula>0.000001</formula>
      <formula>1</formula>
    </cfRule>
  </conditionalFormatting>
  <conditionalFormatting sqref="C10">
    <cfRule type="cellIs" dxfId="210" priority="395" operator="between">
      <formula>0.00000001</formula>
      <formula>1</formula>
    </cfRule>
  </conditionalFormatting>
  <conditionalFormatting sqref="I10">
    <cfRule type="cellIs" dxfId="209" priority="394" operator="between">
      <formula>0.000001</formula>
      <formula>1</formula>
    </cfRule>
  </conditionalFormatting>
  <conditionalFormatting sqref="C18">
    <cfRule type="cellIs" dxfId="208" priority="373" operator="between">
      <formula>0.00000001</formula>
      <formula>1</formula>
    </cfRule>
  </conditionalFormatting>
  <conditionalFormatting sqref="C19">
    <cfRule type="cellIs" dxfId="207" priority="342" operator="between">
      <formula>0.00000001</formula>
      <formula>1</formula>
    </cfRule>
  </conditionalFormatting>
  <conditionalFormatting sqref="K17">
    <cfRule type="cellIs" dxfId="206" priority="361" operator="between">
      <formula>0.000001</formula>
      <formula>1</formula>
    </cfRule>
  </conditionalFormatting>
  <conditionalFormatting sqref="C13">
    <cfRule type="cellIs" dxfId="205" priority="346" operator="between">
      <formula>0.00000001</formula>
      <formula>1</formula>
    </cfRule>
  </conditionalFormatting>
  <conditionalFormatting sqref="C34">
    <cfRule type="cellIs" dxfId="204" priority="334" operator="between">
      <formula>0.00000001</formula>
      <formula>1</formula>
    </cfRule>
  </conditionalFormatting>
  <conditionalFormatting sqref="I34">
    <cfRule type="cellIs" dxfId="203" priority="333" operator="between">
      <formula>0.000001</formula>
      <formula>1</formula>
    </cfRule>
  </conditionalFormatting>
  <conditionalFormatting sqref="I18">
    <cfRule type="cellIs" dxfId="202" priority="314" operator="between">
      <formula>0.000001</formula>
      <formula>1</formula>
    </cfRule>
  </conditionalFormatting>
  <conditionalFormatting sqref="C20">
    <cfRule type="cellIs" dxfId="201" priority="313" operator="between">
      <formula>0.00000001</formula>
      <formula>1</formula>
    </cfRule>
  </conditionalFormatting>
  <conditionalFormatting sqref="I27">
    <cfRule type="cellIs" dxfId="200" priority="295" operator="between">
      <formula>0.000001</formula>
      <formula>1</formula>
    </cfRule>
  </conditionalFormatting>
  <conditionalFormatting sqref="C27">
    <cfRule type="cellIs" dxfId="199" priority="296" operator="between">
      <formula>0.00000001</formula>
      <formula>1</formula>
    </cfRule>
  </conditionalFormatting>
  <conditionalFormatting sqref="I25">
    <cfRule type="cellIs" dxfId="198" priority="291" operator="between">
      <formula>0.000001</formula>
      <formula>1</formula>
    </cfRule>
  </conditionalFormatting>
  <conditionalFormatting sqref="C24">
    <cfRule type="cellIs" dxfId="197" priority="289" operator="between">
      <formula>0.00000001</formula>
      <formula>1</formula>
    </cfRule>
  </conditionalFormatting>
  <conditionalFormatting sqref="E23">
    <cfRule type="cellIs" dxfId="196" priority="287" operator="between">
      <formula>0.00000001</formula>
      <formula>1</formula>
    </cfRule>
  </conditionalFormatting>
  <conditionalFormatting sqref="C22">
    <cfRule type="cellIs" dxfId="195" priority="286" operator="between">
      <formula>0.00000001</formula>
      <formula>1</formula>
    </cfRule>
  </conditionalFormatting>
  <conditionalFormatting sqref="C12">
    <cfRule type="cellIs" dxfId="194" priority="279" operator="between">
      <formula>0.00000001</formula>
      <formula>1</formula>
    </cfRule>
  </conditionalFormatting>
  <conditionalFormatting sqref="C17">
    <cfRule type="cellIs" dxfId="193" priority="283" operator="between">
      <formula>0.00000001</formula>
      <formula>1</formula>
    </cfRule>
  </conditionalFormatting>
  <conditionalFormatting sqref="C13 C15">
    <cfRule type="cellIs" dxfId="192" priority="280" operator="between">
      <formula>0.00000001</formula>
      <formula>1</formula>
    </cfRule>
  </conditionalFormatting>
  <conditionalFormatting sqref="I11">
    <cfRule type="cellIs" dxfId="191" priority="276" operator="between">
      <formula>0.000001</formula>
      <formula>1</formula>
    </cfRule>
  </conditionalFormatting>
  <conditionalFormatting sqref="C8">
    <cfRule type="cellIs" dxfId="190" priority="275" operator="between">
      <formula>0.00000001</formula>
      <formula>1</formula>
    </cfRule>
  </conditionalFormatting>
  <conditionalFormatting sqref="C7">
    <cfRule type="cellIs" dxfId="189" priority="273" operator="between">
      <formula>0.00000001</formula>
      <formula>1</formula>
    </cfRule>
  </conditionalFormatting>
  <conditionalFormatting sqref="I20">
    <cfRule type="cellIs" dxfId="188" priority="271" operator="between">
      <formula>0.000001</formula>
      <formula>1</formula>
    </cfRule>
  </conditionalFormatting>
  <conditionalFormatting sqref="C30">
    <cfRule type="cellIs" dxfId="187" priority="267" operator="between">
      <formula>0.00000001</formula>
      <formula>1</formula>
    </cfRule>
  </conditionalFormatting>
  <conditionalFormatting sqref="C40">
    <cfRule type="cellIs" dxfId="186" priority="249" operator="between">
      <formula>0.00000001</formula>
      <formula>1</formula>
    </cfRule>
  </conditionalFormatting>
  <conditionalFormatting sqref="C40">
    <cfRule type="cellIs" dxfId="185" priority="255" operator="between">
      <formula>0.00000001</formula>
      <formula>1</formula>
    </cfRule>
  </conditionalFormatting>
  <conditionalFormatting sqref="C37">
    <cfRule type="cellIs" dxfId="184" priority="239" operator="between">
      <formula>0.00000001</formula>
      <formula>1</formula>
    </cfRule>
  </conditionalFormatting>
  <conditionalFormatting sqref="C37">
    <cfRule type="cellIs" dxfId="183" priority="237" operator="between">
      <formula>0.00000001</formula>
      <formula>1</formula>
    </cfRule>
  </conditionalFormatting>
  <conditionalFormatting sqref="I41">
    <cfRule type="cellIs" dxfId="182" priority="242" operator="between">
      <formula>0.000001</formula>
      <formula>1</formula>
    </cfRule>
  </conditionalFormatting>
  <conditionalFormatting sqref="I39">
    <cfRule type="cellIs" dxfId="181" priority="230" operator="between">
      <formula>0.000001</formula>
      <formula>1</formula>
    </cfRule>
  </conditionalFormatting>
  <conditionalFormatting sqref="C38">
    <cfRule type="cellIs" dxfId="180" priority="235" operator="between">
      <formula>0.00000001</formula>
      <formula>1</formula>
    </cfRule>
  </conditionalFormatting>
  <conditionalFormatting sqref="I38">
    <cfRule type="cellIs" dxfId="179" priority="234" operator="between">
      <formula>0.000001</formula>
      <formula>1</formula>
    </cfRule>
  </conditionalFormatting>
  <conditionalFormatting sqref="C38">
    <cfRule type="cellIs" dxfId="178" priority="233" operator="between">
      <formula>0.00000001</formula>
      <formula>1</formula>
    </cfRule>
  </conditionalFormatting>
  <conditionalFormatting sqref="I38">
    <cfRule type="cellIs" dxfId="177" priority="232" operator="between">
      <formula>0.000001</formula>
      <formula>1</formula>
    </cfRule>
  </conditionalFormatting>
  <conditionalFormatting sqref="C39">
    <cfRule type="cellIs" dxfId="176" priority="231" operator="between">
      <formula>0.00000001</formula>
      <formula>1</formula>
    </cfRule>
  </conditionalFormatting>
  <conditionalFormatting sqref="I39">
    <cfRule type="cellIs" dxfId="175" priority="228" operator="between">
      <formula>0.000001</formula>
      <formula>1</formula>
    </cfRule>
  </conditionalFormatting>
  <conditionalFormatting sqref="C39">
    <cfRule type="cellIs" dxfId="174" priority="229" operator="between">
      <formula>0.00000001</formula>
      <formula>1</formula>
    </cfRule>
  </conditionalFormatting>
  <conditionalFormatting sqref="C7">
    <cfRule type="cellIs" dxfId="173" priority="213" operator="between">
      <formula>0.00000001</formula>
      <formula>1</formula>
    </cfRule>
  </conditionalFormatting>
  <conditionalFormatting sqref="G20">
    <cfRule type="cellIs" dxfId="172" priority="220" operator="between">
      <formula>0.00000001</formula>
      <formula>1</formula>
    </cfRule>
  </conditionalFormatting>
  <conditionalFormatting sqref="G19">
    <cfRule type="cellIs" dxfId="171" priority="217" operator="between">
      <formula>0.00000001</formula>
      <formula>1</formula>
    </cfRule>
  </conditionalFormatting>
  <conditionalFormatting sqref="I24">
    <cfRule type="cellIs" dxfId="170" priority="216" operator="between">
      <formula>0.00000001</formula>
      <formula>1</formula>
    </cfRule>
  </conditionalFormatting>
  <conditionalFormatting sqref="C8">
    <cfRule type="cellIs" dxfId="169" priority="215" operator="between">
      <formula>0.00000001</formula>
      <formula>1</formula>
    </cfRule>
  </conditionalFormatting>
  <conditionalFormatting sqref="C12">
    <cfRule type="cellIs" dxfId="168" priority="211" operator="between">
      <formula>0.00000001</formula>
      <formula>1</formula>
    </cfRule>
  </conditionalFormatting>
  <conditionalFormatting sqref="I11">
    <cfRule type="cellIs" dxfId="167" priority="209" operator="between">
      <formula>0.000001</formula>
      <formula>1</formula>
    </cfRule>
  </conditionalFormatting>
  <conditionalFormatting sqref="E12">
    <cfRule type="cellIs" dxfId="166" priority="208" operator="between">
      <formula>0.00000001</formula>
      <formula>1</formula>
    </cfRule>
  </conditionalFormatting>
  <conditionalFormatting sqref="G12">
    <cfRule type="cellIs" dxfId="165" priority="207" operator="between">
      <formula>0.00000001</formula>
      <formula>1</formula>
    </cfRule>
  </conditionalFormatting>
  <conditionalFormatting sqref="C26">
    <cfRule type="cellIs" dxfId="164" priority="204" operator="between">
      <formula>0.00000001</formula>
      <formula>1</formula>
    </cfRule>
  </conditionalFormatting>
  <conditionalFormatting sqref="C26">
    <cfRule type="cellIs" dxfId="163" priority="201" operator="between">
      <formula>0.00000001</formula>
      <formula>1</formula>
    </cfRule>
  </conditionalFormatting>
  <conditionalFormatting sqref="C29">
    <cfRule type="cellIs" dxfId="162" priority="197" operator="between">
      <formula>0.00000001</formula>
      <formula>1</formula>
    </cfRule>
  </conditionalFormatting>
  <conditionalFormatting sqref="C28">
    <cfRule type="cellIs" dxfId="161" priority="195" operator="between">
      <formula>0.00000001</formula>
      <formula>1</formula>
    </cfRule>
  </conditionalFormatting>
  <conditionalFormatting sqref="I28">
    <cfRule type="cellIs" dxfId="160" priority="194" operator="between">
      <formula>0.000001</formula>
      <formula>1</formula>
    </cfRule>
  </conditionalFormatting>
  <conditionalFormatting sqref="C29">
    <cfRule type="cellIs" dxfId="159" priority="193" operator="between">
      <formula>0.00000001</formula>
      <formula>1</formula>
    </cfRule>
  </conditionalFormatting>
  <conditionalFormatting sqref="I28">
    <cfRule type="cellIs" dxfId="158" priority="191" operator="between">
      <formula>0.000001</formula>
      <formula>1</formula>
    </cfRule>
  </conditionalFormatting>
  <conditionalFormatting sqref="C28">
    <cfRule type="cellIs" dxfId="157" priority="192" operator="between">
      <formula>0.00000001</formula>
      <formula>1</formula>
    </cfRule>
  </conditionalFormatting>
  <conditionalFormatting sqref="E29">
    <cfRule type="cellIs" dxfId="156" priority="190" operator="between">
      <formula>0.00000001</formula>
      <formula>1</formula>
    </cfRule>
  </conditionalFormatting>
  <conditionalFormatting sqref="G29">
    <cfRule type="cellIs" dxfId="155" priority="189" operator="between">
      <formula>0.00000001</formula>
      <formula>1</formula>
    </cfRule>
  </conditionalFormatting>
  <conditionalFormatting sqref="C36">
    <cfRule type="cellIs" dxfId="154" priority="188" operator="between">
      <formula>0.00000001</formula>
      <formula>1</formula>
    </cfRule>
  </conditionalFormatting>
  <conditionalFormatting sqref="C35">
    <cfRule type="cellIs" dxfId="153" priority="186" operator="between">
      <formula>0.00000001</formula>
      <formula>1</formula>
    </cfRule>
  </conditionalFormatting>
  <conditionalFormatting sqref="C36">
    <cfRule type="cellIs" dxfId="152" priority="184" operator="between">
      <formula>0.00000001</formula>
      <formula>1</formula>
    </cfRule>
  </conditionalFormatting>
  <conditionalFormatting sqref="C35">
    <cfRule type="cellIs" dxfId="151" priority="183" operator="between">
      <formula>0.00000001</formula>
      <formula>1</formula>
    </cfRule>
  </conditionalFormatting>
  <conditionalFormatting sqref="E36">
    <cfRule type="cellIs" dxfId="150" priority="181" operator="between">
      <formula>0.00000001</formula>
      <formula>1</formula>
    </cfRule>
  </conditionalFormatting>
  <conditionalFormatting sqref="C39">
    <cfRule type="cellIs" dxfId="149" priority="179" operator="between">
      <formula>0.00000001</formula>
      <formula>1</formula>
    </cfRule>
  </conditionalFormatting>
  <conditionalFormatting sqref="I39">
    <cfRule type="cellIs" dxfId="148" priority="178" operator="between">
      <formula>0.000001</formula>
      <formula>1</formula>
    </cfRule>
  </conditionalFormatting>
  <conditionalFormatting sqref="I13">
    <cfRule type="cellIs" dxfId="147" priority="177" operator="between">
      <formula>0.000001</formula>
      <formula>1</formula>
    </cfRule>
  </conditionalFormatting>
  <conditionalFormatting sqref="C33">
    <cfRule type="cellIs" dxfId="146" priority="175" operator="between">
      <formula>0.00000001</formula>
      <formula>1</formula>
    </cfRule>
  </conditionalFormatting>
  <conditionalFormatting sqref="I33">
    <cfRule type="cellIs" dxfId="145" priority="174" operator="between">
      <formula>0.000001</formula>
      <formula>1</formula>
    </cfRule>
  </conditionalFormatting>
  <conditionalFormatting sqref="C32">
    <cfRule type="cellIs" dxfId="144" priority="173" operator="between">
      <formula>0.00000001</formula>
      <formula>1</formula>
    </cfRule>
  </conditionalFormatting>
  <conditionalFormatting sqref="I32">
    <cfRule type="cellIs" dxfId="143" priority="172" operator="between">
      <formula>0.000001</formula>
      <formula>1</formula>
    </cfRule>
  </conditionalFormatting>
  <conditionalFormatting sqref="C9">
    <cfRule type="cellIs" dxfId="142" priority="171" operator="between">
      <formula>0.00000001</formula>
      <formula>1</formula>
    </cfRule>
  </conditionalFormatting>
  <conditionalFormatting sqref="C17">
    <cfRule type="cellIs" dxfId="141" priority="169" operator="between">
      <formula>0.00000001</formula>
      <formula>1</formula>
    </cfRule>
  </conditionalFormatting>
  <conditionalFormatting sqref="C18">
    <cfRule type="cellIs" dxfId="140" priority="167" operator="between">
      <formula>0.00000001</formula>
      <formula>1</formula>
    </cfRule>
  </conditionalFormatting>
  <conditionalFormatting sqref="C12">
    <cfRule type="cellIs" dxfId="139" priority="168" operator="between">
      <formula>0.00000001</formula>
      <formula>1</formula>
    </cfRule>
  </conditionalFormatting>
  <conditionalFormatting sqref="C33">
    <cfRule type="cellIs" dxfId="138" priority="166" operator="between">
      <formula>0.00000001</formula>
      <formula>1</formula>
    </cfRule>
  </conditionalFormatting>
  <conditionalFormatting sqref="I33">
    <cfRule type="cellIs" dxfId="137" priority="165" operator="between">
      <formula>0.000001</formula>
      <formula>1</formula>
    </cfRule>
  </conditionalFormatting>
  <conditionalFormatting sqref="I17">
    <cfRule type="cellIs" dxfId="136" priority="164" operator="between">
      <formula>0.000001</formula>
      <formula>1</formula>
    </cfRule>
  </conditionalFormatting>
  <conditionalFormatting sqref="C19">
    <cfRule type="cellIs" dxfId="135" priority="163" operator="between">
      <formula>0.00000001</formula>
      <formula>1</formula>
    </cfRule>
  </conditionalFormatting>
  <conditionalFormatting sqref="I24">
    <cfRule type="cellIs" dxfId="134" priority="160" operator="between">
      <formula>0.000001</formula>
      <formula>1</formula>
    </cfRule>
  </conditionalFormatting>
  <conditionalFormatting sqref="C22">
    <cfRule type="cellIs" dxfId="133" priority="159" operator="between">
      <formula>0.00000001</formula>
      <formula>1</formula>
    </cfRule>
  </conditionalFormatting>
  <conditionalFormatting sqref="E22">
    <cfRule type="cellIs" dxfId="132" priority="157" operator="between">
      <formula>0.00000001</formula>
      <formula>1</formula>
    </cfRule>
  </conditionalFormatting>
  <conditionalFormatting sqref="C20">
    <cfRule type="cellIs" dxfId="131" priority="155" operator="between">
      <formula>0.00000001</formula>
      <formula>1</formula>
    </cfRule>
  </conditionalFormatting>
  <conditionalFormatting sqref="C15">
    <cfRule type="cellIs" dxfId="130" priority="154" operator="between">
      <formula>0.00000001</formula>
      <formula>1</formula>
    </cfRule>
  </conditionalFormatting>
  <conditionalFormatting sqref="C7">
    <cfRule type="cellIs" dxfId="129" priority="148" operator="between">
      <formula>0.00000001</formula>
      <formula>1</formula>
    </cfRule>
  </conditionalFormatting>
  <conditionalFormatting sqref="E15">
    <cfRule type="cellIs" dxfId="128" priority="152" operator="between">
      <formula>0.00000001</formula>
      <formula>1</formula>
    </cfRule>
  </conditionalFormatting>
  <conditionalFormatting sqref="C10">
    <cfRule type="cellIs" dxfId="127" priority="150" operator="between">
      <formula>0.00000001</formula>
      <formula>1</formula>
    </cfRule>
  </conditionalFormatting>
  <conditionalFormatting sqref="I10">
    <cfRule type="cellIs" dxfId="126" priority="149" operator="between">
      <formula>0.000001</formula>
      <formula>1</formula>
    </cfRule>
  </conditionalFormatting>
  <conditionalFormatting sqref="C6">
    <cfRule type="cellIs" dxfId="125" priority="146" operator="between">
      <formula>0.00000001</formula>
      <formula>1</formula>
    </cfRule>
  </conditionalFormatting>
  <conditionalFormatting sqref="I6">
    <cfRule type="cellIs" dxfId="124" priority="145" operator="between">
      <formula>0.000001</formula>
      <formula>1</formula>
    </cfRule>
  </conditionalFormatting>
  <conditionalFormatting sqref="I19">
    <cfRule type="cellIs" dxfId="123" priority="144" operator="between">
      <formula>0.000001</formula>
      <formula>1</formula>
    </cfRule>
  </conditionalFormatting>
  <conditionalFormatting sqref="I13">
    <cfRule type="cellIs" dxfId="122" priority="143" operator="between">
      <formula>0.000001</formula>
      <formula>1</formula>
    </cfRule>
  </conditionalFormatting>
  <conditionalFormatting sqref="C29">
    <cfRule type="cellIs" dxfId="121" priority="142" operator="between">
      <formula>0.00000001</formula>
      <formula>1</formula>
    </cfRule>
  </conditionalFormatting>
  <conditionalFormatting sqref="C39">
    <cfRule type="cellIs" dxfId="120" priority="140" operator="between">
      <formula>0.00000001</formula>
      <formula>1</formula>
    </cfRule>
  </conditionalFormatting>
  <conditionalFormatting sqref="C39">
    <cfRule type="cellIs" dxfId="119" priority="141" operator="between">
      <formula>0.00000001</formula>
      <formula>1</formula>
    </cfRule>
  </conditionalFormatting>
  <conditionalFormatting sqref="C36">
    <cfRule type="cellIs" dxfId="118" priority="136" operator="between">
      <formula>0.00000001</formula>
      <formula>1</formula>
    </cfRule>
  </conditionalFormatting>
  <conditionalFormatting sqref="C36">
    <cfRule type="cellIs" dxfId="117" priority="134" operator="between">
      <formula>0.00000001</formula>
      <formula>1</formula>
    </cfRule>
  </conditionalFormatting>
  <conditionalFormatting sqref="C40">
    <cfRule type="cellIs" dxfId="116" priority="139" operator="between">
      <formula>0.00000001</formula>
      <formula>1</formula>
    </cfRule>
  </conditionalFormatting>
  <conditionalFormatting sqref="I40">
    <cfRule type="cellIs" dxfId="115" priority="138" operator="between">
      <formula>0.000001</formula>
      <formula>1</formula>
    </cfRule>
  </conditionalFormatting>
  <conditionalFormatting sqref="I20">
    <cfRule type="cellIs" dxfId="114" priority="137" operator="between">
      <formula>0.000001</formula>
      <formula>1</formula>
    </cfRule>
  </conditionalFormatting>
  <conditionalFormatting sqref="C37">
    <cfRule type="cellIs" dxfId="113" priority="132" operator="between">
      <formula>0.00000001</formula>
      <formula>1</formula>
    </cfRule>
  </conditionalFormatting>
  <conditionalFormatting sqref="C37">
    <cfRule type="cellIs" dxfId="112" priority="130" operator="between">
      <formula>0.00000001</formula>
      <formula>1</formula>
    </cfRule>
  </conditionalFormatting>
  <conditionalFormatting sqref="I38">
    <cfRule type="cellIs" dxfId="111" priority="127" operator="between">
      <formula>0.000001</formula>
      <formula>1</formula>
    </cfRule>
  </conditionalFormatting>
  <conditionalFormatting sqref="C38">
    <cfRule type="cellIs" dxfId="110" priority="128" operator="between">
      <formula>0.00000001</formula>
      <formula>1</formula>
    </cfRule>
  </conditionalFormatting>
  <conditionalFormatting sqref="I38">
    <cfRule type="cellIs" dxfId="109" priority="125" operator="between">
      <formula>0.000001</formula>
      <formula>1</formula>
    </cfRule>
  </conditionalFormatting>
  <conditionalFormatting sqref="C38">
    <cfRule type="cellIs" dxfId="108" priority="126" operator="between">
      <formula>0.00000001</formula>
      <formula>1</formula>
    </cfRule>
  </conditionalFormatting>
  <conditionalFormatting sqref="G19">
    <cfRule type="cellIs" dxfId="107" priority="122" operator="between">
      <formula>0.00000001</formula>
      <formula>1</formula>
    </cfRule>
  </conditionalFormatting>
  <conditionalFormatting sqref="E12">
    <cfRule type="cellIs" dxfId="106" priority="121" operator="between">
      <formula>0.00000001</formula>
      <formula>1</formula>
    </cfRule>
  </conditionalFormatting>
  <conditionalFormatting sqref="G12">
    <cfRule type="cellIs" dxfId="105" priority="120" operator="between">
      <formula>0.00000001</formula>
      <formula>1</formula>
    </cfRule>
  </conditionalFormatting>
  <conditionalFormatting sqref="G18">
    <cfRule type="cellIs" dxfId="104" priority="119" operator="between">
      <formula>0.00000001</formula>
      <formula>1</formula>
    </cfRule>
  </conditionalFormatting>
  <conditionalFormatting sqref="I23">
    <cfRule type="cellIs" dxfId="103" priority="118" operator="between">
      <formula>0.00000001</formula>
      <formula>1</formula>
    </cfRule>
  </conditionalFormatting>
  <conditionalFormatting sqref="C7">
    <cfRule type="cellIs" dxfId="102" priority="117" operator="between">
      <formula>0.00000001</formula>
      <formula>1</formula>
    </cfRule>
  </conditionalFormatting>
  <conditionalFormatting sqref="C6">
    <cfRule type="cellIs" dxfId="101" priority="115" operator="between">
      <formula>0.00000001</formula>
      <formula>1</formula>
    </cfRule>
  </conditionalFormatting>
  <conditionalFormatting sqref="I6">
    <cfRule type="cellIs" dxfId="100" priority="114" operator="between">
      <formula>0.000001</formula>
      <formula>1</formula>
    </cfRule>
  </conditionalFormatting>
  <conditionalFormatting sqref="I10">
    <cfRule type="cellIs" dxfId="99" priority="111" operator="between">
      <formula>0.000001</formula>
      <formula>1</formula>
    </cfRule>
  </conditionalFormatting>
  <conditionalFormatting sqref="C10">
    <cfRule type="cellIs" dxfId="98" priority="112" operator="between">
      <formula>0.00000001</formula>
      <formula>1</formula>
    </cfRule>
  </conditionalFormatting>
  <conditionalFormatting sqref="E11">
    <cfRule type="cellIs" dxfId="97" priority="110" operator="between">
      <formula>0.00000001</formula>
      <formula>1</formula>
    </cfRule>
  </conditionalFormatting>
  <conditionalFormatting sqref="G11">
    <cfRule type="cellIs" dxfId="96" priority="109" operator="between">
      <formula>0.00000001</formula>
      <formula>1</formula>
    </cfRule>
  </conditionalFormatting>
  <conditionalFormatting sqref="C26">
    <cfRule type="cellIs" dxfId="95" priority="108" operator="between">
      <formula>0.00000001</formula>
      <formula>1</formula>
    </cfRule>
  </conditionalFormatting>
  <conditionalFormatting sqref="C25">
    <cfRule type="cellIs" dxfId="94" priority="106" operator="between">
      <formula>0.00000001</formula>
      <formula>1</formula>
    </cfRule>
  </conditionalFormatting>
  <conditionalFormatting sqref="I25">
    <cfRule type="cellIs" dxfId="93" priority="105" operator="between">
      <formula>0.000001</formula>
      <formula>1</formula>
    </cfRule>
  </conditionalFormatting>
  <conditionalFormatting sqref="C26">
    <cfRule type="cellIs" dxfId="92" priority="104" operator="between">
      <formula>0.00000001</formula>
      <formula>1</formula>
    </cfRule>
  </conditionalFormatting>
  <conditionalFormatting sqref="I25">
    <cfRule type="cellIs" dxfId="91" priority="102" operator="between">
      <formula>0.000001</formula>
      <formula>1</formula>
    </cfRule>
  </conditionalFormatting>
  <conditionalFormatting sqref="C25">
    <cfRule type="cellIs" dxfId="90" priority="103" operator="between">
      <formula>0.00000001</formula>
      <formula>1</formula>
    </cfRule>
  </conditionalFormatting>
  <conditionalFormatting sqref="E26">
    <cfRule type="cellIs" dxfId="89" priority="101" operator="between">
      <formula>0.00000001</formula>
      <formula>1</formula>
    </cfRule>
  </conditionalFormatting>
  <conditionalFormatting sqref="G26">
    <cfRule type="cellIs" dxfId="88" priority="100" operator="between">
      <formula>0.00000001</formula>
      <formula>1</formula>
    </cfRule>
  </conditionalFormatting>
  <conditionalFormatting sqref="C28">
    <cfRule type="cellIs" dxfId="87" priority="99" operator="between">
      <formula>0.00000001</formula>
      <formula>1</formula>
    </cfRule>
  </conditionalFormatting>
  <conditionalFormatting sqref="C27">
    <cfRule type="cellIs" dxfId="86" priority="98" operator="between">
      <formula>0.00000001</formula>
      <formula>1</formula>
    </cfRule>
  </conditionalFormatting>
  <conditionalFormatting sqref="I27">
    <cfRule type="cellIs" dxfId="85" priority="97" operator="between">
      <formula>0.000001</formula>
      <formula>1</formula>
    </cfRule>
  </conditionalFormatting>
  <conditionalFormatting sqref="C28">
    <cfRule type="cellIs" dxfId="84" priority="96" operator="between">
      <formula>0.00000001</formula>
      <formula>1</formula>
    </cfRule>
  </conditionalFormatting>
  <conditionalFormatting sqref="I27">
    <cfRule type="cellIs" dxfId="83" priority="94" operator="between">
      <formula>0.000001</formula>
      <formula>1</formula>
    </cfRule>
  </conditionalFormatting>
  <conditionalFormatting sqref="C27">
    <cfRule type="cellIs" dxfId="82" priority="95" operator="between">
      <formula>0.00000001</formula>
      <formula>1</formula>
    </cfRule>
  </conditionalFormatting>
  <conditionalFormatting sqref="E28">
    <cfRule type="cellIs" dxfId="81" priority="93" operator="between">
      <formula>0.00000001</formula>
      <formula>1</formula>
    </cfRule>
  </conditionalFormatting>
  <conditionalFormatting sqref="G28">
    <cfRule type="cellIs" dxfId="80" priority="92" operator="between">
      <formula>0.00000001</formula>
      <formula>1</formula>
    </cfRule>
  </conditionalFormatting>
  <conditionalFormatting sqref="C35">
    <cfRule type="cellIs" dxfId="79" priority="91" operator="between">
      <formula>0.00000001</formula>
      <formula>1</formula>
    </cfRule>
  </conditionalFormatting>
  <conditionalFormatting sqref="C34">
    <cfRule type="cellIs" dxfId="78" priority="89" operator="between">
      <formula>0.00000001</formula>
      <formula>1</formula>
    </cfRule>
  </conditionalFormatting>
  <conditionalFormatting sqref="I34">
    <cfRule type="cellIs" dxfId="77" priority="88" operator="between">
      <formula>0.000001</formula>
      <formula>1</formula>
    </cfRule>
  </conditionalFormatting>
  <conditionalFormatting sqref="C35">
    <cfRule type="cellIs" dxfId="76" priority="87" operator="between">
      <formula>0.00000001</formula>
      <formula>1</formula>
    </cfRule>
  </conditionalFormatting>
  <conditionalFormatting sqref="I34">
    <cfRule type="cellIs" dxfId="75" priority="85" operator="between">
      <formula>0.000001</formula>
      <formula>1</formula>
    </cfRule>
  </conditionalFormatting>
  <conditionalFormatting sqref="C34">
    <cfRule type="cellIs" dxfId="74" priority="86" operator="between">
      <formula>0.00000001</formula>
      <formula>1</formula>
    </cfRule>
  </conditionalFormatting>
  <conditionalFormatting sqref="E35">
    <cfRule type="cellIs" dxfId="73" priority="84" operator="between">
      <formula>0.00000001</formula>
      <formula>1</formula>
    </cfRule>
  </conditionalFormatting>
  <conditionalFormatting sqref="C38">
    <cfRule type="cellIs" dxfId="72" priority="82" operator="between">
      <formula>0.00000001</formula>
      <formula>1</formula>
    </cfRule>
  </conditionalFormatting>
  <conditionalFormatting sqref="I38">
    <cfRule type="cellIs" dxfId="71" priority="81" operator="between">
      <formula>0.000001</formula>
      <formula>1</formula>
    </cfRule>
  </conditionalFormatting>
  <conditionalFormatting sqref="C21">
    <cfRule type="cellIs" dxfId="70" priority="79" operator="between">
      <formula>0.00000001</formula>
      <formula>1</formula>
    </cfRule>
  </conditionalFormatting>
  <conditionalFormatting sqref="C21">
    <cfRule type="cellIs" dxfId="69" priority="78" operator="between">
      <formula>0.00000001</formula>
      <formula>1</formula>
    </cfRule>
  </conditionalFormatting>
  <conditionalFormatting sqref="K16">
    <cfRule type="cellIs" dxfId="68" priority="73" operator="between">
      <formula>0.000001</formula>
      <formula>1</formula>
    </cfRule>
  </conditionalFormatting>
  <conditionalFormatting sqref="C16">
    <cfRule type="cellIs" dxfId="67" priority="72" operator="between">
      <formula>0.00000001</formula>
      <formula>1</formula>
    </cfRule>
  </conditionalFormatting>
  <conditionalFormatting sqref="C16">
    <cfRule type="cellIs" dxfId="66" priority="71" operator="between">
      <formula>0.00000001</formula>
      <formula>1</formula>
    </cfRule>
  </conditionalFormatting>
  <conditionalFormatting sqref="G36">
    <cfRule type="cellIs" dxfId="65" priority="66" operator="between">
      <formula>0.00000001</formula>
      <formula>1</formula>
    </cfRule>
  </conditionalFormatting>
  <conditionalFormatting sqref="G27">
    <cfRule type="cellIs" dxfId="64" priority="65" operator="between">
      <formula>0.00000001</formula>
      <formula>1</formula>
    </cfRule>
  </conditionalFormatting>
  <conditionalFormatting sqref="I35">
    <cfRule type="cellIs" dxfId="63" priority="64" operator="between">
      <formula>0.000001</formula>
      <formula>1</formula>
    </cfRule>
  </conditionalFormatting>
  <conditionalFormatting sqref="I35">
    <cfRule type="cellIs" dxfId="62" priority="63" operator="between">
      <formula>0.000001</formula>
      <formula>1</formula>
    </cfRule>
  </conditionalFormatting>
  <conditionalFormatting sqref="I26">
    <cfRule type="cellIs" dxfId="61" priority="62" operator="between">
      <formula>0.000001</formula>
      <formula>1</formula>
    </cfRule>
  </conditionalFormatting>
  <conditionalFormatting sqref="I26">
    <cfRule type="cellIs" dxfId="60" priority="61" operator="between">
      <formula>0.000001</formula>
      <formula>1</formula>
    </cfRule>
  </conditionalFormatting>
  <conditionalFormatting sqref="C16">
    <cfRule type="cellIs" dxfId="59" priority="60" operator="between">
      <formula>0.00000001</formula>
      <formula>1</formula>
    </cfRule>
  </conditionalFormatting>
  <conditionalFormatting sqref="C16">
    <cfRule type="cellIs" dxfId="58" priority="59" operator="between">
      <formula>0.00000001</formula>
      <formula>1</formula>
    </cfRule>
  </conditionalFormatting>
  <conditionalFormatting sqref="E16">
    <cfRule type="cellIs" dxfId="57" priority="58" operator="between">
      <formula>0.00000001</formula>
      <formula>1</formula>
    </cfRule>
  </conditionalFormatting>
  <conditionalFormatting sqref="C15">
    <cfRule type="cellIs" dxfId="56" priority="57" operator="between">
      <formula>0.00000001</formula>
      <formula>1</formula>
    </cfRule>
  </conditionalFormatting>
  <conditionalFormatting sqref="C15">
    <cfRule type="cellIs" dxfId="55" priority="56" operator="between">
      <formula>0.00000001</formula>
      <formula>1</formula>
    </cfRule>
  </conditionalFormatting>
  <conditionalFormatting sqref="C14">
    <cfRule type="cellIs" dxfId="54" priority="55" operator="between">
      <formula>0.00000001</formula>
      <formula>1</formula>
    </cfRule>
  </conditionalFormatting>
  <conditionalFormatting sqref="C14">
    <cfRule type="cellIs" dxfId="53" priority="54" operator="between">
      <formula>0.00000001</formula>
      <formula>1</formula>
    </cfRule>
  </conditionalFormatting>
  <conditionalFormatting sqref="E14">
    <cfRule type="cellIs" dxfId="52" priority="53" operator="between">
      <formula>0.00000001</formula>
      <formula>1</formula>
    </cfRule>
  </conditionalFormatting>
  <conditionalFormatting sqref="G14">
    <cfRule type="cellIs" dxfId="51" priority="52" operator="between">
      <formula>0.00000001</formula>
      <formula>1</formula>
    </cfRule>
  </conditionalFormatting>
  <conditionalFormatting sqref="I14">
    <cfRule type="cellIs" dxfId="50" priority="51" operator="between">
      <formula>0.000001</formula>
      <formula>1</formula>
    </cfRule>
  </conditionalFormatting>
  <conditionalFormatting sqref="I14">
    <cfRule type="cellIs" dxfId="49" priority="50" operator="between">
      <formula>0.000001</formula>
      <formula>1</formula>
    </cfRule>
  </conditionalFormatting>
  <conditionalFormatting sqref="E14">
    <cfRule type="cellIs" dxfId="48" priority="49" operator="between">
      <formula>0.00000001</formula>
      <formula>1</formula>
    </cfRule>
  </conditionalFormatting>
  <conditionalFormatting sqref="G14">
    <cfRule type="cellIs" dxfId="47" priority="48" operator="between">
      <formula>0.00000001</formula>
      <formula>1</formula>
    </cfRule>
  </conditionalFormatting>
  <conditionalFormatting sqref="I12">
    <cfRule type="cellIs" dxfId="46" priority="46" operator="between">
      <formula>0.000001</formula>
      <formula>1</formula>
    </cfRule>
  </conditionalFormatting>
  <conditionalFormatting sqref="C35">
    <cfRule type="cellIs" dxfId="45" priority="43" operator="between">
      <formula>0.00000001</formula>
      <formula>1</formula>
    </cfRule>
  </conditionalFormatting>
  <conditionalFormatting sqref="I35">
    <cfRule type="cellIs" dxfId="44" priority="42" operator="between">
      <formula>0.000001</formula>
      <formula>1</formula>
    </cfRule>
  </conditionalFormatting>
  <conditionalFormatting sqref="C34">
    <cfRule type="cellIs" dxfId="43" priority="41" operator="between">
      <formula>0.00000001</formula>
      <formula>1</formula>
    </cfRule>
  </conditionalFormatting>
  <conditionalFormatting sqref="I34">
    <cfRule type="cellIs" dxfId="42" priority="40" operator="between">
      <formula>0.000001</formula>
      <formula>1</formula>
    </cfRule>
  </conditionalFormatting>
  <conditionalFormatting sqref="C35">
    <cfRule type="cellIs" dxfId="41" priority="39" operator="between">
      <formula>0.00000001</formula>
      <formula>1</formula>
    </cfRule>
  </conditionalFormatting>
  <conditionalFormatting sqref="I35">
    <cfRule type="cellIs" dxfId="40" priority="38" operator="between">
      <formula>0.000001</formula>
      <formula>1</formula>
    </cfRule>
  </conditionalFormatting>
  <conditionalFormatting sqref="C34">
    <cfRule type="cellIs" dxfId="39" priority="37" operator="between">
      <formula>0.00000001</formula>
      <formula>1</formula>
    </cfRule>
  </conditionalFormatting>
  <conditionalFormatting sqref="I34">
    <cfRule type="cellIs" dxfId="38" priority="36" operator="between">
      <formula>0.000001</formula>
      <formula>1</formula>
    </cfRule>
  </conditionalFormatting>
  <conditionalFormatting sqref="C34">
    <cfRule type="cellIs" dxfId="37" priority="35" operator="between">
      <formula>0.00000001</formula>
      <formula>1</formula>
    </cfRule>
  </conditionalFormatting>
  <conditionalFormatting sqref="I34">
    <cfRule type="cellIs" dxfId="36" priority="34" operator="between">
      <formula>0.000001</formula>
      <formula>1</formula>
    </cfRule>
  </conditionalFormatting>
  <conditionalFormatting sqref="C35">
    <cfRule type="cellIs" dxfId="35" priority="33" operator="between">
      <formula>0.00000001</formula>
      <formula>1</formula>
    </cfRule>
  </conditionalFormatting>
  <conditionalFormatting sqref="I35">
    <cfRule type="cellIs" dxfId="34" priority="32" operator="between">
      <formula>0.000001</formula>
      <formula>1</formula>
    </cfRule>
  </conditionalFormatting>
  <conditionalFormatting sqref="I35">
    <cfRule type="cellIs" dxfId="33" priority="30" operator="between">
      <formula>0.000001</formula>
      <formula>1</formula>
    </cfRule>
  </conditionalFormatting>
  <conditionalFormatting sqref="C35">
    <cfRule type="cellIs" dxfId="32" priority="31" operator="between">
      <formula>0.00000001</formula>
      <formula>1</formula>
    </cfRule>
  </conditionalFormatting>
  <conditionalFormatting sqref="C39">
    <cfRule type="cellIs" dxfId="31" priority="28" operator="between">
      <formula>0.00000001</formula>
      <formula>1</formula>
    </cfRule>
  </conditionalFormatting>
  <conditionalFormatting sqref="C39">
    <cfRule type="cellIs" dxfId="30" priority="29" operator="between">
      <formula>0.00000001</formula>
      <formula>1</formula>
    </cfRule>
  </conditionalFormatting>
  <conditionalFormatting sqref="C40">
    <cfRule type="cellIs" dxfId="29" priority="27" operator="between">
      <formula>0.00000001</formula>
      <formula>1</formula>
    </cfRule>
  </conditionalFormatting>
  <conditionalFormatting sqref="I40">
    <cfRule type="cellIs" dxfId="28" priority="26" operator="between">
      <formula>0.000001</formula>
      <formula>1</formula>
    </cfRule>
  </conditionalFormatting>
  <conditionalFormatting sqref="I38">
    <cfRule type="cellIs" dxfId="27" priority="20" operator="between">
      <formula>0.000001</formula>
      <formula>1</formula>
    </cfRule>
  </conditionalFormatting>
  <conditionalFormatting sqref="C37">
    <cfRule type="cellIs" dxfId="26" priority="25" operator="between">
      <formula>0.00000001</formula>
      <formula>1</formula>
    </cfRule>
  </conditionalFormatting>
  <conditionalFormatting sqref="I37">
    <cfRule type="cellIs" dxfId="25" priority="24" operator="between">
      <formula>0.000001</formula>
      <formula>1</formula>
    </cfRule>
  </conditionalFormatting>
  <conditionalFormatting sqref="C37">
    <cfRule type="cellIs" dxfId="24" priority="23" operator="between">
      <formula>0.00000001</formula>
      <formula>1</formula>
    </cfRule>
  </conditionalFormatting>
  <conditionalFormatting sqref="I37">
    <cfRule type="cellIs" dxfId="23" priority="22" operator="between">
      <formula>0.000001</formula>
      <formula>1</formula>
    </cfRule>
  </conditionalFormatting>
  <conditionalFormatting sqref="C38">
    <cfRule type="cellIs" dxfId="22" priority="21" operator="between">
      <formula>0.00000001</formula>
      <formula>1</formula>
    </cfRule>
  </conditionalFormatting>
  <conditionalFormatting sqref="I38">
    <cfRule type="cellIs" dxfId="21" priority="18" operator="between">
      <formula>0.000001</formula>
      <formula>1</formula>
    </cfRule>
  </conditionalFormatting>
  <conditionalFormatting sqref="C38">
    <cfRule type="cellIs" dxfId="20" priority="19" operator="between">
      <formula>0.00000001</formula>
      <formula>1</formula>
    </cfRule>
  </conditionalFormatting>
  <conditionalFormatting sqref="C38">
    <cfRule type="cellIs" dxfId="19" priority="17" operator="between">
      <formula>0.00000001</formula>
      <formula>1</formula>
    </cfRule>
  </conditionalFormatting>
  <conditionalFormatting sqref="I38">
    <cfRule type="cellIs" dxfId="18" priority="16" operator="between">
      <formula>0.000001</formula>
      <formula>1</formula>
    </cfRule>
  </conditionalFormatting>
  <conditionalFormatting sqref="C38">
    <cfRule type="cellIs" dxfId="17" priority="14" operator="between">
      <formula>0.00000001</formula>
      <formula>1</formula>
    </cfRule>
  </conditionalFormatting>
  <conditionalFormatting sqref="C38">
    <cfRule type="cellIs" dxfId="16" priority="15" operator="between">
      <formula>0.00000001</formula>
      <formula>1</formula>
    </cfRule>
  </conditionalFormatting>
  <conditionalFormatting sqref="C39">
    <cfRule type="cellIs" dxfId="15" priority="13" operator="between">
      <formula>0.00000001</formula>
      <formula>1</formula>
    </cfRule>
  </conditionalFormatting>
  <conditionalFormatting sqref="I39">
    <cfRule type="cellIs" dxfId="14" priority="12" operator="between">
      <formula>0.000001</formula>
      <formula>1</formula>
    </cfRule>
  </conditionalFormatting>
  <conditionalFormatting sqref="I37">
    <cfRule type="cellIs" dxfId="13" priority="10" operator="between">
      <formula>0.000001</formula>
      <formula>1</formula>
    </cfRule>
  </conditionalFormatting>
  <conditionalFormatting sqref="C37">
    <cfRule type="cellIs" dxfId="12" priority="11" operator="between">
      <formula>0.00000001</formula>
      <formula>1</formula>
    </cfRule>
  </conditionalFormatting>
  <conditionalFormatting sqref="I37">
    <cfRule type="cellIs" dxfId="11" priority="8" operator="between">
      <formula>0.000001</formula>
      <formula>1</formula>
    </cfRule>
  </conditionalFormatting>
  <conditionalFormatting sqref="C37">
    <cfRule type="cellIs" dxfId="10" priority="9" operator="between">
      <formula>0.00000001</formula>
      <formula>1</formula>
    </cfRule>
  </conditionalFormatting>
  <conditionalFormatting sqref="C37">
    <cfRule type="cellIs" dxfId="9" priority="7" operator="between">
      <formula>0.00000001</formula>
      <formula>1</formula>
    </cfRule>
  </conditionalFormatting>
  <conditionalFormatting sqref="I37">
    <cfRule type="cellIs" dxfId="8" priority="6" operator="between">
      <formula>0.000001</formula>
      <formula>1</formula>
    </cfRule>
  </conditionalFormatting>
  <conditionalFormatting sqref="C41">
    <cfRule type="cellIs" dxfId="7" priority="4" operator="between">
      <formula>0.00000001</formula>
      <formula>1</formula>
    </cfRule>
  </conditionalFormatting>
  <conditionalFormatting sqref="C41">
    <cfRule type="cellIs" dxfId="6" priority="5" operator="between">
      <formula>0.00000001</formula>
      <formula>1</formula>
    </cfRule>
  </conditionalFormatting>
  <conditionalFormatting sqref="C41">
    <cfRule type="cellIs" dxfId="5" priority="3" operator="between">
      <formula>0.00000001</formula>
      <formula>1</formula>
    </cfRule>
  </conditionalFormatting>
  <conditionalFormatting sqref="C41">
    <cfRule type="cellIs" dxfId="4" priority="2" operator="between">
      <formula>0.00000001</formula>
      <formula>1</formula>
    </cfRule>
  </conditionalFormatting>
  <conditionalFormatting sqref="G35">
    <cfRule type="cellIs" dxfId="3" priority="1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A4" sqref="A4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92" t="s">
        <v>392</v>
      </c>
      <c r="B1" s="892"/>
      <c r="C1" s="892"/>
      <c r="D1" s="892"/>
      <c r="E1" s="892"/>
      <c r="F1" s="892"/>
      <c r="G1" s="1"/>
      <c r="H1" s="1"/>
      <c r="I1" s="1"/>
    </row>
    <row r="2" spans="1:12" x14ac:dyDescent="0.2">
      <c r="A2" s="893"/>
      <c r="B2" s="893"/>
      <c r="C2" s="893"/>
      <c r="D2" s="893"/>
      <c r="E2" s="893"/>
      <c r="F2" s="893"/>
      <c r="G2" s="11"/>
      <c r="H2" s="62" t="s">
        <v>542</v>
      </c>
      <c r="I2" s="1"/>
    </row>
    <row r="3" spans="1:12" x14ac:dyDescent="0.2">
      <c r="A3" s="12"/>
      <c r="B3" s="861">
        <f>INDICE!A3</f>
        <v>42644</v>
      </c>
      <c r="C3" s="862">
        <v>41671</v>
      </c>
      <c r="D3" s="862" t="s">
        <v>119</v>
      </c>
      <c r="E3" s="862"/>
      <c r="F3" s="862" t="s">
        <v>120</v>
      </c>
      <c r="G3" s="862"/>
      <c r="H3" s="862"/>
      <c r="I3" s="1"/>
    </row>
    <row r="4" spans="1:12" x14ac:dyDescent="0.2">
      <c r="A4" s="603"/>
      <c r="B4" s="97" t="s">
        <v>54</v>
      </c>
      <c r="C4" s="97" t="s">
        <v>486</v>
      </c>
      <c r="D4" s="97" t="s">
        <v>54</v>
      </c>
      <c r="E4" s="97" t="s">
        <v>486</v>
      </c>
      <c r="F4" s="97" t="s">
        <v>54</v>
      </c>
      <c r="G4" s="443" t="s">
        <v>486</v>
      </c>
      <c r="H4" s="443" t="s">
        <v>109</v>
      </c>
      <c r="I4" s="62"/>
    </row>
    <row r="5" spans="1:12" ht="14.1" customHeight="1" x14ac:dyDescent="0.2">
      <c r="A5" s="791" t="s">
        <v>374</v>
      </c>
      <c r="B5" s="357">
        <v>2725.3858399999999</v>
      </c>
      <c r="C5" s="358">
        <v>-14.608223287741238</v>
      </c>
      <c r="D5" s="357">
        <v>36180.022199999992</v>
      </c>
      <c r="E5" s="358">
        <v>3.0826087909416362</v>
      </c>
      <c r="F5" s="357">
        <v>41967.160950000005</v>
      </c>
      <c r="G5" s="358">
        <v>15.469439638450972</v>
      </c>
      <c r="H5" s="358">
        <v>90.109545991337143</v>
      </c>
      <c r="I5" s="1"/>
    </row>
    <row r="6" spans="1:12" x14ac:dyDescent="0.2">
      <c r="A6" s="65" t="s">
        <v>616</v>
      </c>
      <c r="B6" s="686">
        <v>2662.7208300000002</v>
      </c>
      <c r="C6" s="698">
        <v>-12.783034518398138</v>
      </c>
      <c r="D6" s="686">
        <v>29619.699050000003</v>
      </c>
      <c r="E6" s="698">
        <v>0.31425904730701604</v>
      </c>
      <c r="F6" s="686">
        <v>35392.322890000003</v>
      </c>
      <c r="G6" s="698">
        <v>15.008556070103049</v>
      </c>
      <c r="H6" s="698">
        <v>75.992420621359884</v>
      </c>
      <c r="I6" s="1"/>
    </row>
    <row r="7" spans="1:12" x14ac:dyDescent="0.2">
      <c r="A7" s="65" t="s">
        <v>617</v>
      </c>
      <c r="B7" s="688">
        <v>62.665010000000002</v>
      </c>
      <c r="C7" s="698">
        <v>-54.800419703623803</v>
      </c>
      <c r="D7" s="688">
        <v>6560.3231500000002</v>
      </c>
      <c r="E7" s="698">
        <v>17.75469722696646</v>
      </c>
      <c r="F7" s="688">
        <v>6574.838060000001</v>
      </c>
      <c r="G7" s="698">
        <v>18.015232995288585</v>
      </c>
      <c r="H7" s="698">
        <v>14.117125369977259</v>
      </c>
      <c r="I7" s="697"/>
      <c r="J7" s="257"/>
    </row>
    <row r="8" spans="1:12" x14ac:dyDescent="0.2">
      <c r="A8" s="791" t="s">
        <v>618</v>
      </c>
      <c r="B8" s="634">
        <v>31.235859999999999</v>
      </c>
      <c r="C8" s="651">
        <v>-48.546128398378237</v>
      </c>
      <c r="D8" s="634">
        <v>1839.7592700000002</v>
      </c>
      <c r="E8" s="651">
        <v>-86.163432699321262</v>
      </c>
      <c r="F8" s="634">
        <v>4606.329670000001</v>
      </c>
      <c r="G8" s="651">
        <v>-78.052046650524858</v>
      </c>
      <c r="H8" s="651">
        <v>9.8904540086628359</v>
      </c>
      <c r="I8" s="697"/>
      <c r="J8" s="257"/>
    </row>
    <row r="9" spans="1:12" x14ac:dyDescent="0.2">
      <c r="A9" s="65" t="s">
        <v>378</v>
      </c>
      <c r="B9" s="686">
        <v>19.994409999999998</v>
      </c>
      <c r="C9" s="698">
        <v>-24.637584471906678</v>
      </c>
      <c r="D9" s="686">
        <v>1596.74314</v>
      </c>
      <c r="E9" s="698">
        <v>-40.166427940898927</v>
      </c>
      <c r="F9" s="686">
        <v>1647.6843899999997</v>
      </c>
      <c r="G9" s="698">
        <v>-39.101636587412187</v>
      </c>
      <c r="H9" s="698">
        <v>3.5378159722742275</v>
      </c>
      <c r="I9" s="697"/>
      <c r="J9" s="257"/>
    </row>
    <row r="10" spans="1:12" x14ac:dyDescent="0.2">
      <c r="A10" s="65" t="s">
        <v>379</v>
      </c>
      <c r="B10" s="688">
        <v>3.5382500000000001</v>
      </c>
      <c r="C10" s="699">
        <v>-19.972451479093223</v>
      </c>
      <c r="D10" s="688">
        <v>55.957439999999998</v>
      </c>
      <c r="E10" s="699">
        <v>-98.168041249138867</v>
      </c>
      <c r="F10" s="688">
        <v>62.55899999999999</v>
      </c>
      <c r="G10" s="699">
        <v>-97.95191653701238</v>
      </c>
      <c r="H10" s="802">
        <v>0.13432319366059142</v>
      </c>
      <c r="I10" s="697"/>
      <c r="J10" s="257"/>
    </row>
    <row r="11" spans="1:12" x14ac:dyDescent="0.2">
      <c r="A11" s="65" t="s">
        <v>380</v>
      </c>
      <c r="B11" s="686">
        <v>0</v>
      </c>
      <c r="C11" s="698" t="s">
        <v>149</v>
      </c>
      <c r="D11" s="686">
        <v>0</v>
      </c>
      <c r="E11" s="698">
        <v>-100</v>
      </c>
      <c r="F11" s="686">
        <v>0</v>
      </c>
      <c r="G11" s="698">
        <v>-100</v>
      </c>
      <c r="H11" s="698">
        <v>0</v>
      </c>
      <c r="I11" s="1"/>
      <c r="J11" s="698"/>
      <c r="L11" s="698"/>
    </row>
    <row r="12" spans="1:12" x14ac:dyDescent="0.2">
      <c r="A12" s="65" t="s">
        <v>381</v>
      </c>
      <c r="B12" s="686">
        <v>5.5755499999999998</v>
      </c>
      <c r="C12" s="698">
        <v>69.940686645046441</v>
      </c>
      <c r="D12" s="686">
        <v>124.00919</v>
      </c>
      <c r="E12" s="698">
        <v>-89.698883634453637</v>
      </c>
      <c r="F12" s="686">
        <v>1750.6565600000001</v>
      </c>
      <c r="G12" s="698">
        <v>-46.195567911359163</v>
      </c>
      <c r="H12" s="698">
        <v>3.7589120692796372</v>
      </c>
      <c r="I12" s="697"/>
      <c r="J12" s="257"/>
    </row>
    <row r="13" spans="1:12" x14ac:dyDescent="0.2">
      <c r="A13" s="65" t="s">
        <v>382</v>
      </c>
      <c r="B13" s="686">
        <v>0</v>
      </c>
      <c r="C13" s="698">
        <v>-100</v>
      </c>
      <c r="D13" s="686">
        <v>43.323949999999996</v>
      </c>
      <c r="E13" s="698">
        <v>-59.962899748829848</v>
      </c>
      <c r="F13" s="686">
        <v>49.374389999999998</v>
      </c>
      <c r="G13" s="698">
        <v>-76.158701425802107</v>
      </c>
      <c r="H13" s="698">
        <v>0.10601393484300531</v>
      </c>
      <c r="I13" s="697"/>
      <c r="J13" s="257"/>
    </row>
    <row r="14" spans="1:12" x14ac:dyDescent="0.2">
      <c r="A14" s="75" t="s">
        <v>383</v>
      </c>
      <c r="B14" s="686">
        <v>2.1276499999999996</v>
      </c>
      <c r="C14" s="843">
        <v>13.507356785420846</v>
      </c>
      <c r="D14" s="686">
        <v>19.725549999999995</v>
      </c>
      <c r="E14" s="698">
        <v>-99.618115792062895</v>
      </c>
      <c r="F14" s="686">
        <v>1096.0553299999999</v>
      </c>
      <c r="G14" s="698">
        <v>-86.299052595438141</v>
      </c>
      <c r="H14" s="698">
        <v>2.3533888386053716</v>
      </c>
      <c r="I14" s="1"/>
      <c r="J14" s="257"/>
    </row>
    <row r="15" spans="1:12" x14ac:dyDescent="0.2">
      <c r="A15" s="648" t="s">
        <v>118</v>
      </c>
      <c r="B15" s="649">
        <v>2756.6216999999997</v>
      </c>
      <c r="C15" s="650">
        <v>-15.241692548273758</v>
      </c>
      <c r="D15" s="649">
        <v>38019.781470000002</v>
      </c>
      <c r="E15" s="650">
        <v>-21.437710335234641</v>
      </c>
      <c r="F15" s="649">
        <v>46573.490620000011</v>
      </c>
      <c r="G15" s="650">
        <v>-18.765752044822705</v>
      </c>
      <c r="H15" s="650">
        <v>100</v>
      </c>
      <c r="I15" s="697"/>
      <c r="J15" s="257"/>
    </row>
    <row r="16" spans="1:12" x14ac:dyDescent="0.2">
      <c r="A16" s="679"/>
      <c r="B16" s="1"/>
      <c r="C16" s="11"/>
      <c r="D16" s="11"/>
      <c r="E16" s="11"/>
      <c r="F16" s="11"/>
      <c r="G16" s="11"/>
      <c r="H16" s="247" t="s">
        <v>236</v>
      </c>
      <c r="I16" s="11"/>
      <c r="J16" s="257"/>
      <c r="L16" s="257"/>
    </row>
    <row r="17" spans="1:9" x14ac:dyDescent="0.2">
      <c r="A17" s="684" t="s">
        <v>373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84" t="s">
        <v>599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85" t="s">
        <v>640</v>
      </c>
    </row>
    <row r="20" spans="1:9" ht="14.25" customHeight="1" x14ac:dyDescent="0.2">
      <c r="A20" s="900" t="s">
        <v>657</v>
      </c>
      <c r="B20" s="900"/>
      <c r="C20" s="900"/>
      <c r="D20" s="900"/>
      <c r="E20" s="900"/>
      <c r="F20" s="900"/>
      <c r="G20" s="900"/>
      <c r="H20" s="900"/>
    </row>
    <row r="21" spans="1:9" x14ac:dyDescent="0.2">
      <c r="A21" s="900"/>
      <c r="B21" s="900"/>
      <c r="C21" s="900"/>
      <c r="D21" s="900"/>
      <c r="E21" s="900"/>
      <c r="F21" s="900"/>
      <c r="G21" s="900"/>
      <c r="H21" s="900"/>
    </row>
    <row r="22" spans="1:9" x14ac:dyDescent="0.2">
      <c r="A22" s="900"/>
      <c r="B22" s="900"/>
      <c r="C22" s="900"/>
      <c r="D22" s="900"/>
      <c r="E22" s="900"/>
      <c r="F22" s="900"/>
      <c r="G22" s="900"/>
      <c r="H22" s="900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2" priority="3" operator="between">
      <formula>0.0001</formula>
      <formula>0.4999999</formula>
    </cfRule>
  </conditionalFormatting>
  <conditionalFormatting sqref="D7">
    <cfRule type="cellIs" dxfId="1" priority="2" operator="between">
      <formula>0.0001</formula>
      <formula>0.4999999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A3" sqref="A3"/>
    </sheetView>
  </sheetViews>
  <sheetFormatPr baseColWidth="10" defaultRowHeight="14.25" x14ac:dyDescent="0.2"/>
  <sheetData>
    <row r="1" spans="1:9" x14ac:dyDescent="0.2">
      <c r="A1" s="892" t="s">
        <v>621</v>
      </c>
      <c r="B1" s="892"/>
      <c r="C1" s="892"/>
      <c r="D1" s="892"/>
      <c r="E1" s="892"/>
      <c r="F1" s="892"/>
      <c r="G1" s="1"/>
      <c r="H1" s="1"/>
    </row>
    <row r="2" spans="1:9" x14ac:dyDescent="0.2">
      <c r="A2" s="893"/>
      <c r="B2" s="893"/>
      <c r="C2" s="893"/>
      <c r="D2" s="893"/>
      <c r="E2" s="893"/>
      <c r="F2" s="893"/>
      <c r="G2" s="11"/>
      <c r="H2" s="62" t="s">
        <v>542</v>
      </c>
    </row>
    <row r="3" spans="1:9" x14ac:dyDescent="0.2">
      <c r="A3" s="12"/>
      <c r="B3" s="864">
        <f>INDICE!A3</f>
        <v>42644</v>
      </c>
      <c r="C3" s="864">
        <v>41671</v>
      </c>
      <c r="D3" s="882" t="s">
        <v>119</v>
      </c>
      <c r="E3" s="882"/>
      <c r="F3" s="882" t="s">
        <v>120</v>
      </c>
      <c r="G3" s="882"/>
      <c r="H3" s="882"/>
    </row>
    <row r="4" spans="1:9" x14ac:dyDescent="0.2">
      <c r="A4" s="603"/>
      <c r="B4" s="260" t="s">
        <v>54</v>
      </c>
      <c r="C4" s="261" t="s">
        <v>486</v>
      </c>
      <c r="D4" s="260" t="s">
        <v>54</v>
      </c>
      <c r="E4" s="261" t="s">
        <v>486</v>
      </c>
      <c r="F4" s="260" t="s">
        <v>54</v>
      </c>
      <c r="G4" s="262" t="s">
        <v>486</v>
      </c>
      <c r="H4" s="261" t="s">
        <v>546</v>
      </c>
    </row>
    <row r="5" spans="1:9" x14ac:dyDescent="0.2">
      <c r="A5" s="633" t="s">
        <v>118</v>
      </c>
      <c r="B5" s="69">
        <v>26480.93924</v>
      </c>
      <c r="C5" s="70">
        <v>-0.48172999996127958</v>
      </c>
      <c r="D5" s="69">
        <v>252901.86126999999</v>
      </c>
      <c r="E5" s="70">
        <v>2.0543657223445519</v>
      </c>
      <c r="F5" s="69">
        <v>312314.92249999993</v>
      </c>
      <c r="G5" s="70">
        <v>3.4392182872014496</v>
      </c>
      <c r="H5" s="70">
        <v>100</v>
      </c>
    </row>
    <row r="6" spans="1:9" x14ac:dyDescent="0.2">
      <c r="A6" s="355" t="s">
        <v>371</v>
      </c>
      <c r="B6" s="255">
        <v>14769.647489999999</v>
      </c>
      <c r="C6" s="216">
        <v>-5.5382340356852593</v>
      </c>
      <c r="D6" s="255">
        <v>135540.13186999998</v>
      </c>
      <c r="E6" s="216">
        <v>-0.82140096791874573</v>
      </c>
      <c r="F6" s="255">
        <v>170241.16566</v>
      </c>
      <c r="G6" s="216">
        <v>0.22511925383488215</v>
      </c>
      <c r="H6" s="216">
        <v>54.509456127572655</v>
      </c>
    </row>
    <row r="7" spans="1:9" x14ac:dyDescent="0.2">
      <c r="A7" s="355" t="s">
        <v>372</v>
      </c>
      <c r="B7" s="255">
        <v>11711.291749999999</v>
      </c>
      <c r="C7" s="216">
        <v>6.7229989738443834</v>
      </c>
      <c r="D7" s="255">
        <v>117361.72940000003</v>
      </c>
      <c r="E7" s="216">
        <v>5.59027407706124</v>
      </c>
      <c r="F7" s="255">
        <v>142073.75683999999</v>
      </c>
      <c r="G7" s="216">
        <v>7.572892430825048</v>
      </c>
      <c r="H7" s="216">
        <v>45.490543872427367</v>
      </c>
    </row>
    <row r="8" spans="1:9" x14ac:dyDescent="0.2">
      <c r="A8" s="767" t="s">
        <v>518</v>
      </c>
      <c r="B8" s="627">
        <v>1685.53503</v>
      </c>
      <c r="C8" s="628">
        <v>-2729.9780212990413</v>
      </c>
      <c r="D8" s="627">
        <v>1207.781329999998</v>
      </c>
      <c r="E8" s="630">
        <v>-173.74930333827848</v>
      </c>
      <c r="F8" s="629">
        <v>1100.5919900000008</v>
      </c>
      <c r="G8" s="630">
        <v>-57.394355378389385</v>
      </c>
      <c r="H8" s="630">
        <v>0.35239814389592644</v>
      </c>
    </row>
    <row r="9" spans="1:9" x14ac:dyDescent="0.2">
      <c r="A9" s="767" t="s">
        <v>519</v>
      </c>
      <c r="B9" s="627">
        <v>24795.404209999997</v>
      </c>
      <c r="C9" s="628">
        <v>-7.0400536366735027</v>
      </c>
      <c r="D9" s="627">
        <v>251694.07994000003</v>
      </c>
      <c r="E9" s="630">
        <v>0.90017588235145385</v>
      </c>
      <c r="F9" s="629">
        <v>311214.33050999988</v>
      </c>
      <c r="G9" s="630">
        <v>3.9641788491326699</v>
      </c>
      <c r="H9" s="630">
        <v>99.64760185610406</v>
      </c>
    </row>
    <row r="10" spans="1:9" x14ac:dyDescent="0.2">
      <c r="A10" s="363"/>
      <c r="B10" s="363"/>
      <c r="C10" s="678"/>
      <c r="D10" s="1"/>
      <c r="E10" s="1"/>
      <c r="F10" s="1"/>
      <c r="G10" s="1"/>
      <c r="H10" s="247" t="s">
        <v>236</v>
      </c>
    </row>
    <row r="11" spans="1:9" x14ac:dyDescent="0.2">
      <c r="A11" s="684" t="s">
        <v>547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85" t="s">
        <v>640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0" t="s">
        <v>637</v>
      </c>
      <c r="B13" s="900"/>
      <c r="C13" s="900"/>
      <c r="D13" s="900"/>
      <c r="E13" s="900"/>
      <c r="F13" s="900"/>
      <c r="G13" s="900"/>
      <c r="H13" s="900"/>
    </row>
    <row r="14" spans="1:9" x14ac:dyDescent="0.2">
      <c r="A14" s="900"/>
      <c r="B14" s="900"/>
      <c r="C14" s="900"/>
      <c r="D14" s="900"/>
      <c r="E14" s="900"/>
      <c r="F14" s="900"/>
      <c r="G14" s="900"/>
      <c r="H14" s="900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B10" sqref="B10:F10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542</v>
      </c>
    </row>
    <row r="3" spans="1:8" x14ac:dyDescent="0.2">
      <c r="A3" s="63"/>
      <c r="B3" s="864">
        <f>INDICE!A3</f>
        <v>42644</v>
      </c>
      <c r="C3" s="882">
        <v>41671</v>
      </c>
      <c r="D3" s="882" t="s">
        <v>119</v>
      </c>
      <c r="E3" s="882"/>
      <c r="F3" s="882" t="s">
        <v>120</v>
      </c>
      <c r="G3" s="882"/>
      <c r="H3" s="882"/>
    </row>
    <row r="4" spans="1:8" ht="25.5" x14ac:dyDescent="0.2">
      <c r="A4" s="75"/>
      <c r="B4" s="260" t="s">
        <v>54</v>
      </c>
      <c r="C4" s="261" t="s">
        <v>486</v>
      </c>
      <c r="D4" s="260" t="s">
        <v>54</v>
      </c>
      <c r="E4" s="261" t="s">
        <v>486</v>
      </c>
      <c r="F4" s="260" t="s">
        <v>54</v>
      </c>
      <c r="G4" s="262" t="s">
        <v>486</v>
      </c>
      <c r="H4" s="261" t="s">
        <v>109</v>
      </c>
    </row>
    <row r="5" spans="1:8" x14ac:dyDescent="0.2">
      <c r="A5" s="700" t="s">
        <v>397</v>
      </c>
      <c r="B5" s="66">
        <v>2.8615650038</v>
      </c>
      <c r="C5" s="263">
        <v>87.412651130190994</v>
      </c>
      <c r="D5" s="264">
        <v>12.563453022600001</v>
      </c>
      <c r="E5" s="263">
        <v>-48.211054300978027</v>
      </c>
      <c r="F5" s="264">
        <v>16.845810398000001</v>
      </c>
      <c r="G5" s="263">
        <v>-38.545872066443906</v>
      </c>
      <c r="H5" s="263">
        <v>2.5305986774967546</v>
      </c>
    </row>
    <row r="6" spans="1:8" x14ac:dyDescent="0.2">
      <c r="A6" s="700" t="s">
        <v>398</v>
      </c>
      <c r="B6" s="766">
        <v>0</v>
      </c>
      <c r="C6" s="751">
        <v>0</v>
      </c>
      <c r="D6" s="751">
        <v>0</v>
      </c>
      <c r="E6" s="266">
        <v>-100</v>
      </c>
      <c r="F6" s="66">
        <v>0.50952248599999994</v>
      </c>
      <c r="G6" s="67">
        <v>-84.102620434109198</v>
      </c>
      <c r="H6" s="67">
        <v>7.6541104213041639E-2</v>
      </c>
    </row>
    <row r="7" spans="1:8" x14ac:dyDescent="0.2">
      <c r="A7" s="700" t="s">
        <v>399</v>
      </c>
      <c r="B7" s="66">
        <v>0.65866540000000007</v>
      </c>
      <c r="C7" s="266">
        <v>-89.642504375552363</v>
      </c>
      <c r="D7" s="66">
        <v>54.618536199999994</v>
      </c>
      <c r="E7" s="67">
        <v>-16.037723063787691</v>
      </c>
      <c r="F7" s="66">
        <v>67.488353399999994</v>
      </c>
      <c r="G7" s="67">
        <v>-13.480260230138386</v>
      </c>
      <c r="H7" s="67">
        <v>10.13818473706376</v>
      </c>
    </row>
    <row r="8" spans="1:8" x14ac:dyDescent="0.2">
      <c r="A8" s="700" t="s">
        <v>624</v>
      </c>
      <c r="B8" s="66">
        <v>29.1081</v>
      </c>
      <c r="C8" s="266">
        <v>-42.545871559633028</v>
      </c>
      <c r="D8" s="66">
        <v>479.28230000000002</v>
      </c>
      <c r="E8" s="266">
        <v>-1.9431441548344763</v>
      </c>
      <c r="F8" s="66">
        <v>580.84109999999998</v>
      </c>
      <c r="G8" s="266">
        <v>18.834874585703183</v>
      </c>
      <c r="H8" s="67">
        <v>87.254675481226442</v>
      </c>
    </row>
    <row r="9" spans="1:8" x14ac:dyDescent="0.2">
      <c r="A9" s="243" t="s">
        <v>195</v>
      </c>
      <c r="B9" s="268">
        <v>32.6283304038</v>
      </c>
      <c r="C9" s="768">
        <v>-44.272126481000562</v>
      </c>
      <c r="D9" s="268">
        <v>546.46428922259997</v>
      </c>
      <c r="E9" s="768">
        <v>-5.7776068884168259</v>
      </c>
      <c r="F9" s="268">
        <v>665.68478628399998</v>
      </c>
      <c r="G9" s="768">
        <v>11.430236428564468</v>
      </c>
      <c r="H9" s="269">
        <v>100</v>
      </c>
    </row>
    <row r="10" spans="1:8" x14ac:dyDescent="0.2">
      <c r="A10" s="701" t="s">
        <v>273</v>
      </c>
      <c r="B10" s="271">
        <v>0.12057060641877886</v>
      </c>
      <c r="C10" s="272"/>
      <c r="D10" s="271">
        <v>0.21482584914476938</v>
      </c>
      <c r="E10" s="271"/>
      <c r="F10" s="271">
        <v>0.21241450883539306</v>
      </c>
      <c r="G10" s="273"/>
      <c r="H10" s="273"/>
    </row>
    <row r="11" spans="1:8" x14ac:dyDescent="0.2">
      <c r="A11" s="274"/>
      <c r="B11" s="67"/>
      <c r="C11" s="67"/>
      <c r="D11" s="67"/>
      <c r="E11" s="67"/>
      <c r="F11" s="67"/>
      <c r="G11" s="267"/>
      <c r="H11" s="247" t="s">
        <v>236</v>
      </c>
    </row>
    <row r="12" spans="1:8" x14ac:dyDescent="0.2">
      <c r="A12" s="274" t="s">
        <v>555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685" t="s">
        <v>640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4" t="s">
        <v>400</v>
      </c>
      <c r="B1" s="224"/>
      <c r="C1" s="224"/>
      <c r="D1" s="224"/>
      <c r="E1" s="225"/>
    </row>
    <row r="2" spans="1:5" x14ac:dyDescent="0.2">
      <c r="A2" s="227"/>
      <c r="B2" s="227"/>
      <c r="C2" s="227"/>
      <c r="D2" s="227"/>
      <c r="E2" s="62" t="s">
        <v>542</v>
      </c>
    </row>
    <row r="3" spans="1:5" x14ac:dyDescent="0.2">
      <c r="A3" s="367" t="s">
        <v>401</v>
      </c>
      <c r="B3" s="368"/>
      <c r="C3" s="369"/>
      <c r="D3" s="367" t="s">
        <v>402</v>
      </c>
      <c r="E3" s="368"/>
    </row>
    <row r="4" spans="1:5" x14ac:dyDescent="0.2">
      <c r="A4" s="190" t="s">
        <v>403</v>
      </c>
      <c r="B4" s="241">
        <v>29270.189270403796</v>
      </c>
      <c r="C4" s="370"/>
      <c r="D4" s="190" t="s">
        <v>404</v>
      </c>
      <c r="E4" s="241">
        <v>2756.6216999999997</v>
      </c>
    </row>
    <row r="5" spans="1:5" x14ac:dyDescent="0.2">
      <c r="A5" s="700" t="s">
        <v>405</v>
      </c>
      <c r="B5" s="371">
        <v>32.6283304038</v>
      </c>
      <c r="C5" s="370"/>
      <c r="D5" s="700" t="s">
        <v>406</v>
      </c>
      <c r="E5" s="372">
        <v>2756.6216999999997</v>
      </c>
    </row>
    <row r="6" spans="1:5" x14ac:dyDescent="0.2">
      <c r="A6" s="700" t="s">
        <v>407</v>
      </c>
      <c r="B6" s="371">
        <v>11742.527609999999</v>
      </c>
      <c r="C6" s="370"/>
      <c r="D6" s="190" t="s">
        <v>409</v>
      </c>
      <c r="E6" s="241">
        <v>27061.596000000001</v>
      </c>
    </row>
    <row r="7" spans="1:5" x14ac:dyDescent="0.2">
      <c r="A7" s="700" t="s">
        <v>408</v>
      </c>
      <c r="B7" s="371">
        <v>17495.033329999998</v>
      </c>
      <c r="C7" s="370"/>
      <c r="D7" s="700" t="s">
        <v>410</v>
      </c>
      <c r="E7" s="372">
        <v>19147.648000000001</v>
      </c>
    </row>
    <row r="8" spans="1:5" x14ac:dyDescent="0.2">
      <c r="A8" s="702"/>
      <c r="B8" s="703"/>
      <c r="C8" s="370"/>
      <c r="D8" s="700" t="s">
        <v>411</v>
      </c>
      <c r="E8" s="372">
        <v>7117.0569999999998</v>
      </c>
    </row>
    <row r="9" spans="1:5" x14ac:dyDescent="0.2">
      <c r="A9" s="190" t="s">
        <v>282</v>
      </c>
      <c r="B9" s="241">
        <v>781</v>
      </c>
      <c r="C9" s="370"/>
      <c r="D9" s="700" t="s">
        <v>412</v>
      </c>
      <c r="E9" s="372">
        <v>796.89099999999996</v>
      </c>
    </row>
    <row r="10" spans="1:5" x14ac:dyDescent="0.2">
      <c r="A10" s="700"/>
      <c r="B10" s="371"/>
      <c r="C10" s="370"/>
      <c r="D10" s="190" t="s">
        <v>413</v>
      </c>
      <c r="E10" s="241">
        <v>232.97157040379534</v>
      </c>
    </row>
    <row r="11" spans="1:5" x14ac:dyDescent="0.2">
      <c r="A11" s="243" t="s">
        <v>118</v>
      </c>
      <c r="B11" s="244">
        <v>30051.189270403796</v>
      </c>
      <c r="C11" s="370"/>
      <c r="D11" s="243" t="s">
        <v>118</v>
      </c>
      <c r="E11" s="244">
        <v>30051.189270403796</v>
      </c>
    </row>
    <row r="12" spans="1:5" x14ac:dyDescent="0.2">
      <c r="A12" s="1"/>
      <c r="B12" s="1"/>
      <c r="C12" s="370"/>
      <c r="D12" s="1"/>
      <c r="E12" s="247" t="s">
        <v>236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4"/>
  <sheetViews>
    <sheetView workbookViewId="0">
      <selection activeCell="J14" sqref="J14"/>
    </sheetView>
  </sheetViews>
  <sheetFormatPr baseColWidth="10" defaultRowHeight="14.25" x14ac:dyDescent="0.2"/>
  <sheetData>
    <row r="1" spans="1:6" x14ac:dyDescent="0.2">
      <c r="A1" s="850" t="s">
        <v>575</v>
      </c>
      <c r="B1" s="850"/>
      <c r="C1" s="850"/>
      <c r="D1" s="850"/>
      <c r="E1" s="850"/>
      <c r="F1" s="277"/>
    </row>
    <row r="2" spans="1:6" x14ac:dyDescent="0.2">
      <c r="A2" s="851"/>
      <c r="B2" s="851"/>
      <c r="C2" s="851"/>
      <c r="D2" s="851"/>
      <c r="E2" s="851"/>
      <c r="F2" s="62" t="s">
        <v>414</v>
      </c>
    </row>
    <row r="3" spans="1:6" x14ac:dyDescent="0.2">
      <c r="A3" s="278"/>
      <c r="B3" s="278"/>
      <c r="C3" s="279" t="s">
        <v>573</v>
      </c>
      <c r="D3" s="279" t="s">
        <v>541</v>
      </c>
      <c r="E3" s="279" t="s">
        <v>574</v>
      </c>
      <c r="F3" s="279" t="s">
        <v>541</v>
      </c>
    </row>
    <row r="4" spans="1:6" x14ac:dyDescent="0.2">
      <c r="A4" s="902">
        <v>2011</v>
      </c>
      <c r="B4" s="281" t="s">
        <v>285</v>
      </c>
      <c r="C4" s="373">
        <v>7.6839000000000004</v>
      </c>
      <c r="D4" s="704">
        <v>4.1066009104704175</v>
      </c>
      <c r="E4" s="373">
        <v>6.02</v>
      </c>
      <c r="F4" s="704">
        <v>3.8038417767355108</v>
      </c>
    </row>
    <row r="5" spans="1:6" x14ac:dyDescent="0.2">
      <c r="A5" s="902"/>
      <c r="B5" s="281" t="s">
        <v>286</v>
      </c>
      <c r="C5" s="373">
        <v>7.9547999999999996</v>
      </c>
      <c r="D5" s="704">
        <v>3.5255534298988693</v>
      </c>
      <c r="E5" s="373">
        <v>6.2908999999999997</v>
      </c>
      <c r="F5" s="704">
        <v>4.5000000000000027</v>
      </c>
    </row>
    <row r="6" spans="1:6" x14ac:dyDescent="0.2">
      <c r="A6" s="902"/>
      <c r="B6" s="281" t="s">
        <v>287</v>
      </c>
      <c r="C6" s="373">
        <v>8.3352000000000004</v>
      </c>
      <c r="D6" s="704">
        <v>4.7820184039825104</v>
      </c>
      <c r="E6" s="373">
        <v>6.6712999999999996</v>
      </c>
      <c r="F6" s="704">
        <v>6.0468295474415399</v>
      </c>
    </row>
    <row r="7" spans="1:6" x14ac:dyDescent="0.2">
      <c r="A7" s="903"/>
      <c r="B7" s="286" t="s">
        <v>288</v>
      </c>
      <c r="C7" s="374">
        <v>8.4214000000000002</v>
      </c>
      <c r="D7" s="705">
        <v>1.034168346290429</v>
      </c>
      <c r="E7" s="374">
        <v>6.7573999999999996</v>
      </c>
      <c r="F7" s="705">
        <v>1.2906030308935299</v>
      </c>
    </row>
    <row r="8" spans="1:6" x14ac:dyDescent="0.2">
      <c r="A8" s="902">
        <v>2012</v>
      </c>
      <c r="B8" s="281" t="s">
        <v>285</v>
      </c>
      <c r="C8" s="373">
        <v>8.4930747799999988</v>
      </c>
      <c r="D8" s="704">
        <v>0.85110290450517256</v>
      </c>
      <c r="E8" s="373">
        <v>6.77558478</v>
      </c>
      <c r="F8" s="704">
        <v>0.2691091248113231</v>
      </c>
    </row>
    <row r="9" spans="1:6" x14ac:dyDescent="0.2">
      <c r="A9" s="902"/>
      <c r="B9" s="281" t="s">
        <v>289</v>
      </c>
      <c r="C9" s="373">
        <v>8.8919548999999982</v>
      </c>
      <c r="D9" s="704">
        <v>4.6965337093146315</v>
      </c>
      <c r="E9" s="373">
        <v>7.1146388999999992</v>
      </c>
      <c r="F9" s="704">
        <v>5.0040569339610448</v>
      </c>
    </row>
    <row r="10" spans="1:6" x14ac:dyDescent="0.2">
      <c r="A10" s="902"/>
      <c r="B10" s="281" t="s">
        <v>287</v>
      </c>
      <c r="C10" s="373">
        <v>9.0495981799999985</v>
      </c>
      <c r="D10" s="704">
        <v>1.772875388740448</v>
      </c>
      <c r="E10" s="373">
        <v>7.2722821799999995</v>
      </c>
      <c r="F10" s="704">
        <v>2.2157593971494505</v>
      </c>
    </row>
    <row r="11" spans="1:6" x14ac:dyDescent="0.2">
      <c r="A11" s="903"/>
      <c r="B11" s="286" t="s">
        <v>290</v>
      </c>
      <c r="C11" s="374">
        <v>9.2796727099999998</v>
      </c>
      <c r="D11" s="705">
        <v>2.5423728813559472</v>
      </c>
      <c r="E11" s="374">
        <v>7.4571707099999998</v>
      </c>
      <c r="F11" s="705">
        <v>2.5423728813559361</v>
      </c>
    </row>
    <row r="12" spans="1:6" x14ac:dyDescent="0.2">
      <c r="A12" s="707">
        <v>2013</v>
      </c>
      <c r="B12" s="708" t="s">
        <v>285</v>
      </c>
      <c r="C12" s="709">
        <v>9.3228939099999995</v>
      </c>
      <c r="D12" s="706">
        <v>0.46576211630204822</v>
      </c>
      <c r="E12" s="709">
        <v>7.4668749099999996</v>
      </c>
      <c r="F12" s="706">
        <v>0.13013246413933616</v>
      </c>
    </row>
    <row r="13" spans="1:6" x14ac:dyDescent="0.2">
      <c r="A13" s="707">
        <v>2014</v>
      </c>
      <c r="B13" s="708" t="s">
        <v>285</v>
      </c>
      <c r="C13" s="709">
        <v>9.3313711699999988</v>
      </c>
      <c r="D13" s="706">
        <v>9.0929491227036571E-2</v>
      </c>
      <c r="E13" s="709">
        <v>7.4541771700000004</v>
      </c>
      <c r="F13" s="706">
        <v>-0.17005427508895066</v>
      </c>
    </row>
    <row r="14" spans="1:6" x14ac:dyDescent="0.2">
      <c r="A14" s="901">
        <v>2015</v>
      </c>
      <c r="B14" s="281" t="s">
        <v>285</v>
      </c>
      <c r="C14" s="373">
        <v>9.0886999999999993</v>
      </c>
      <c r="D14" s="704">
        <v>-2.6</v>
      </c>
      <c r="E14" s="373">
        <v>7.2163000000000004</v>
      </c>
      <c r="F14" s="704">
        <v>-3.2</v>
      </c>
    </row>
    <row r="15" spans="1:6" x14ac:dyDescent="0.2">
      <c r="A15" s="902"/>
      <c r="B15" s="281" t="s">
        <v>286</v>
      </c>
      <c r="C15" s="373">
        <v>8.8966738299999992</v>
      </c>
      <c r="D15" s="704">
        <v>-2.1126277723363662</v>
      </c>
      <c r="E15" s="373">
        <v>7.0243198300000005</v>
      </c>
      <c r="F15" s="704">
        <v>-2.6607716516130533</v>
      </c>
    </row>
    <row r="16" spans="1:6" x14ac:dyDescent="0.2">
      <c r="A16" s="902"/>
      <c r="B16" s="281" t="s">
        <v>287</v>
      </c>
      <c r="C16" s="373">
        <v>8.6769076126901634</v>
      </c>
      <c r="D16" s="704">
        <v>-2.4702065233500399</v>
      </c>
      <c r="E16" s="373">
        <v>6.8045536126901629</v>
      </c>
      <c r="F16" s="704">
        <v>-3.1286476502855591</v>
      </c>
    </row>
    <row r="17" spans="1:6" x14ac:dyDescent="0.2">
      <c r="A17" s="903"/>
      <c r="B17" s="286" t="s">
        <v>288</v>
      </c>
      <c r="C17" s="374">
        <v>8.5953257826901623</v>
      </c>
      <c r="D17" s="705">
        <f>100*(C17-C16)/C16</f>
        <v>-0.94021780156660772</v>
      </c>
      <c r="E17" s="374">
        <v>6.7229717826901636</v>
      </c>
      <c r="F17" s="705">
        <f>100*(E17-E16)/E16</f>
        <v>-1.1989299319775091</v>
      </c>
    </row>
    <row r="18" spans="1:6" x14ac:dyDescent="0.2">
      <c r="A18" s="901">
        <v>2016</v>
      </c>
      <c r="B18" s="281" t="s">
        <v>285</v>
      </c>
      <c r="C18" s="373">
        <v>8.3602396900000002</v>
      </c>
      <c r="D18" s="704">
        <f>100*(C18-C17)/C17</f>
        <v>-2.7350457520015601</v>
      </c>
      <c r="E18" s="373">
        <v>6.476995689999999</v>
      </c>
      <c r="F18" s="704">
        <f>100*(E18-E17)/E17</f>
        <v>-3.6587405189396542</v>
      </c>
    </row>
    <row r="19" spans="1:6" x14ac:dyDescent="0.2">
      <c r="A19" s="902"/>
      <c r="B19" s="281" t="s">
        <v>286</v>
      </c>
      <c r="C19" s="373">
        <v>8.1462632900000003</v>
      </c>
      <c r="D19" s="704">
        <v>-2.5594529335797063</v>
      </c>
      <c r="E19" s="373">
        <v>6.2630192899999999</v>
      </c>
      <c r="F19" s="704">
        <v>-3.3036365969852777</v>
      </c>
    </row>
    <row r="20" spans="1:6" x14ac:dyDescent="0.2">
      <c r="A20" s="903"/>
      <c r="B20" s="286" t="s">
        <v>288</v>
      </c>
      <c r="C20" s="374">
        <v>8.2213304800000007</v>
      </c>
      <c r="D20" s="705">
        <v>0.92149231282703103</v>
      </c>
      <c r="E20" s="374">
        <v>6.3380864799999994</v>
      </c>
      <c r="F20" s="705">
        <v>1.198578297848409</v>
      </c>
    </row>
    <row r="21" spans="1:6" x14ac:dyDescent="0.2">
      <c r="A21" s="710"/>
      <c r="B21" s="58"/>
      <c r="C21" s="94"/>
      <c r="D21" s="94"/>
      <c r="E21" s="94"/>
      <c r="F21" s="94" t="s">
        <v>294</v>
      </c>
    </row>
    <row r="22" spans="1:6" x14ac:dyDescent="0.2">
      <c r="A22" s="710" t="s">
        <v>641</v>
      </c>
      <c r="B22" s="58"/>
      <c r="C22" s="94"/>
      <c r="D22" s="94"/>
      <c r="E22" s="94"/>
      <c r="F22" s="94"/>
    </row>
    <row r="23" spans="1:6" x14ac:dyDescent="0.2">
      <c r="A23" s="94" t="s">
        <v>602</v>
      </c>
      <c r="B23" s="8"/>
      <c r="C23" s="8"/>
      <c r="D23" s="8"/>
      <c r="E23" s="8"/>
      <c r="F23" s="8"/>
    </row>
    <row r="24" spans="1:6" x14ac:dyDescent="0.2">
      <c r="A24" s="376"/>
      <c r="B24" s="8"/>
      <c r="C24" s="8"/>
      <c r="D24" s="8"/>
      <c r="E24" s="8"/>
      <c r="F24" s="8"/>
    </row>
  </sheetData>
  <mergeCells count="5">
    <mergeCell ref="A14:A17"/>
    <mergeCell ref="A1:E2"/>
    <mergeCell ref="A8:A11"/>
    <mergeCell ref="A4:A7"/>
    <mergeCell ref="A18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A3" sqref="A3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77" t="s">
        <v>5</v>
      </c>
      <c r="B1" s="476"/>
      <c r="C1" s="476"/>
      <c r="D1" s="476"/>
      <c r="E1" s="476"/>
      <c r="F1" s="476"/>
      <c r="G1" s="476"/>
      <c r="H1" s="476"/>
      <c r="I1" s="391"/>
    </row>
    <row r="2" spans="1:9" ht="15.75" x14ac:dyDescent="0.25">
      <c r="A2" s="478"/>
      <c r="B2" s="479"/>
      <c r="C2" s="476"/>
      <c r="D2" s="476"/>
      <c r="E2" s="476"/>
      <c r="F2" s="476"/>
      <c r="G2" s="476"/>
      <c r="H2" s="62" t="s">
        <v>158</v>
      </c>
      <c r="I2" s="391"/>
    </row>
    <row r="3" spans="1:9" s="80" customFormat="1" ht="14.25" x14ac:dyDescent="0.2">
      <c r="A3" s="449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862"/>
      <c r="I3" s="391"/>
    </row>
    <row r="4" spans="1:9" s="80" customFormat="1" ht="14.25" x14ac:dyDescent="0.2">
      <c r="A4" s="81"/>
      <c r="B4" s="72" t="s">
        <v>47</v>
      </c>
      <c r="C4" s="72" t="s">
        <v>486</v>
      </c>
      <c r="D4" s="72" t="s">
        <v>47</v>
      </c>
      <c r="E4" s="72" t="s">
        <v>486</v>
      </c>
      <c r="F4" s="72" t="s">
        <v>47</v>
      </c>
      <c r="G4" s="73" t="s">
        <v>486</v>
      </c>
      <c r="H4" s="73" t="s">
        <v>127</v>
      </c>
      <c r="I4" s="391"/>
    </row>
    <row r="5" spans="1:9" s="80" customFormat="1" ht="14.25" x14ac:dyDescent="0.2">
      <c r="A5" s="82" t="s">
        <v>605</v>
      </c>
      <c r="B5" s="470">
        <v>158.21991000000003</v>
      </c>
      <c r="C5" s="84">
        <v>18.564212201734623</v>
      </c>
      <c r="D5" s="83">
        <v>1603.0849800000001</v>
      </c>
      <c r="E5" s="84">
        <v>6.7501493374067074</v>
      </c>
      <c r="F5" s="83">
        <v>1977.5624700000003</v>
      </c>
      <c r="G5" s="84">
        <v>9.3203908344478528</v>
      </c>
      <c r="H5" s="473">
        <v>3.4985719009616187</v>
      </c>
      <c r="I5" s="391"/>
    </row>
    <row r="6" spans="1:9" s="80" customFormat="1" ht="14.25" x14ac:dyDescent="0.2">
      <c r="A6" s="82" t="s">
        <v>48</v>
      </c>
      <c r="B6" s="471">
        <v>389.25738000000001</v>
      </c>
      <c r="C6" s="86">
        <v>-1.6815507999712358</v>
      </c>
      <c r="D6" s="85">
        <v>3989.7295499999991</v>
      </c>
      <c r="E6" s="86">
        <v>2.3799929815425083</v>
      </c>
      <c r="F6" s="85">
        <v>4743.6665399999983</v>
      </c>
      <c r="G6" s="86">
        <v>2.3266655447044657</v>
      </c>
      <c r="H6" s="474">
        <v>8.3921791175455596</v>
      </c>
      <c r="I6" s="391"/>
    </row>
    <row r="7" spans="1:9" s="80" customFormat="1" ht="14.25" x14ac:dyDescent="0.2">
      <c r="A7" s="82" t="s">
        <v>49</v>
      </c>
      <c r="B7" s="471">
        <v>541.49449999999979</v>
      </c>
      <c r="C7" s="86">
        <v>13.219153044807561</v>
      </c>
      <c r="D7" s="85">
        <v>5023.3386499999997</v>
      </c>
      <c r="E7" s="86">
        <v>6.756446476238696</v>
      </c>
      <c r="F7" s="85">
        <v>5852.4533299999994</v>
      </c>
      <c r="G7" s="86">
        <v>7.1558488485131742</v>
      </c>
      <c r="H7" s="474">
        <v>10.353770908702192</v>
      </c>
      <c r="I7" s="391"/>
    </row>
    <row r="8" spans="1:9" s="80" customFormat="1" ht="14.25" x14ac:dyDescent="0.2">
      <c r="A8" s="82" t="s">
        <v>128</v>
      </c>
      <c r="B8" s="471">
        <v>2434.6541000000011</v>
      </c>
      <c r="C8" s="86">
        <v>-4.931149498411969</v>
      </c>
      <c r="D8" s="85">
        <v>24954.212520000005</v>
      </c>
      <c r="E8" s="86">
        <v>1.055254821654289</v>
      </c>
      <c r="F8" s="85">
        <v>30049.801810000004</v>
      </c>
      <c r="G8" s="86">
        <v>1.3856976386706368</v>
      </c>
      <c r="H8" s="474">
        <v>53.162109332471097</v>
      </c>
      <c r="I8" s="391"/>
    </row>
    <row r="9" spans="1:9" s="80" customFormat="1" ht="14.25" x14ac:dyDescent="0.2">
      <c r="A9" s="82" t="s">
        <v>129</v>
      </c>
      <c r="B9" s="471">
        <v>776.00240000000008</v>
      </c>
      <c r="C9" s="86">
        <v>17.39472324151005</v>
      </c>
      <c r="D9" s="85">
        <v>7266.5925099999986</v>
      </c>
      <c r="E9" s="86">
        <v>6.7080301462933729</v>
      </c>
      <c r="F9" s="85">
        <v>8696.0471200000011</v>
      </c>
      <c r="G9" s="87">
        <v>6.1965186312478195</v>
      </c>
      <c r="H9" s="474">
        <v>15.384467780413638</v>
      </c>
      <c r="I9" s="391"/>
    </row>
    <row r="10" spans="1:9" s="80" customFormat="1" ht="14.25" x14ac:dyDescent="0.2">
      <c r="A10" s="81" t="s">
        <v>487</v>
      </c>
      <c r="B10" s="472">
        <v>464</v>
      </c>
      <c r="C10" s="89">
        <v>17.144042158594498</v>
      </c>
      <c r="D10" s="88">
        <v>4450.4017943691761</v>
      </c>
      <c r="E10" s="511">
        <v>2.9363787124969856E-2</v>
      </c>
      <c r="F10" s="88">
        <v>5205.317324835125</v>
      </c>
      <c r="G10" s="89">
        <v>-1.1911798008158077</v>
      </c>
      <c r="H10" s="475">
        <v>9.2089009599058933</v>
      </c>
      <c r="I10" s="391"/>
    </row>
    <row r="11" spans="1:9" s="80" customFormat="1" ht="14.25" x14ac:dyDescent="0.2">
      <c r="A11" s="90" t="s">
        <v>488</v>
      </c>
      <c r="B11" s="91">
        <v>4763.6282900000006</v>
      </c>
      <c r="C11" s="92">
        <v>2.9821436837273252</v>
      </c>
      <c r="D11" s="91">
        <v>47287.360004369169</v>
      </c>
      <c r="E11" s="92">
        <v>2.6721993150220369</v>
      </c>
      <c r="F11" s="91">
        <v>56524.84859483513</v>
      </c>
      <c r="G11" s="92">
        <v>2.7683516180839676</v>
      </c>
      <c r="H11" s="92">
        <v>100</v>
      </c>
      <c r="I11" s="391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236</v>
      </c>
      <c r="I12" s="391"/>
    </row>
    <row r="13" spans="1:9" s="80" customFormat="1" ht="14.25" x14ac:dyDescent="0.2">
      <c r="A13" s="94" t="s">
        <v>555</v>
      </c>
      <c r="B13" s="82"/>
      <c r="C13" s="82"/>
      <c r="D13" s="82"/>
      <c r="E13" s="82"/>
      <c r="F13" s="82"/>
      <c r="G13" s="82"/>
      <c r="H13" s="82"/>
      <c r="I13" s="391"/>
    </row>
    <row r="14" spans="1:9" ht="14.25" x14ac:dyDescent="0.2">
      <c r="A14" s="94" t="s">
        <v>489</v>
      </c>
      <c r="B14" s="85"/>
      <c r="C14" s="476"/>
      <c r="D14" s="476"/>
      <c r="E14" s="476"/>
      <c r="F14" s="476"/>
      <c r="G14" s="476"/>
      <c r="H14" s="476"/>
      <c r="I14" s="391"/>
    </row>
    <row r="15" spans="1:9" ht="14.25" x14ac:dyDescent="0.2">
      <c r="A15" s="94" t="s">
        <v>490</v>
      </c>
      <c r="B15" s="476"/>
      <c r="C15" s="476"/>
      <c r="D15" s="476"/>
      <c r="E15" s="476"/>
      <c r="F15" s="476"/>
      <c r="G15" s="476"/>
      <c r="H15" s="476"/>
      <c r="I15" s="391"/>
    </row>
    <row r="16" spans="1:9" ht="14.25" x14ac:dyDescent="0.2">
      <c r="A16" s="166" t="s">
        <v>640</v>
      </c>
      <c r="B16" s="476"/>
      <c r="C16" s="476"/>
      <c r="D16" s="476"/>
      <c r="E16" s="476"/>
      <c r="F16" s="476"/>
      <c r="G16" s="476"/>
      <c r="H16" s="476"/>
      <c r="I16" s="391"/>
    </row>
    <row r="17" spans="2:9" ht="14.25" x14ac:dyDescent="0.2">
      <c r="B17" s="476"/>
      <c r="C17" s="476"/>
      <c r="D17" s="476"/>
      <c r="E17" s="476"/>
      <c r="F17" s="476"/>
      <c r="G17" s="476"/>
      <c r="H17" s="476"/>
      <c r="I17" s="391"/>
    </row>
  </sheetData>
  <mergeCells count="3">
    <mergeCell ref="B3:C3"/>
    <mergeCell ref="D3:E3"/>
    <mergeCell ref="F3:H3"/>
  </mergeCells>
  <conditionalFormatting sqref="E10">
    <cfRule type="cellIs" dxfId="310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4" t="s">
        <v>415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/>
    </row>
    <row r="3" spans="1:13" x14ac:dyDescent="0.2">
      <c r="A3" s="841"/>
      <c r="B3" s="730">
        <v>2015</v>
      </c>
      <c r="C3" s="730" t="s">
        <v>600</v>
      </c>
      <c r="D3" s="730">
        <v>2016</v>
      </c>
      <c r="E3" s="730" t="s">
        <v>600</v>
      </c>
      <c r="F3" s="730" t="s">
        <v>600</v>
      </c>
      <c r="G3" s="730" t="s">
        <v>600</v>
      </c>
      <c r="H3" s="730" t="s">
        <v>600</v>
      </c>
      <c r="I3" s="730" t="s">
        <v>600</v>
      </c>
      <c r="J3" s="730" t="s">
        <v>600</v>
      </c>
      <c r="K3" s="730" t="s">
        <v>600</v>
      </c>
      <c r="L3" s="730" t="s">
        <v>600</v>
      </c>
      <c r="M3" s="730" t="s">
        <v>600</v>
      </c>
    </row>
    <row r="4" spans="1:13" x14ac:dyDescent="0.2">
      <c r="A4" s="226"/>
      <c r="B4" s="668">
        <v>42309</v>
      </c>
      <c r="C4" s="668">
        <v>42339</v>
      </c>
      <c r="D4" s="668">
        <v>42370</v>
      </c>
      <c r="E4" s="668">
        <v>42401</v>
      </c>
      <c r="F4" s="668">
        <v>42430</v>
      </c>
      <c r="G4" s="668">
        <v>42461</v>
      </c>
      <c r="H4" s="668">
        <v>42491</v>
      </c>
      <c r="I4" s="668">
        <v>42522</v>
      </c>
      <c r="J4" s="668">
        <v>42552</v>
      </c>
      <c r="K4" s="668">
        <v>42583</v>
      </c>
      <c r="L4" s="668">
        <v>42614</v>
      </c>
      <c r="M4" s="668">
        <v>42644</v>
      </c>
    </row>
    <row r="5" spans="1:13" x14ac:dyDescent="0.2">
      <c r="A5" s="840" t="s">
        <v>416</v>
      </c>
      <c r="B5" s="313">
        <v>2.0778947368421057</v>
      </c>
      <c r="C5" s="313">
        <v>1.9227272727272726</v>
      </c>
      <c r="D5" s="313">
        <v>2.2747368421052632</v>
      </c>
      <c r="E5" s="313">
        <v>1.9575</v>
      </c>
      <c r="F5" s="313">
        <v>1.7018181818181821</v>
      </c>
      <c r="G5" s="313">
        <v>1.9047619047619047</v>
      </c>
      <c r="H5" s="313">
        <v>1.9223809523809525</v>
      </c>
      <c r="I5" s="313">
        <v>2.566363636363636</v>
      </c>
      <c r="J5" s="313">
        <v>2.7889999999999997</v>
      </c>
      <c r="K5" s="313">
        <v>2.7917391304347832</v>
      </c>
      <c r="L5" s="313">
        <v>2.9695238095238095</v>
      </c>
      <c r="M5" s="313">
        <v>2.9495238095238094</v>
      </c>
    </row>
    <row r="6" spans="1:13" x14ac:dyDescent="0.2">
      <c r="A6" s="311" t="s">
        <v>417</v>
      </c>
      <c r="B6" s="378">
        <v>36.01380952380952</v>
      </c>
      <c r="C6" s="378">
        <v>34.269090909090906</v>
      </c>
      <c r="D6" s="378">
        <v>32.117619047619051</v>
      </c>
      <c r="E6" s="378">
        <v>29.694285714285712</v>
      </c>
      <c r="F6" s="378">
        <v>29.60173913043479</v>
      </c>
      <c r="G6" s="378">
        <v>29.470476190476184</v>
      </c>
      <c r="H6" s="378">
        <v>30.446818181818177</v>
      </c>
      <c r="I6" s="378">
        <v>34.262272727272737</v>
      </c>
      <c r="J6" s="378">
        <v>34.391904761904755</v>
      </c>
      <c r="K6" s="378">
        <v>30.494545454545456</v>
      </c>
      <c r="L6" s="378">
        <v>28.486363636363635</v>
      </c>
      <c r="M6" s="378">
        <v>42.970476190476184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7" t="s">
        <v>332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I7" sqref="I7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87"/>
      <c r="H2" s="389"/>
      <c r="I2" s="388" t="s">
        <v>158</v>
      </c>
    </row>
    <row r="3" spans="1:71" s="80" customFormat="1" ht="12.75" x14ac:dyDescent="0.2">
      <c r="A3" s="79"/>
      <c r="B3" s="904">
        <f>INDICE!A3</f>
        <v>42644</v>
      </c>
      <c r="C3" s="905">
        <v>41671</v>
      </c>
      <c r="D3" s="904">
        <f>DATE(YEAR(B3),MONTH(B3)-1,1)</f>
        <v>42614</v>
      </c>
      <c r="E3" s="905"/>
      <c r="F3" s="904">
        <f>DATE(YEAR(B3)-1,MONTH(B3),1)</f>
        <v>42278</v>
      </c>
      <c r="G3" s="905"/>
      <c r="H3" s="853" t="s">
        <v>486</v>
      </c>
      <c r="I3" s="85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47</v>
      </c>
      <c r="C4" s="260" t="s">
        <v>109</v>
      </c>
      <c r="D4" s="260" t="s">
        <v>47</v>
      </c>
      <c r="E4" s="260" t="s">
        <v>109</v>
      </c>
      <c r="F4" s="260" t="s">
        <v>47</v>
      </c>
      <c r="G4" s="260" t="s">
        <v>109</v>
      </c>
      <c r="H4" s="442">
        <f>D3</f>
        <v>42614</v>
      </c>
      <c r="I4" s="442">
        <f>F3</f>
        <v>42278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2" customFormat="1" ht="15" x14ac:dyDescent="0.2">
      <c r="A5" s="386" t="s">
        <v>419</v>
      </c>
      <c r="B5" s="372">
        <v>6232</v>
      </c>
      <c r="C5" s="712">
        <v>33.746683272865113</v>
      </c>
      <c r="D5" s="372">
        <v>6836</v>
      </c>
      <c r="E5" s="712">
        <v>36.06436296491691</v>
      </c>
      <c r="F5" s="372">
        <v>6870</v>
      </c>
      <c r="G5" s="712">
        <v>37.199480181936323</v>
      </c>
      <c r="H5" s="384">
        <v>-8.8355763604447048</v>
      </c>
      <c r="I5" s="384">
        <v>-9.2867540029112092</v>
      </c>
      <c r="K5" s="383"/>
    </row>
    <row r="6" spans="1:71" s="382" customFormat="1" ht="15" x14ac:dyDescent="0.2">
      <c r="A6" s="385" t="s">
        <v>123</v>
      </c>
      <c r="B6" s="372">
        <v>12235</v>
      </c>
      <c r="C6" s="712">
        <v>66.253316727134887</v>
      </c>
      <c r="D6" s="372">
        <v>12119</v>
      </c>
      <c r="E6" s="712">
        <v>63.93563703508309</v>
      </c>
      <c r="F6" s="372">
        <v>11598</v>
      </c>
      <c r="G6" s="712">
        <v>62.800519818063684</v>
      </c>
      <c r="H6" s="384">
        <v>0.95717468437989928</v>
      </c>
      <c r="I6" s="384">
        <v>5.4923262631488186</v>
      </c>
      <c r="K6" s="383"/>
    </row>
    <row r="7" spans="1:71" s="80" customFormat="1" ht="12.75" x14ac:dyDescent="0.2">
      <c r="A7" s="90" t="s">
        <v>118</v>
      </c>
      <c r="B7" s="91">
        <v>18467</v>
      </c>
      <c r="C7" s="92">
        <v>100</v>
      </c>
      <c r="D7" s="91">
        <v>18955</v>
      </c>
      <c r="E7" s="92">
        <v>100</v>
      </c>
      <c r="F7" s="91">
        <v>18468</v>
      </c>
      <c r="G7" s="92">
        <v>100</v>
      </c>
      <c r="H7" s="92">
        <v>-2.5745185966763389</v>
      </c>
      <c r="I7" s="92">
        <v>-5.4147714966428419E-3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9"/>
      <c r="I8" s="247" t="s">
        <v>236</v>
      </c>
      <c r="J8" s="382"/>
      <c r="K8" s="383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</row>
    <row r="9" spans="1:71" s="379" customFormat="1" ht="12.75" x14ac:dyDescent="0.2">
      <c r="A9" s="710" t="s">
        <v>540</v>
      </c>
      <c r="B9" s="380"/>
      <c r="C9" s="381"/>
      <c r="D9" s="380"/>
      <c r="E9" s="380"/>
      <c r="F9" s="380"/>
      <c r="G9" s="380"/>
      <c r="H9" s="380"/>
      <c r="I9" s="380"/>
      <c r="J9" s="380"/>
      <c r="K9" s="380"/>
      <c r="L9" s="380"/>
    </row>
    <row r="10" spans="1:71" x14ac:dyDescent="0.2">
      <c r="A10" s="711" t="s">
        <v>536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87"/>
      <c r="H2" s="389"/>
      <c r="I2" s="388" t="s">
        <v>158</v>
      </c>
    </row>
    <row r="3" spans="1:71" s="80" customFormat="1" ht="12.75" x14ac:dyDescent="0.2">
      <c r="A3" s="79"/>
      <c r="B3" s="904">
        <f>INDICE!A3</f>
        <v>42644</v>
      </c>
      <c r="C3" s="905">
        <v>41671</v>
      </c>
      <c r="D3" s="904">
        <f>DATE(YEAR(B3),MONTH(B3)-1,1)</f>
        <v>42614</v>
      </c>
      <c r="E3" s="905"/>
      <c r="F3" s="904">
        <f>DATE(YEAR(B3)-1,MONTH(B3),1)</f>
        <v>42278</v>
      </c>
      <c r="G3" s="905"/>
      <c r="H3" s="853" t="s">
        <v>486</v>
      </c>
      <c r="I3" s="85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47</v>
      </c>
      <c r="C4" s="260" t="s">
        <v>109</v>
      </c>
      <c r="D4" s="260" t="s">
        <v>47</v>
      </c>
      <c r="E4" s="260" t="s">
        <v>109</v>
      </c>
      <c r="F4" s="260" t="s">
        <v>47</v>
      </c>
      <c r="G4" s="260" t="s">
        <v>109</v>
      </c>
      <c r="H4" s="442">
        <f>D3</f>
        <v>42614</v>
      </c>
      <c r="I4" s="442">
        <f>F3</f>
        <v>42278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2" customFormat="1" ht="15" x14ac:dyDescent="0.2">
      <c r="A5" s="386" t="s">
        <v>539</v>
      </c>
      <c r="B5" s="372">
        <v>6671</v>
      </c>
      <c r="C5" s="712">
        <v>39.453375172520943</v>
      </c>
      <c r="D5" s="372">
        <v>6764</v>
      </c>
      <c r="E5" s="712">
        <v>38.410810109431502</v>
      </c>
      <c r="F5" s="372">
        <v>6872</v>
      </c>
      <c r="G5" s="712">
        <v>38.981821505978665</v>
      </c>
      <c r="H5" s="760">
        <v>-1.3749260792430515</v>
      </c>
      <c r="I5" s="237">
        <v>-2.9249126891734574</v>
      </c>
      <c r="K5" s="383"/>
    </row>
    <row r="6" spans="1:71" s="382" customFormat="1" ht="15" x14ac:dyDescent="0.2">
      <c r="A6" s="385" t="s">
        <v>609</v>
      </c>
      <c r="B6" s="372">
        <v>10237.566049999985</v>
      </c>
      <c r="C6" s="712">
        <v>60.546624827479043</v>
      </c>
      <c r="D6" s="372">
        <v>10845.625990000006</v>
      </c>
      <c r="E6" s="712">
        <v>61.589189890568484</v>
      </c>
      <c r="F6" s="372">
        <v>10756.729840000004</v>
      </c>
      <c r="G6" s="712">
        <v>61.018178494021335</v>
      </c>
      <c r="H6" s="237">
        <v>-5.6064992519626866</v>
      </c>
      <c r="I6" s="237">
        <v>-4.8264091198930634</v>
      </c>
      <c r="K6" s="383"/>
    </row>
    <row r="7" spans="1:71" s="80" customFormat="1" ht="12.75" x14ac:dyDescent="0.2">
      <c r="A7" s="90" t="s">
        <v>118</v>
      </c>
      <c r="B7" s="91">
        <v>16908.566049999987</v>
      </c>
      <c r="C7" s="92">
        <v>100</v>
      </c>
      <c r="D7" s="91">
        <v>17609.625990000008</v>
      </c>
      <c r="E7" s="92">
        <v>100</v>
      </c>
      <c r="F7" s="91">
        <v>17628.729840000004</v>
      </c>
      <c r="G7" s="92">
        <v>100</v>
      </c>
      <c r="H7" s="92">
        <v>-3.9811177159477009</v>
      </c>
      <c r="I7" s="92">
        <v>-4.0851711753273809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9"/>
      <c r="I8" s="247" t="s">
        <v>131</v>
      </c>
      <c r="J8" s="382"/>
      <c r="K8" s="383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</row>
    <row r="9" spans="1:71" x14ac:dyDescent="0.2">
      <c r="A9" s="710" t="s">
        <v>540</v>
      </c>
    </row>
    <row r="10" spans="1:71" x14ac:dyDescent="0.2">
      <c r="A10" s="710" t="s">
        <v>536</v>
      </c>
    </row>
    <row r="11" spans="1:71" x14ac:dyDescent="0.2">
      <c r="A11" s="685" t="s">
        <v>640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A5" sqref="A5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2" t="s">
        <v>585</v>
      </c>
      <c r="B1" s="892"/>
      <c r="C1" s="892"/>
      <c r="D1" s="892"/>
      <c r="E1" s="892"/>
      <c r="F1" s="892"/>
      <c r="G1" s="13"/>
      <c r="H1" s="13"/>
      <c r="I1" s="13"/>
    </row>
    <row r="2" spans="1:9" x14ac:dyDescent="0.2">
      <c r="A2" s="893"/>
      <c r="B2" s="893"/>
      <c r="C2" s="893"/>
      <c r="D2" s="893"/>
      <c r="E2" s="893"/>
      <c r="F2" s="893"/>
      <c r="G2" s="13"/>
      <c r="H2" s="13"/>
      <c r="I2" s="229" t="s">
        <v>537</v>
      </c>
    </row>
    <row r="3" spans="1:9" x14ac:dyDescent="0.2">
      <c r="A3" s="395"/>
      <c r="B3" s="397"/>
      <c r="C3" s="397"/>
      <c r="D3" s="861">
        <f>INDICE!A3</f>
        <v>42644</v>
      </c>
      <c r="E3" s="861">
        <v>41671</v>
      </c>
      <c r="F3" s="861">
        <f>DATE(YEAR(D3),MONTH(D3)-1,1)</f>
        <v>42614</v>
      </c>
      <c r="G3" s="861"/>
      <c r="H3" s="864">
        <f>DATE(YEAR(D3)-1,MONTH(D3),1)</f>
        <v>42278</v>
      </c>
      <c r="I3" s="864"/>
    </row>
    <row r="4" spans="1:9" x14ac:dyDescent="0.2">
      <c r="A4" s="335"/>
      <c r="B4" s="336"/>
      <c r="C4" s="336"/>
      <c r="D4" s="97" t="s">
        <v>422</v>
      </c>
      <c r="E4" s="260" t="s">
        <v>109</v>
      </c>
      <c r="F4" s="97" t="s">
        <v>422</v>
      </c>
      <c r="G4" s="260" t="s">
        <v>109</v>
      </c>
      <c r="H4" s="97" t="s">
        <v>422</v>
      </c>
      <c r="I4" s="260" t="s">
        <v>109</v>
      </c>
    </row>
    <row r="5" spans="1:9" x14ac:dyDescent="0.2">
      <c r="A5" s="344" t="s">
        <v>421</v>
      </c>
      <c r="B5" s="236"/>
      <c r="C5" s="236"/>
      <c r="D5" s="608">
        <v>126.18810177749162</v>
      </c>
      <c r="E5" s="715">
        <v>100</v>
      </c>
      <c r="F5" s="608">
        <v>132.3941211543048</v>
      </c>
      <c r="G5" s="715">
        <v>100</v>
      </c>
      <c r="H5" s="608">
        <v>129.69821528836127</v>
      </c>
      <c r="I5" s="715">
        <v>100</v>
      </c>
    </row>
    <row r="6" spans="1:9" x14ac:dyDescent="0.2">
      <c r="A6" s="394" t="s">
        <v>534</v>
      </c>
      <c r="B6" s="236"/>
      <c r="C6" s="236"/>
      <c r="D6" s="608">
        <v>78.016934528849944</v>
      </c>
      <c r="E6" s="715">
        <v>61.825903892601353</v>
      </c>
      <c r="F6" s="608">
        <v>82.606176961602671</v>
      </c>
      <c r="G6" s="715">
        <v>62.394142762068348</v>
      </c>
      <c r="H6" s="608">
        <v>78.711486323895087</v>
      </c>
      <c r="I6" s="715">
        <v>60.688179979110643</v>
      </c>
    </row>
    <row r="7" spans="1:9" x14ac:dyDescent="0.2">
      <c r="A7" s="394" t="s">
        <v>535</v>
      </c>
      <c r="B7" s="236"/>
      <c r="C7" s="236"/>
      <c r="D7" s="608">
        <v>48.171167248641687</v>
      </c>
      <c r="E7" s="715">
        <v>38.174096107398661</v>
      </c>
      <c r="F7" s="608">
        <v>49.78794419270212</v>
      </c>
      <c r="G7" s="715">
        <v>37.605857237931644</v>
      </c>
      <c r="H7" s="608">
        <v>50.986728964466195</v>
      </c>
      <c r="I7" s="715">
        <v>39.311820020889364</v>
      </c>
    </row>
    <row r="8" spans="1:9" x14ac:dyDescent="0.2">
      <c r="A8" s="335" t="s">
        <v>589</v>
      </c>
      <c r="B8" s="393"/>
      <c r="C8" s="393"/>
      <c r="D8" s="703">
        <v>90</v>
      </c>
      <c r="E8" s="716"/>
      <c r="F8" s="703">
        <v>90</v>
      </c>
      <c r="G8" s="716"/>
      <c r="H8" s="703">
        <v>90</v>
      </c>
      <c r="I8" s="716"/>
    </row>
    <row r="9" spans="1:9" x14ac:dyDescent="0.2">
      <c r="A9" s="618" t="s">
        <v>536</v>
      </c>
      <c r="B9" s="323"/>
      <c r="C9" s="323"/>
      <c r="D9" s="323"/>
      <c r="E9" s="348"/>
      <c r="F9" s="13"/>
      <c r="G9" s="13"/>
      <c r="H9" s="13"/>
      <c r="I9" s="247" t="s">
        <v>236</v>
      </c>
    </row>
    <row r="10" spans="1:9" x14ac:dyDescent="0.2">
      <c r="A10" s="618" t="s">
        <v>590</v>
      </c>
      <c r="B10" s="390"/>
      <c r="C10" s="390"/>
      <c r="D10" s="390"/>
      <c r="E10" s="390"/>
      <c r="F10" s="390"/>
      <c r="G10" s="390"/>
      <c r="H10" s="390"/>
      <c r="I10" s="390"/>
    </row>
    <row r="11" spans="1:9" x14ac:dyDescent="0.2">
      <c r="A11" s="323"/>
      <c r="B11" s="390"/>
      <c r="C11" s="390"/>
      <c r="D11" s="390"/>
      <c r="E11" s="390"/>
      <c r="F11" s="390"/>
      <c r="G11" s="390"/>
      <c r="H11" s="390"/>
      <c r="I11" s="390"/>
    </row>
    <row r="12" spans="1:9" x14ac:dyDescent="0.2">
      <c r="A12" s="390"/>
      <c r="B12" s="390"/>
      <c r="C12" s="390"/>
      <c r="D12" s="390"/>
      <c r="E12" s="390"/>
      <c r="F12" s="390"/>
      <c r="G12" s="390"/>
      <c r="H12" s="390"/>
      <c r="I12" s="390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H8" sqref="H8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2" t="s">
        <v>539</v>
      </c>
      <c r="B1" s="892"/>
      <c r="C1" s="892"/>
      <c r="D1" s="892"/>
      <c r="E1" s="396"/>
      <c r="F1" s="13"/>
      <c r="G1" s="13"/>
      <c r="H1" s="13"/>
      <c r="I1" s="13"/>
    </row>
    <row r="2" spans="1:40" ht="15" x14ac:dyDescent="0.2">
      <c r="A2" s="892"/>
      <c r="B2" s="892"/>
      <c r="C2" s="892"/>
      <c r="D2" s="892"/>
      <c r="E2" s="396"/>
      <c r="F2" s="13"/>
      <c r="G2" s="311"/>
      <c r="H2" s="389"/>
      <c r="I2" s="388" t="s">
        <v>158</v>
      </c>
    </row>
    <row r="3" spans="1:40" x14ac:dyDescent="0.2">
      <c r="A3" s="395"/>
      <c r="B3" s="904">
        <f>INDICE!A3</f>
        <v>42644</v>
      </c>
      <c r="C3" s="905">
        <v>41671</v>
      </c>
      <c r="D3" s="904">
        <f>DATE(YEAR(B3),MONTH(B3)-1,1)</f>
        <v>42614</v>
      </c>
      <c r="E3" s="905"/>
      <c r="F3" s="904">
        <f>DATE(YEAR(B3)-1,MONTH(B3),1)</f>
        <v>42278</v>
      </c>
      <c r="G3" s="905"/>
      <c r="H3" s="853" t="s">
        <v>486</v>
      </c>
      <c r="I3" s="853"/>
    </row>
    <row r="4" spans="1:40" x14ac:dyDescent="0.2">
      <c r="A4" s="335"/>
      <c r="B4" s="260" t="s">
        <v>47</v>
      </c>
      <c r="C4" s="260" t="s">
        <v>109</v>
      </c>
      <c r="D4" s="260" t="s">
        <v>47</v>
      </c>
      <c r="E4" s="260" t="s">
        <v>109</v>
      </c>
      <c r="F4" s="260" t="s">
        <v>47</v>
      </c>
      <c r="G4" s="260" t="s">
        <v>109</v>
      </c>
      <c r="H4" s="442">
        <f>D3</f>
        <v>42614</v>
      </c>
      <c r="I4" s="442">
        <f>F3</f>
        <v>42278</v>
      </c>
    </row>
    <row r="5" spans="1:40" x14ac:dyDescent="0.2">
      <c r="A5" s="344" t="s">
        <v>48</v>
      </c>
      <c r="B5" s="371">
        <v>501</v>
      </c>
      <c r="C5" s="384">
        <v>7.5101184230250331</v>
      </c>
      <c r="D5" s="371">
        <v>506</v>
      </c>
      <c r="E5" s="384">
        <v>7.4807806031933763</v>
      </c>
      <c r="F5" s="371">
        <v>506</v>
      </c>
      <c r="G5" s="384">
        <v>7.3632130384167631</v>
      </c>
      <c r="H5" s="608">
        <v>-0.98814229249011853</v>
      </c>
      <c r="I5" s="608">
        <v>-0.98814229249011853</v>
      </c>
      <c r="J5" s="391"/>
    </row>
    <row r="6" spans="1:40" x14ac:dyDescent="0.2">
      <c r="A6" s="394" t="s">
        <v>49</v>
      </c>
      <c r="B6" s="371">
        <v>339</v>
      </c>
      <c r="C6" s="384">
        <v>5.0816968970169389</v>
      </c>
      <c r="D6" s="371">
        <v>339</v>
      </c>
      <c r="E6" s="384">
        <v>5.0118273211117685</v>
      </c>
      <c r="F6" s="371">
        <v>340</v>
      </c>
      <c r="G6" s="384">
        <v>4.9476135040745053</v>
      </c>
      <c r="H6" s="608">
        <v>0</v>
      </c>
      <c r="I6" s="608">
        <v>-0.29411764705882354</v>
      </c>
      <c r="J6" s="391"/>
    </row>
    <row r="7" spans="1:40" x14ac:dyDescent="0.2">
      <c r="A7" s="394" t="s">
        <v>128</v>
      </c>
      <c r="B7" s="371">
        <v>3398</v>
      </c>
      <c r="C7" s="384">
        <v>50.936891020836462</v>
      </c>
      <c r="D7" s="371">
        <v>3382</v>
      </c>
      <c r="E7" s="384">
        <v>50</v>
      </c>
      <c r="F7" s="371">
        <v>3385</v>
      </c>
      <c r="G7" s="384">
        <v>49.257857974388827</v>
      </c>
      <c r="H7" s="608">
        <v>0.47309284447072736</v>
      </c>
      <c r="I7" s="608">
        <v>0.38404726735598227</v>
      </c>
      <c r="J7" s="391"/>
    </row>
    <row r="8" spans="1:40" x14ac:dyDescent="0.2">
      <c r="A8" s="394" t="s">
        <v>129</v>
      </c>
      <c r="B8" s="371">
        <v>204</v>
      </c>
      <c r="C8" s="384">
        <v>3.0580122920101935</v>
      </c>
      <c r="D8" s="371">
        <v>204</v>
      </c>
      <c r="E8" s="384">
        <v>3.0159668835008873</v>
      </c>
      <c r="F8" s="371">
        <v>204</v>
      </c>
      <c r="G8" s="384">
        <v>2.9685681024447033</v>
      </c>
      <c r="H8" s="608">
        <v>0</v>
      </c>
      <c r="I8" s="608">
        <v>0</v>
      </c>
      <c r="J8" s="391"/>
    </row>
    <row r="9" spans="1:40" x14ac:dyDescent="0.2">
      <c r="A9" s="335" t="s">
        <v>420</v>
      </c>
      <c r="B9" s="703">
        <v>2229</v>
      </c>
      <c r="C9" s="713">
        <v>33.413281367111374</v>
      </c>
      <c r="D9" s="703">
        <v>2333</v>
      </c>
      <c r="E9" s="713">
        <v>34.491425192193972</v>
      </c>
      <c r="F9" s="703">
        <v>2437</v>
      </c>
      <c r="G9" s="713">
        <v>35.462747380675204</v>
      </c>
      <c r="H9" s="714">
        <v>-4.4577796828118306</v>
      </c>
      <c r="I9" s="714">
        <v>-8.5350841198194498</v>
      </c>
      <c r="J9" s="391"/>
    </row>
    <row r="10" spans="1:40" s="80" customFormat="1" x14ac:dyDescent="0.2">
      <c r="A10" s="90" t="s">
        <v>118</v>
      </c>
      <c r="B10" s="91">
        <v>6671</v>
      </c>
      <c r="C10" s="392">
        <v>100</v>
      </c>
      <c r="D10" s="91">
        <v>6764</v>
      </c>
      <c r="E10" s="392">
        <v>100</v>
      </c>
      <c r="F10" s="91">
        <v>6872</v>
      </c>
      <c r="G10" s="392">
        <v>100</v>
      </c>
      <c r="H10" s="392">
        <v>-1.3749260792430515</v>
      </c>
      <c r="I10" s="92">
        <v>-2.9249126891734574</v>
      </c>
      <c r="J10" s="391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5"/>
      <c r="B11" s="323"/>
      <c r="C11" s="323"/>
      <c r="D11" s="323"/>
      <c r="E11" s="323"/>
      <c r="F11" s="13"/>
      <c r="G11" s="13"/>
      <c r="H11" s="13"/>
      <c r="I11" s="247" t="s">
        <v>236</v>
      </c>
    </row>
    <row r="12" spans="1:40" s="379" customFormat="1" ht="12.75" x14ac:dyDescent="0.2">
      <c r="A12" s="711" t="s">
        <v>538</v>
      </c>
      <c r="B12" s="380"/>
      <c r="C12" s="380"/>
      <c r="D12" s="381"/>
      <c r="E12" s="381"/>
      <c r="F12" s="380"/>
      <c r="G12" s="380"/>
      <c r="H12" s="380"/>
      <c r="I12" s="380"/>
      <c r="J12" s="380"/>
      <c r="K12" s="380"/>
      <c r="L12" s="380"/>
      <c r="M12" s="380"/>
      <c r="N12" s="380"/>
      <c r="O12" s="380"/>
    </row>
    <row r="13" spans="1:40" x14ac:dyDescent="0.2">
      <c r="A13" s="323" t="s">
        <v>536</v>
      </c>
      <c r="B13" s="390"/>
      <c r="C13" s="390"/>
      <c r="D13" s="390"/>
      <c r="E13" s="390"/>
      <c r="F13" s="390"/>
      <c r="G13" s="390"/>
      <c r="H13" s="390"/>
      <c r="I13" s="390"/>
    </row>
    <row r="14" spans="1:40" x14ac:dyDescent="0.2">
      <c r="A14" s="685" t="s">
        <v>639</v>
      </c>
      <c r="B14" s="390"/>
      <c r="C14" s="390"/>
      <c r="D14" s="390"/>
      <c r="E14" s="390"/>
      <c r="F14" s="390"/>
      <c r="G14" s="390"/>
      <c r="H14" s="390"/>
      <c r="I14" s="390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B6" sqref="B6:I8"/>
    </sheetView>
  </sheetViews>
  <sheetFormatPr baseColWidth="10" defaultColWidth="11" defaultRowHeight="12.75" x14ac:dyDescent="0.2"/>
  <cols>
    <col min="1" max="1" width="30.25" style="349" customWidth="1"/>
    <col min="2" max="2" width="11" style="349"/>
    <col min="3" max="3" width="11.625" style="349" customWidth="1"/>
    <col min="4" max="4" width="11" style="349"/>
    <col min="5" max="5" width="11.625" style="349" customWidth="1"/>
    <col min="6" max="6" width="11" style="349"/>
    <col min="7" max="7" width="11.625" style="349" customWidth="1"/>
    <col min="8" max="9" width="10.5" style="349" customWidth="1"/>
    <col min="10" max="16384" width="11" style="349"/>
  </cols>
  <sheetData>
    <row r="1" spans="1:12" x14ac:dyDescent="0.2">
      <c r="A1" s="892" t="s">
        <v>40</v>
      </c>
      <c r="B1" s="892"/>
      <c r="C1" s="892"/>
      <c r="D1" s="184"/>
      <c r="E1" s="184"/>
      <c r="F1" s="184"/>
      <c r="G1" s="12"/>
      <c r="H1" s="12"/>
      <c r="I1" s="12"/>
      <c r="J1" s="12"/>
      <c r="K1" s="12"/>
      <c r="L1" s="12"/>
    </row>
    <row r="2" spans="1:12" x14ac:dyDescent="0.2">
      <c r="A2" s="892"/>
      <c r="B2" s="892"/>
      <c r="C2" s="892"/>
      <c r="D2" s="402"/>
      <c r="E2" s="184"/>
      <c r="F2" s="184"/>
      <c r="H2" s="12"/>
      <c r="I2" s="12"/>
      <c r="J2" s="12"/>
      <c r="K2" s="12"/>
    </row>
    <row r="3" spans="1:12" x14ac:dyDescent="0.2">
      <c r="A3" s="401"/>
      <c r="B3" s="12"/>
      <c r="C3" s="12"/>
      <c r="D3" s="12"/>
      <c r="E3" s="12"/>
      <c r="F3" s="12"/>
      <c r="G3" s="12"/>
      <c r="H3" s="350"/>
      <c r="I3" s="388" t="s">
        <v>578</v>
      </c>
      <c r="J3" s="12"/>
      <c r="K3" s="12"/>
      <c r="L3" s="12"/>
    </row>
    <row r="4" spans="1:12" x14ac:dyDescent="0.2">
      <c r="A4" s="199"/>
      <c r="B4" s="904">
        <f>INDICE!A3</f>
        <v>42644</v>
      </c>
      <c r="C4" s="905">
        <v>41671</v>
      </c>
      <c r="D4" s="904">
        <f>DATE(YEAR(B4),MONTH(B4)-1,1)</f>
        <v>42614</v>
      </c>
      <c r="E4" s="905"/>
      <c r="F4" s="904">
        <f>DATE(YEAR(B4)-1,MONTH(B4),1)</f>
        <v>42278</v>
      </c>
      <c r="G4" s="905"/>
      <c r="H4" s="853" t="s">
        <v>486</v>
      </c>
      <c r="I4" s="853"/>
      <c r="J4" s="12"/>
      <c r="K4" s="12"/>
      <c r="L4" s="12"/>
    </row>
    <row r="5" spans="1:12" x14ac:dyDescent="0.2">
      <c r="A5" s="401"/>
      <c r="B5" s="260" t="s">
        <v>54</v>
      </c>
      <c r="C5" s="260" t="s">
        <v>109</v>
      </c>
      <c r="D5" s="260" t="s">
        <v>54</v>
      </c>
      <c r="E5" s="260" t="s">
        <v>109</v>
      </c>
      <c r="F5" s="260" t="s">
        <v>54</v>
      </c>
      <c r="G5" s="260" t="s">
        <v>109</v>
      </c>
      <c r="H5" s="442">
        <f>D4</f>
        <v>42614</v>
      </c>
      <c r="I5" s="442">
        <f>F4</f>
        <v>42278</v>
      </c>
      <c r="J5" s="12"/>
      <c r="K5" s="12"/>
      <c r="L5" s="12"/>
    </row>
    <row r="6" spans="1:12" ht="15" customHeight="1" x14ac:dyDescent="0.2">
      <c r="A6" s="199" t="s">
        <v>425</v>
      </c>
      <c r="B6" s="352">
        <v>7678.1679999999997</v>
      </c>
      <c r="C6" s="351">
        <v>26.126552782614343</v>
      </c>
      <c r="D6" s="352">
        <v>8547.9879999999994</v>
      </c>
      <c r="E6" s="351">
        <v>28.333329024327785</v>
      </c>
      <c r="F6" s="352">
        <v>6966.0910000000003</v>
      </c>
      <c r="G6" s="351">
        <v>22.626153367392511</v>
      </c>
      <c r="H6" s="237">
        <v>-10.175727902285308</v>
      </c>
      <c r="I6" s="237">
        <v>10.222045620707499</v>
      </c>
      <c r="J6" s="12"/>
      <c r="K6" s="12"/>
      <c r="L6" s="12"/>
    </row>
    <row r="7" spans="1:12" ht="14.25" x14ac:dyDescent="0.2">
      <c r="A7" s="400" t="s">
        <v>424</v>
      </c>
      <c r="B7" s="352">
        <v>21710.202000000001</v>
      </c>
      <c r="C7" s="351">
        <v>73.873447217385646</v>
      </c>
      <c r="D7" s="352">
        <v>21621.385999999999</v>
      </c>
      <c r="E7" s="351">
        <v>71.666670975672218</v>
      </c>
      <c r="F7" s="352">
        <v>23821.692000000003</v>
      </c>
      <c r="G7" s="351">
        <v>77.373846632607496</v>
      </c>
      <c r="H7" s="237">
        <v>0.410778476458459</v>
      </c>
      <c r="I7" s="237">
        <v>-8.8637280676788244</v>
      </c>
      <c r="J7" s="12"/>
      <c r="K7" s="12"/>
      <c r="L7" s="12"/>
    </row>
    <row r="8" spans="1:12" x14ac:dyDescent="0.2">
      <c r="A8" s="243" t="s">
        <v>118</v>
      </c>
      <c r="B8" s="244">
        <v>29388.370000000003</v>
      </c>
      <c r="C8" s="245">
        <v>100</v>
      </c>
      <c r="D8" s="244">
        <v>30169.373999999996</v>
      </c>
      <c r="E8" s="245">
        <v>100</v>
      </c>
      <c r="F8" s="244">
        <v>30787.783000000003</v>
      </c>
      <c r="G8" s="245">
        <v>100</v>
      </c>
      <c r="H8" s="92">
        <v>-2.5887312080124492</v>
      </c>
      <c r="I8" s="92">
        <v>-4.5453516415910826</v>
      </c>
      <c r="J8" s="398"/>
      <c r="K8" s="398"/>
    </row>
    <row r="9" spans="1:12" s="379" customFormat="1" x14ac:dyDescent="0.2">
      <c r="A9" s="398"/>
      <c r="B9" s="398"/>
      <c r="C9" s="398"/>
      <c r="D9" s="398"/>
      <c r="E9" s="398"/>
      <c r="F9" s="398"/>
      <c r="H9" s="398"/>
      <c r="I9" s="247" t="s">
        <v>236</v>
      </c>
      <c r="J9" s="380"/>
      <c r="K9" s="380"/>
      <c r="L9" s="380"/>
    </row>
    <row r="10" spans="1:12" x14ac:dyDescent="0.2">
      <c r="A10" s="711" t="s">
        <v>576</v>
      </c>
      <c r="B10" s="380"/>
      <c r="C10" s="381"/>
      <c r="D10" s="380"/>
      <c r="E10" s="380"/>
      <c r="F10" s="380"/>
      <c r="G10" s="380"/>
      <c r="H10" s="398"/>
      <c r="I10" s="398"/>
      <c r="J10" s="398"/>
      <c r="K10" s="398"/>
      <c r="L10" s="398"/>
    </row>
    <row r="11" spans="1:12" x14ac:dyDescent="0.2">
      <c r="A11" s="323" t="s">
        <v>577</v>
      </c>
      <c r="B11" s="398"/>
      <c r="C11" s="399"/>
      <c r="D11" s="398"/>
      <c r="E11" s="398"/>
      <c r="F11" s="398"/>
      <c r="G11" s="398"/>
      <c r="H11" s="398"/>
      <c r="I11" s="398"/>
      <c r="J11" s="398"/>
      <c r="K11" s="398"/>
      <c r="L11" s="398"/>
    </row>
    <row r="12" spans="1:12" x14ac:dyDescent="0.2">
      <c r="A12" s="323" t="s">
        <v>536</v>
      </c>
      <c r="B12" s="398"/>
      <c r="C12" s="398"/>
      <c r="D12" s="398"/>
      <c r="E12" s="398"/>
      <c r="F12" s="398"/>
      <c r="G12" s="398"/>
      <c r="H12" s="12"/>
      <c r="I12" s="184"/>
      <c r="J12" s="398"/>
      <c r="K12" s="398"/>
      <c r="L12" s="398"/>
    </row>
    <row r="13" spans="1:12" x14ac:dyDescent="0.2">
      <c r="A13" s="398"/>
      <c r="B13" s="398"/>
      <c r="C13" s="398"/>
      <c r="D13" s="398"/>
      <c r="E13" s="398"/>
      <c r="F13" s="398"/>
      <c r="G13" s="398"/>
      <c r="H13" s="12"/>
      <c r="I13" s="12"/>
      <c r="J13" s="398"/>
      <c r="K13" s="398"/>
      <c r="L13" s="398"/>
    </row>
    <row r="14" spans="1:12" x14ac:dyDescent="0.2">
      <c r="A14" s="398"/>
      <c r="B14" s="398"/>
      <c r="C14" s="398"/>
      <c r="D14" s="398"/>
      <c r="E14" s="398"/>
      <c r="F14" s="398"/>
      <c r="G14" s="398"/>
      <c r="H14" s="12"/>
      <c r="I14" s="12"/>
      <c r="J14" s="12"/>
      <c r="K14" s="12"/>
      <c r="L14" s="12"/>
    </row>
    <row r="15" spans="1:12" x14ac:dyDescent="0.2">
      <c r="A15" s="12"/>
      <c r="B15" s="84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80"/>
    </row>
    <row r="18" spans="2:13" x14ac:dyDescent="0.2">
      <c r="B18" s="780"/>
    </row>
    <row r="19" spans="2:13" x14ac:dyDescent="0.2">
      <c r="M19" s="349" t="s">
        <v>423</v>
      </c>
    </row>
    <row r="21" spans="2:13" x14ac:dyDescent="0.2">
      <c r="C21" s="780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6" t="s">
        <v>1</v>
      </c>
      <c r="B1" s="906"/>
      <c r="C1" s="906"/>
      <c r="D1" s="906"/>
      <c r="E1" s="403"/>
      <c r="F1" s="403"/>
      <c r="G1" s="404"/>
    </row>
    <row r="2" spans="1:7" x14ac:dyDescent="0.2">
      <c r="A2" s="906"/>
      <c r="B2" s="906"/>
      <c r="C2" s="906"/>
      <c r="D2" s="906"/>
      <c r="E2" s="404"/>
      <c r="F2" s="404"/>
      <c r="G2" s="404"/>
    </row>
    <row r="3" spans="1:7" x14ac:dyDescent="0.2">
      <c r="A3" s="614"/>
      <c r="B3" s="614"/>
      <c r="C3" s="614"/>
      <c r="D3" s="404"/>
      <c r="E3" s="404"/>
      <c r="F3" s="404"/>
      <c r="G3" s="404"/>
    </row>
    <row r="4" spans="1:7" x14ac:dyDescent="0.2">
      <c r="A4" s="405" t="s">
        <v>426</v>
      </c>
      <c r="B4" s="404"/>
      <c r="C4" s="404"/>
      <c r="D4" s="404"/>
      <c r="E4" s="404"/>
      <c r="F4" s="404"/>
      <c r="G4" s="404"/>
    </row>
    <row r="5" spans="1:7" x14ac:dyDescent="0.2">
      <c r="A5" s="406"/>
      <c r="B5" s="406" t="s">
        <v>427</v>
      </c>
      <c r="C5" s="406" t="s">
        <v>428</v>
      </c>
      <c r="D5" s="406" t="s">
        <v>429</v>
      </c>
      <c r="E5" s="406" t="s">
        <v>430</v>
      </c>
      <c r="F5" s="406" t="s">
        <v>54</v>
      </c>
      <c r="G5" s="404"/>
    </row>
    <row r="6" spans="1:7" x14ac:dyDescent="0.2">
      <c r="A6" s="407" t="s">
        <v>427</v>
      </c>
      <c r="B6" s="408">
        <v>1</v>
      </c>
      <c r="C6" s="408">
        <v>238.8</v>
      </c>
      <c r="D6" s="408">
        <v>0.23880000000000001</v>
      </c>
      <c r="E6" s="409" t="s">
        <v>431</v>
      </c>
      <c r="F6" s="409">
        <v>0.27779999999999999</v>
      </c>
      <c r="G6" s="404"/>
    </row>
    <row r="7" spans="1:7" x14ac:dyDescent="0.2">
      <c r="A7" s="410" t="s">
        <v>428</v>
      </c>
      <c r="B7" s="411" t="s">
        <v>432</v>
      </c>
      <c r="C7" s="412">
        <v>1</v>
      </c>
      <c r="D7" s="413" t="s">
        <v>433</v>
      </c>
      <c r="E7" s="413" t="s">
        <v>434</v>
      </c>
      <c r="F7" s="411" t="s">
        <v>435</v>
      </c>
      <c r="G7" s="404"/>
    </row>
    <row r="8" spans="1:7" x14ac:dyDescent="0.2">
      <c r="A8" s="410" t="s">
        <v>429</v>
      </c>
      <c r="B8" s="411">
        <v>4.1867999999999999</v>
      </c>
      <c r="C8" s="413" t="s">
        <v>436</v>
      </c>
      <c r="D8" s="412">
        <v>1</v>
      </c>
      <c r="E8" s="413" t="s">
        <v>437</v>
      </c>
      <c r="F8" s="411">
        <v>1.163</v>
      </c>
      <c r="G8" s="404"/>
    </row>
    <row r="9" spans="1:7" x14ac:dyDescent="0.2">
      <c r="A9" s="410" t="s">
        <v>430</v>
      </c>
      <c r="B9" s="411" t="s">
        <v>438</v>
      </c>
      <c r="C9" s="413" t="s">
        <v>439</v>
      </c>
      <c r="D9" s="413" t="s">
        <v>440</v>
      </c>
      <c r="E9" s="411">
        <v>1</v>
      </c>
      <c r="F9" s="414">
        <v>11630</v>
      </c>
      <c r="G9" s="404"/>
    </row>
    <row r="10" spans="1:7" x14ac:dyDescent="0.2">
      <c r="A10" s="415" t="s">
        <v>54</v>
      </c>
      <c r="B10" s="416">
        <v>3.6</v>
      </c>
      <c r="C10" s="416">
        <v>860</v>
      </c>
      <c r="D10" s="416">
        <v>0.86</v>
      </c>
      <c r="E10" s="417" t="s">
        <v>441</v>
      </c>
      <c r="F10" s="416">
        <v>1</v>
      </c>
      <c r="G10" s="404"/>
    </row>
    <row r="11" spans="1:7" x14ac:dyDescent="0.2">
      <c r="A11" s="410"/>
      <c r="B11" s="412"/>
      <c r="C11" s="412"/>
      <c r="D11" s="412"/>
      <c r="E11" s="411"/>
      <c r="F11" s="412"/>
      <c r="G11" s="404"/>
    </row>
    <row r="12" spans="1:7" x14ac:dyDescent="0.2">
      <c r="A12" s="405"/>
      <c r="B12" s="404"/>
      <c r="C12" s="404"/>
      <c r="D12" s="404"/>
      <c r="E12" s="418"/>
      <c r="F12" s="404"/>
      <c r="G12" s="404"/>
    </row>
    <row r="13" spans="1:7" x14ac:dyDescent="0.2">
      <c r="A13" s="405" t="s">
        <v>442</v>
      </c>
      <c r="B13" s="404"/>
      <c r="C13" s="404"/>
      <c r="D13" s="404"/>
      <c r="E13" s="404"/>
      <c r="F13" s="404"/>
      <c r="G13" s="404"/>
    </row>
    <row r="14" spans="1:7" x14ac:dyDescent="0.2">
      <c r="A14" s="406"/>
      <c r="B14" s="419" t="s">
        <v>443</v>
      </c>
      <c r="C14" s="406" t="s">
        <v>444</v>
      </c>
      <c r="D14" s="406" t="s">
        <v>445</v>
      </c>
      <c r="E14" s="406" t="s">
        <v>446</v>
      </c>
      <c r="F14" s="406" t="s">
        <v>447</v>
      </c>
      <c r="G14" s="412"/>
    </row>
    <row r="15" spans="1:7" x14ac:dyDescent="0.2">
      <c r="A15" s="407" t="s">
        <v>443</v>
      </c>
      <c r="B15" s="408">
        <v>1</v>
      </c>
      <c r="C15" s="408">
        <v>2.3810000000000001E-2</v>
      </c>
      <c r="D15" s="408">
        <v>0.13370000000000001</v>
      </c>
      <c r="E15" s="408">
        <v>3.7850000000000001</v>
      </c>
      <c r="F15" s="408">
        <v>3.8E-3</v>
      </c>
      <c r="G15" s="412"/>
    </row>
    <row r="16" spans="1:7" x14ac:dyDescent="0.2">
      <c r="A16" s="410" t="s">
        <v>444</v>
      </c>
      <c r="B16" s="412">
        <v>42</v>
      </c>
      <c r="C16" s="412">
        <v>1</v>
      </c>
      <c r="D16" s="412">
        <v>5.6150000000000002</v>
      </c>
      <c r="E16" s="412">
        <v>159</v>
      </c>
      <c r="F16" s="412">
        <v>0.159</v>
      </c>
      <c r="G16" s="412"/>
    </row>
    <row r="17" spans="1:7" x14ac:dyDescent="0.2">
      <c r="A17" s="410" t="s">
        <v>445</v>
      </c>
      <c r="B17" s="412">
        <v>7.48</v>
      </c>
      <c r="C17" s="412">
        <v>0.17810000000000001</v>
      </c>
      <c r="D17" s="412">
        <v>1</v>
      </c>
      <c r="E17" s="412">
        <v>28.3</v>
      </c>
      <c r="F17" s="412">
        <v>2.8299999999999999E-2</v>
      </c>
      <c r="G17" s="412"/>
    </row>
    <row r="18" spans="1:7" x14ac:dyDescent="0.2">
      <c r="A18" s="410" t="s">
        <v>446</v>
      </c>
      <c r="B18" s="412">
        <v>0.26419999999999999</v>
      </c>
      <c r="C18" s="412">
        <v>6.3E-3</v>
      </c>
      <c r="D18" s="412">
        <v>3.5299999999999998E-2</v>
      </c>
      <c r="E18" s="412">
        <v>1</v>
      </c>
      <c r="F18" s="412">
        <v>1E-3</v>
      </c>
      <c r="G18" s="412"/>
    </row>
    <row r="19" spans="1:7" x14ac:dyDescent="0.2">
      <c r="A19" s="415" t="s">
        <v>447</v>
      </c>
      <c r="B19" s="416">
        <v>264.2</v>
      </c>
      <c r="C19" s="416">
        <v>6.2889999999999997</v>
      </c>
      <c r="D19" s="416">
        <v>35.314700000000002</v>
      </c>
      <c r="E19" s="420">
        <v>1000</v>
      </c>
      <c r="F19" s="416">
        <v>1</v>
      </c>
      <c r="G19" s="412"/>
    </row>
    <row r="20" spans="1:7" x14ac:dyDescent="0.2">
      <c r="A20" s="404"/>
      <c r="B20" s="404"/>
      <c r="C20" s="404"/>
      <c r="D20" s="404"/>
      <c r="E20" s="404"/>
      <c r="F20" s="404"/>
      <c r="G20" s="404"/>
    </row>
    <row r="21" spans="1:7" x14ac:dyDescent="0.2">
      <c r="A21" s="404"/>
      <c r="B21" s="404"/>
      <c r="C21" s="404"/>
      <c r="D21" s="404"/>
      <c r="E21" s="404"/>
      <c r="F21" s="404"/>
      <c r="G21" s="404"/>
    </row>
    <row r="22" spans="1:7" x14ac:dyDescent="0.2">
      <c r="A22" s="405" t="s">
        <v>448</v>
      </c>
      <c r="B22" s="404"/>
      <c r="C22" s="404"/>
      <c r="D22" s="404"/>
      <c r="E22" s="404"/>
      <c r="F22" s="404"/>
      <c r="G22" s="404"/>
    </row>
    <row r="23" spans="1:7" x14ac:dyDescent="0.2">
      <c r="A23" s="421" t="s">
        <v>305</v>
      </c>
      <c r="B23" s="421"/>
      <c r="C23" s="421"/>
      <c r="D23" s="421"/>
      <c r="E23" s="421"/>
      <c r="F23" s="421"/>
      <c r="G23" s="404"/>
    </row>
    <row r="24" spans="1:7" x14ac:dyDescent="0.2">
      <c r="A24" s="907" t="s">
        <v>449</v>
      </c>
      <c r="B24" s="907"/>
      <c r="C24" s="907"/>
      <c r="D24" s="908" t="s">
        <v>450</v>
      </c>
      <c r="E24" s="908"/>
      <c r="F24" s="908"/>
      <c r="G24" s="404"/>
    </row>
    <row r="25" spans="1:7" x14ac:dyDescent="0.2">
      <c r="A25" s="404"/>
      <c r="B25" s="404"/>
      <c r="C25" s="404"/>
      <c r="D25" s="404"/>
      <c r="E25" s="404"/>
      <c r="F25" s="404"/>
      <c r="G25" s="404"/>
    </row>
    <row r="26" spans="1:7" x14ac:dyDescent="0.2">
      <c r="A26" s="404"/>
      <c r="B26" s="404"/>
      <c r="C26" s="404"/>
      <c r="D26" s="404"/>
      <c r="E26" s="404"/>
      <c r="F26" s="404"/>
      <c r="G26" s="404"/>
    </row>
    <row r="27" spans="1:7" x14ac:dyDescent="0.2">
      <c r="A27" s="60" t="s">
        <v>451</v>
      </c>
      <c r="B27" s="404"/>
      <c r="C27" s="60"/>
      <c r="D27" s="405" t="s">
        <v>452</v>
      </c>
      <c r="E27" s="404"/>
      <c r="F27" s="404"/>
      <c r="G27" s="404"/>
    </row>
    <row r="28" spans="1:7" x14ac:dyDescent="0.2">
      <c r="A28" s="421" t="s">
        <v>305</v>
      </c>
      <c r="B28" s="422" t="s">
        <v>454</v>
      </c>
      <c r="C28" s="58"/>
      <c r="D28" s="407" t="s">
        <v>113</v>
      </c>
      <c r="E28" s="408"/>
      <c r="F28" s="409" t="s">
        <v>455</v>
      </c>
      <c r="G28" s="404"/>
    </row>
    <row r="29" spans="1:7" x14ac:dyDescent="0.2">
      <c r="A29" s="423" t="s">
        <v>459</v>
      </c>
      <c r="B29" s="424" t="s">
        <v>460</v>
      </c>
      <c r="C29" s="58"/>
      <c r="D29" s="415" t="s">
        <v>420</v>
      </c>
      <c r="E29" s="416"/>
      <c r="F29" s="417" t="s">
        <v>461</v>
      </c>
      <c r="G29" s="404"/>
    </row>
    <row r="30" spans="1:7" x14ac:dyDescent="0.2">
      <c r="A30" s="425" t="s">
        <v>462</v>
      </c>
      <c r="B30" s="426" t="s">
        <v>463</v>
      </c>
      <c r="C30" s="404"/>
      <c r="D30" s="404"/>
      <c r="E30" s="404"/>
      <c r="F30" s="404"/>
      <c r="G30" s="404"/>
    </row>
    <row r="31" spans="1:7" x14ac:dyDescent="0.2">
      <c r="A31" s="404"/>
      <c r="B31" s="404"/>
      <c r="C31" s="404"/>
      <c r="D31" s="404"/>
      <c r="E31" s="404"/>
      <c r="F31" s="404"/>
      <c r="G31" s="404"/>
    </row>
    <row r="32" spans="1:7" x14ac:dyDescent="0.2">
      <c r="A32" s="404"/>
      <c r="B32" s="404"/>
      <c r="C32" s="404"/>
      <c r="D32" s="404"/>
      <c r="E32" s="404"/>
      <c r="F32" s="404"/>
      <c r="G32" s="404"/>
    </row>
    <row r="33" spans="1:7" x14ac:dyDescent="0.2">
      <c r="A33" s="405" t="s">
        <v>453</v>
      </c>
      <c r="B33" s="404"/>
      <c r="C33" s="404"/>
      <c r="D33" s="404"/>
      <c r="E33" s="405" t="s">
        <v>464</v>
      </c>
      <c r="F33" s="404"/>
      <c r="G33" s="404"/>
    </row>
    <row r="34" spans="1:7" x14ac:dyDescent="0.2">
      <c r="A34" s="421" t="s">
        <v>456</v>
      </c>
      <c r="B34" s="421" t="s">
        <v>457</v>
      </c>
      <c r="C34" s="421" t="s">
        <v>458</v>
      </c>
      <c r="D34" s="412"/>
      <c r="E34" s="406"/>
      <c r="F34" s="406" t="s">
        <v>465</v>
      </c>
      <c r="G34" s="404"/>
    </row>
    <row r="35" spans="1:7" x14ac:dyDescent="0.2">
      <c r="A35" s="1"/>
      <c r="B35" s="1"/>
      <c r="C35" s="1"/>
      <c r="D35" s="1"/>
      <c r="E35" s="407" t="s">
        <v>466</v>
      </c>
      <c r="F35" s="427">
        <v>11.6</v>
      </c>
      <c r="G35" s="404"/>
    </row>
    <row r="36" spans="1:7" x14ac:dyDescent="0.2">
      <c r="A36" s="1"/>
      <c r="B36" s="1"/>
      <c r="C36" s="1"/>
      <c r="D36" s="1"/>
      <c r="E36" s="410" t="s">
        <v>48</v>
      </c>
      <c r="F36" s="427">
        <v>8.5299999999999994</v>
      </c>
      <c r="G36" s="404"/>
    </row>
    <row r="37" spans="1:7" x14ac:dyDescent="0.2">
      <c r="A37" s="1"/>
      <c r="B37" s="1"/>
      <c r="C37" s="1"/>
      <c r="D37" s="1"/>
      <c r="E37" s="410" t="s">
        <v>49</v>
      </c>
      <c r="F37" s="427">
        <v>7.88</v>
      </c>
      <c r="G37" s="404"/>
    </row>
    <row r="38" spans="1:7" x14ac:dyDescent="0.2">
      <c r="A38" s="1"/>
      <c r="B38" s="1"/>
      <c r="C38" s="1"/>
      <c r="D38" s="1"/>
      <c r="E38" s="410" t="s">
        <v>467</v>
      </c>
      <c r="F38" s="427">
        <v>7.93</v>
      </c>
      <c r="G38" s="404"/>
    </row>
    <row r="39" spans="1:7" x14ac:dyDescent="0.2">
      <c r="A39" s="1"/>
      <c r="B39" s="1"/>
      <c r="C39" s="1"/>
      <c r="D39" s="1"/>
      <c r="E39" s="410" t="s">
        <v>128</v>
      </c>
      <c r="F39" s="427">
        <v>7.46</v>
      </c>
      <c r="G39" s="404"/>
    </row>
    <row r="40" spans="1:7" x14ac:dyDescent="0.2">
      <c r="A40" s="1"/>
      <c r="B40" s="1"/>
      <c r="C40" s="1"/>
      <c r="D40" s="1"/>
      <c r="E40" s="410" t="s">
        <v>129</v>
      </c>
      <c r="F40" s="427">
        <v>6.66</v>
      </c>
      <c r="G40" s="404"/>
    </row>
    <row r="41" spans="1:7" x14ac:dyDescent="0.2">
      <c r="A41" s="1"/>
      <c r="B41" s="1"/>
      <c r="C41" s="1"/>
      <c r="D41" s="1"/>
      <c r="E41" s="415" t="s">
        <v>468</v>
      </c>
      <c r="F41" s="428">
        <v>8</v>
      </c>
      <c r="G41" s="404"/>
    </row>
    <row r="42" spans="1:7" x14ac:dyDescent="0.2">
      <c r="A42" s="404"/>
      <c r="B42" s="404"/>
      <c r="C42" s="404"/>
      <c r="D42" s="404"/>
      <c r="E42" s="404"/>
      <c r="F42" s="404"/>
      <c r="G42" s="404"/>
    </row>
    <row r="43" spans="1:7" x14ac:dyDescent="0.2">
      <c r="A43" s="404"/>
      <c r="B43" s="404"/>
      <c r="C43" s="404"/>
      <c r="D43" s="404"/>
      <c r="E43" s="404"/>
      <c r="F43" s="404"/>
      <c r="G43" s="404"/>
    </row>
    <row r="44" spans="1:7" x14ac:dyDescent="0.2">
      <c r="A44" s="404"/>
      <c r="B44" s="404"/>
      <c r="C44" s="404"/>
      <c r="D44" s="404"/>
      <c r="E44" s="404"/>
      <c r="F44" s="404"/>
      <c r="G44" s="404"/>
    </row>
    <row r="45" spans="1:7" ht="15" x14ac:dyDescent="0.25">
      <c r="A45" s="429" t="s">
        <v>469</v>
      </c>
      <c r="B45" s="1"/>
      <c r="C45" s="1"/>
      <c r="D45" s="1"/>
      <c r="E45" s="1"/>
      <c r="F45" s="1"/>
      <c r="G45" s="1"/>
    </row>
    <row r="46" spans="1:7" x14ac:dyDescent="0.2">
      <c r="A46" s="1" t="s">
        <v>470</v>
      </c>
      <c r="B46" s="1"/>
      <c r="C46" s="1"/>
      <c r="D46" s="1"/>
      <c r="E46" s="1"/>
      <c r="F46" s="1"/>
      <c r="G46" s="1"/>
    </row>
    <row r="47" spans="1:7" x14ac:dyDescent="0.2">
      <c r="A47" s="1" t="s">
        <v>471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29" t="s">
        <v>472</v>
      </c>
      <c r="B49" s="1"/>
      <c r="C49" s="1"/>
      <c r="D49" s="1"/>
      <c r="E49" s="1"/>
      <c r="F49" s="1"/>
      <c r="G49" s="1"/>
    </row>
    <row r="50" spans="1:7" x14ac:dyDescent="0.2">
      <c r="A50" s="1" t="s">
        <v>643</v>
      </c>
      <c r="B50" s="1"/>
      <c r="C50" s="1"/>
      <c r="D50" s="1"/>
      <c r="E50" s="1"/>
      <c r="F50" s="1"/>
      <c r="G50" s="1"/>
    </row>
    <row r="51" spans="1:7" x14ac:dyDescent="0.2">
      <c r="A51" s="1" t="s">
        <v>644</v>
      </c>
      <c r="B51" s="1"/>
      <c r="C51" s="1"/>
      <c r="D51" s="1"/>
      <c r="E51" s="1"/>
      <c r="F51" s="1"/>
      <c r="G51" s="1"/>
    </row>
    <row r="52" spans="1:7" x14ac:dyDescent="0.2">
      <c r="A52" s="1" t="s">
        <v>645</v>
      </c>
      <c r="B52" s="1"/>
      <c r="C52" s="1"/>
      <c r="D52" s="1"/>
      <c r="E52" s="1"/>
      <c r="F52" s="1"/>
      <c r="G52" s="1"/>
    </row>
    <row r="53" spans="1:7" x14ac:dyDescent="0.2">
      <c r="A53" s="1" t="s">
        <v>646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29" t="s">
        <v>473</v>
      </c>
      <c r="B55" s="1"/>
      <c r="C55" s="1"/>
      <c r="D55" s="1"/>
      <c r="E55" s="1"/>
      <c r="F55" s="1"/>
      <c r="G55" s="1"/>
    </row>
    <row r="56" spans="1:7" x14ac:dyDescent="0.2">
      <c r="A56" s="1" t="s">
        <v>647</v>
      </c>
      <c r="B56" s="1"/>
      <c r="C56" s="1"/>
      <c r="D56" s="1"/>
      <c r="E56" s="1"/>
      <c r="F56" s="1"/>
      <c r="G56" s="1"/>
    </row>
    <row r="57" spans="1:7" x14ac:dyDescent="0.2">
      <c r="A57" s="1" t="s">
        <v>648</v>
      </c>
      <c r="B57" s="1"/>
      <c r="C57" s="1"/>
      <c r="D57" s="1"/>
      <c r="E57" s="1"/>
      <c r="F57" s="1"/>
      <c r="G57" s="1"/>
    </row>
    <row r="58" spans="1:7" x14ac:dyDescent="0.2">
      <c r="A58" s="1" t="s">
        <v>649</v>
      </c>
      <c r="B58" s="1"/>
      <c r="C58" s="1"/>
      <c r="D58" s="1"/>
      <c r="E58" s="1"/>
      <c r="F58" s="1"/>
      <c r="G58" s="1"/>
    </row>
    <row r="59" spans="1:7" x14ac:dyDescent="0.2">
      <c r="A59" s="1" t="s">
        <v>650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29" t="s">
        <v>632</v>
      </c>
      <c r="B61" s="1"/>
      <c r="C61" s="1"/>
      <c r="D61" s="1"/>
      <c r="E61" s="1"/>
      <c r="F61" s="1"/>
      <c r="G61" s="1"/>
    </row>
    <row r="62" spans="1:7" x14ac:dyDescent="0.2">
      <c r="A62" s="1" t="s">
        <v>651</v>
      </c>
      <c r="B62" s="1"/>
      <c r="C62" s="1"/>
      <c r="D62" s="1"/>
      <c r="E62" s="1"/>
      <c r="F62" s="1"/>
      <c r="G62" s="1"/>
    </row>
    <row r="63" spans="1:7" x14ac:dyDescent="0.2">
      <c r="A63" s="1" t="s">
        <v>635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29" t="s">
        <v>474</v>
      </c>
      <c r="B65" s="1"/>
      <c r="C65" s="1"/>
      <c r="D65" s="1"/>
      <c r="E65" s="1"/>
      <c r="F65" s="1"/>
      <c r="G65" s="1"/>
    </row>
    <row r="66" spans="1:7" x14ac:dyDescent="0.2">
      <c r="A66" s="1" t="s">
        <v>475</v>
      </c>
      <c r="B66" s="1"/>
      <c r="C66" s="1"/>
      <c r="D66" s="1"/>
      <c r="E66" s="1"/>
      <c r="F66" s="1"/>
      <c r="G66" s="1"/>
    </row>
    <row r="67" spans="1:7" x14ac:dyDescent="0.2">
      <c r="A67" s="1" t="s">
        <v>476</v>
      </c>
      <c r="B67" s="1"/>
      <c r="C67" s="1"/>
      <c r="D67" s="1"/>
      <c r="E67" s="1"/>
      <c r="F67" s="1"/>
      <c r="G67" s="1"/>
    </row>
    <row r="68" spans="1:7" x14ac:dyDescent="0.2">
      <c r="A68" s="1" t="s">
        <v>477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D13" sqref="D13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0" t="s">
        <v>491</v>
      </c>
      <c r="B1" s="453"/>
      <c r="C1" s="453"/>
      <c r="D1" s="453"/>
    </row>
    <row r="2" spans="1:18" x14ac:dyDescent="0.2">
      <c r="A2" s="483"/>
      <c r="B2" s="481"/>
      <c r="C2" s="481"/>
      <c r="D2" s="484"/>
    </row>
    <row r="3" spans="1:18" x14ac:dyDescent="0.2">
      <c r="A3" s="485"/>
      <c r="B3" s="485">
        <v>2014</v>
      </c>
      <c r="C3" s="485">
        <v>2015</v>
      </c>
      <c r="D3" s="485">
        <v>2016</v>
      </c>
    </row>
    <row r="4" spans="1:18" x14ac:dyDescent="0.2">
      <c r="A4" s="452" t="s">
        <v>133</v>
      </c>
      <c r="B4" s="480">
        <v>-7.753502009242113</v>
      </c>
      <c r="C4" s="480">
        <v>-1.0465647887441898</v>
      </c>
      <c r="D4" s="480">
        <v>1.8734314839103041</v>
      </c>
      <c r="Q4" s="779"/>
      <c r="R4" s="779"/>
    </row>
    <row r="5" spans="1:18" x14ac:dyDescent="0.2">
      <c r="A5" s="452" t="s">
        <v>134</v>
      </c>
      <c r="B5" s="480">
        <v>-6.2083557342270943</v>
      </c>
      <c r="C5" s="480">
        <v>-0.45555905080575293</v>
      </c>
      <c r="D5" s="480">
        <v>1.4913399565417631</v>
      </c>
    </row>
    <row r="6" spans="1:18" x14ac:dyDescent="0.2">
      <c r="A6" s="452" t="s">
        <v>135</v>
      </c>
      <c r="B6" s="480">
        <v>-5.1314628475704174</v>
      </c>
      <c r="C6" s="480">
        <v>-0.39646117163062383</v>
      </c>
      <c r="D6" s="480">
        <v>1.8618850454439242</v>
      </c>
    </row>
    <row r="7" spans="1:18" x14ac:dyDescent="0.2">
      <c r="A7" s="452" t="s">
        <v>136</v>
      </c>
      <c r="B7" s="480">
        <v>-4.9921336206856806</v>
      </c>
      <c r="C7" s="480">
        <v>0.21445482425297638</v>
      </c>
      <c r="D7" s="480">
        <v>1.9582382404057548</v>
      </c>
    </row>
    <row r="8" spans="1:18" x14ac:dyDescent="0.2">
      <c r="A8" s="452" t="s">
        <v>137</v>
      </c>
      <c r="B8" s="480">
        <v>-4.2330189198514434</v>
      </c>
      <c r="C8" s="480">
        <v>0.49794843946810191</v>
      </c>
      <c r="D8" s="731">
        <v>2.0854695791238345</v>
      </c>
    </row>
    <row r="9" spans="1:18" x14ac:dyDescent="0.2">
      <c r="A9" s="452" t="s">
        <v>138</v>
      </c>
      <c r="B9" s="480">
        <v>-2.8953925133100227</v>
      </c>
      <c r="C9" s="480">
        <v>0.81088410210857997</v>
      </c>
      <c r="D9" s="731">
        <v>2.0847731253791442</v>
      </c>
    </row>
    <row r="10" spans="1:18" x14ac:dyDescent="0.2">
      <c r="A10" s="452" t="s">
        <v>139</v>
      </c>
      <c r="B10" s="480">
        <v>-2.6582284128819178</v>
      </c>
      <c r="C10" s="480">
        <v>1.20654179422955</v>
      </c>
      <c r="D10" s="731">
        <v>2.0679160098569205</v>
      </c>
    </row>
    <row r="11" spans="1:18" x14ac:dyDescent="0.2">
      <c r="A11" s="452" t="s">
        <v>140</v>
      </c>
      <c r="B11" s="480">
        <v>-2.2841931248927532</v>
      </c>
      <c r="C11" s="480">
        <v>2.0096408893019255</v>
      </c>
      <c r="D11" s="731">
        <v>2.1999053791917578</v>
      </c>
    </row>
    <row r="12" spans="1:18" x14ac:dyDescent="0.2">
      <c r="A12" s="452" t="s">
        <v>141</v>
      </c>
      <c r="B12" s="480">
        <v>-1.6555798884600568</v>
      </c>
      <c r="C12" s="480">
        <v>1.9104872561680004</v>
      </c>
      <c r="D12" s="731">
        <v>2.2724918896702024</v>
      </c>
    </row>
    <row r="13" spans="1:18" x14ac:dyDescent="0.2">
      <c r="A13" s="452" t="s">
        <v>142</v>
      </c>
      <c r="B13" s="480">
        <v>-1.1913288805458004</v>
      </c>
      <c r="C13" s="480">
        <v>1.5780367841651555</v>
      </c>
      <c r="D13" s="731">
        <v>2.7683516180839125</v>
      </c>
    </row>
    <row r="14" spans="1:18" x14ac:dyDescent="0.2">
      <c r="A14" s="452" t="s">
        <v>143</v>
      </c>
      <c r="B14" s="480">
        <v>-1.4577106405999996</v>
      </c>
      <c r="C14" s="480">
        <v>2.2303755411632586</v>
      </c>
      <c r="D14" s="731" t="s">
        <v>600</v>
      </c>
    </row>
    <row r="15" spans="1:18" x14ac:dyDescent="0.2">
      <c r="A15" s="481" t="s">
        <v>144</v>
      </c>
      <c r="B15" s="482">
        <v>-1.4138810684587531</v>
      </c>
      <c r="C15" s="482">
        <v>2.644184542078956</v>
      </c>
      <c r="D15" s="732" t="s">
        <v>600</v>
      </c>
    </row>
    <row r="16" spans="1:18" x14ac:dyDescent="0.2">
      <c r="A16" s="451"/>
      <c r="B16" s="452"/>
      <c r="C16" s="452"/>
      <c r="D16" s="9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88" t="s">
        <v>24</v>
      </c>
      <c r="B1" s="489"/>
      <c r="C1" s="489"/>
      <c r="D1" s="489"/>
      <c r="E1" s="489"/>
      <c r="F1" s="489"/>
      <c r="G1" s="489"/>
      <c r="H1" s="489"/>
    </row>
    <row r="2" spans="1:8" ht="15.75" x14ac:dyDescent="0.25">
      <c r="A2" s="490"/>
      <c r="B2" s="491"/>
      <c r="C2" s="492"/>
      <c r="D2" s="492"/>
      <c r="E2" s="492"/>
      <c r="F2" s="492"/>
      <c r="G2" s="492"/>
      <c r="H2" s="521" t="s">
        <v>158</v>
      </c>
    </row>
    <row r="3" spans="1:8" s="80" customFormat="1" x14ac:dyDescent="0.2">
      <c r="A3" s="444"/>
      <c r="B3" s="861">
        <f>INDICE!A3</f>
        <v>42644</v>
      </c>
      <c r="C3" s="862"/>
      <c r="D3" s="862" t="s">
        <v>119</v>
      </c>
      <c r="E3" s="862"/>
      <c r="F3" s="862" t="s">
        <v>120</v>
      </c>
      <c r="G3" s="862"/>
      <c r="H3" s="862"/>
    </row>
    <row r="4" spans="1:8" s="80" customFormat="1" x14ac:dyDescent="0.2">
      <c r="A4" s="445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440" t="s">
        <v>486</v>
      </c>
      <c r="H4" s="440" t="s">
        <v>127</v>
      </c>
    </row>
    <row r="5" spans="1:8" s="102" customFormat="1" x14ac:dyDescent="0.2">
      <c r="A5" s="494" t="s">
        <v>145</v>
      </c>
      <c r="B5" s="503">
        <v>56.493200000000002</v>
      </c>
      <c r="C5" s="496">
        <v>-10.958175409551103</v>
      </c>
      <c r="D5" s="495">
        <v>679.01765999999998</v>
      </c>
      <c r="E5" s="496">
        <v>-2.0806145728030443</v>
      </c>
      <c r="F5" s="495">
        <v>849.75480000000005</v>
      </c>
      <c r="G5" s="496">
        <v>-1.8913576836280328</v>
      </c>
      <c r="H5" s="501">
        <v>42.969808180067247</v>
      </c>
    </row>
    <row r="6" spans="1:8" s="102" customFormat="1" x14ac:dyDescent="0.2">
      <c r="A6" s="494" t="s">
        <v>146</v>
      </c>
      <c r="B6" s="503">
        <v>29.254120000000007</v>
      </c>
      <c r="C6" s="496">
        <v>-8.1920684097151337</v>
      </c>
      <c r="D6" s="495">
        <v>415.64795000000004</v>
      </c>
      <c r="E6" s="496">
        <v>-2.3274314121464448</v>
      </c>
      <c r="F6" s="495">
        <v>506.52222999999998</v>
      </c>
      <c r="G6" s="496">
        <v>-1.1245809374176867</v>
      </c>
      <c r="H6" s="501">
        <v>25.613462921350845</v>
      </c>
    </row>
    <row r="7" spans="1:8" s="102" customFormat="1" x14ac:dyDescent="0.2">
      <c r="A7" s="494" t="s">
        <v>147</v>
      </c>
      <c r="B7" s="503">
        <v>4.0521000000000011</v>
      </c>
      <c r="C7" s="496">
        <v>3.7273869893434015</v>
      </c>
      <c r="D7" s="495">
        <v>39.541270000000011</v>
      </c>
      <c r="E7" s="496">
        <v>11.550556535893797</v>
      </c>
      <c r="F7" s="495">
        <v>47.121220000000008</v>
      </c>
      <c r="G7" s="496">
        <v>13.700590566618207</v>
      </c>
      <c r="H7" s="501">
        <v>2.3827929946506319</v>
      </c>
    </row>
    <row r="8" spans="1:8" s="102" customFormat="1" x14ac:dyDescent="0.2">
      <c r="A8" s="497" t="s">
        <v>615</v>
      </c>
      <c r="B8" s="502">
        <v>68.420490000000001</v>
      </c>
      <c r="C8" s="499">
        <v>99.884925302235459</v>
      </c>
      <c r="D8" s="498">
        <v>468.87809999999996</v>
      </c>
      <c r="E8" s="500">
        <v>35.017567789529288</v>
      </c>
      <c r="F8" s="498">
        <v>574.16422</v>
      </c>
      <c r="G8" s="500">
        <v>47.563169556278503</v>
      </c>
      <c r="H8" s="794">
        <v>29.033935903931262</v>
      </c>
    </row>
    <row r="9" spans="1:8" s="80" customFormat="1" x14ac:dyDescent="0.2">
      <c r="A9" s="446" t="s">
        <v>118</v>
      </c>
      <c r="B9" s="69">
        <v>158.21991000000003</v>
      </c>
      <c r="C9" s="70">
        <v>18.564212201734623</v>
      </c>
      <c r="D9" s="69">
        <v>1603.0849800000001</v>
      </c>
      <c r="E9" s="70">
        <v>6.7501493374067074</v>
      </c>
      <c r="F9" s="69">
        <v>1977.5624700000003</v>
      </c>
      <c r="G9" s="70">
        <v>9.3203908344478528</v>
      </c>
      <c r="H9" s="70">
        <v>100</v>
      </c>
    </row>
    <row r="10" spans="1:8" s="102" customFormat="1" x14ac:dyDescent="0.2">
      <c r="A10" s="487"/>
      <c r="B10" s="486"/>
      <c r="C10" s="493"/>
      <c r="D10" s="486"/>
      <c r="E10" s="493"/>
      <c r="F10" s="486"/>
      <c r="G10" s="493"/>
      <c r="H10" s="93" t="s">
        <v>236</v>
      </c>
    </row>
    <row r="11" spans="1:8" s="102" customFormat="1" x14ac:dyDescent="0.2">
      <c r="A11" s="447" t="s">
        <v>555</v>
      </c>
      <c r="B11" s="486"/>
      <c r="C11" s="486"/>
      <c r="D11" s="486"/>
      <c r="E11" s="486"/>
      <c r="F11" s="486"/>
      <c r="G11" s="493"/>
      <c r="H11" s="493"/>
    </row>
    <row r="12" spans="1:8" s="102" customFormat="1" x14ac:dyDescent="0.2">
      <c r="A12" s="447" t="s">
        <v>614</v>
      </c>
      <c r="B12" s="486"/>
      <c r="C12" s="486"/>
      <c r="D12" s="486"/>
      <c r="E12" s="486"/>
      <c r="F12" s="486"/>
      <c r="G12" s="493"/>
      <c r="H12" s="493"/>
    </row>
    <row r="13" spans="1:8" s="102" customFormat="1" ht="14.25" x14ac:dyDescent="0.2">
      <c r="A13" s="166" t="s">
        <v>640</v>
      </c>
      <c r="B13" s="452"/>
      <c r="C13" s="452"/>
      <c r="D13" s="452"/>
      <c r="E13" s="452"/>
      <c r="F13" s="452"/>
      <c r="G13" s="452"/>
      <c r="H13" s="452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309" priority="4" operator="between">
      <formula>0</formula>
      <formula>0.5</formula>
    </cfRule>
  </conditionalFormatting>
  <conditionalFormatting sqref="D8">
    <cfRule type="cellIs" dxfId="308" priority="3" operator="between">
      <formula>0</formula>
      <formula>0.5</formula>
    </cfRule>
  </conditionalFormatting>
  <conditionalFormatting sqref="F8">
    <cfRule type="cellIs" dxfId="307" priority="2" operator="between">
      <formula>0</formula>
      <formula>0.5</formula>
    </cfRule>
  </conditionalFormatting>
  <conditionalFormatting sqref="H8">
    <cfRule type="cellIs" dxfId="306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B7" sqref="B7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1" t="s">
        <v>158</v>
      </c>
    </row>
    <row r="3" spans="1:14" s="102" customFormat="1" x14ac:dyDescent="0.2">
      <c r="A3" s="79"/>
      <c r="B3" s="861">
        <f>INDICE!A3</f>
        <v>42644</v>
      </c>
      <c r="C3" s="862"/>
      <c r="D3" s="863" t="s">
        <v>119</v>
      </c>
      <c r="E3" s="863"/>
      <c r="F3" s="863" t="s">
        <v>120</v>
      </c>
      <c r="G3" s="863"/>
      <c r="H3" s="863"/>
      <c r="I3" s="522"/>
    </row>
    <row r="4" spans="1:14" s="102" customFormat="1" x14ac:dyDescent="0.2">
      <c r="A4" s="81"/>
      <c r="B4" s="97" t="s">
        <v>47</v>
      </c>
      <c r="C4" s="97" t="s">
        <v>492</v>
      </c>
      <c r="D4" s="97" t="s">
        <v>47</v>
      </c>
      <c r="E4" s="97" t="s">
        <v>486</v>
      </c>
      <c r="F4" s="97" t="s">
        <v>47</v>
      </c>
      <c r="G4" s="440" t="s">
        <v>486</v>
      </c>
      <c r="H4" s="440" t="s">
        <v>109</v>
      </c>
      <c r="I4" s="522"/>
    </row>
    <row r="5" spans="1:14" s="102" customFormat="1" x14ac:dyDescent="0.2">
      <c r="A5" s="99" t="s">
        <v>191</v>
      </c>
      <c r="B5" s="524">
        <v>357.78348000000005</v>
      </c>
      <c r="C5" s="517">
        <v>-2.2065602146766783</v>
      </c>
      <c r="D5" s="516">
        <v>3672.6643999999987</v>
      </c>
      <c r="E5" s="518">
        <v>1.6761298197750674</v>
      </c>
      <c r="F5" s="516">
        <v>4367.6260999999995</v>
      </c>
      <c r="G5" s="518">
        <v>1.589940049082011</v>
      </c>
      <c r="H5" s="527">
        <v>92.072789332278845</v>
      </c>
    </row>
    <row r="6" spans="1:14" s="102" customFormat="1" x14ac:dyDescent="0.2">
      <c r="A6" s="99" t="s">
        <v>192</v>
      </c>
      <c r="B6" s="503">
        <v>31.15317000000001</v>
      </c>
      <c r="C6" s="510">
        <v>4.4762599762160677</v>
      </c>
      <c r="D6" s="495">
        <v>313.94142999999997</v>
      </c>
      <c r="E6" s="496">
        <v>11.550038175707142</v>
      </c>
      <c r="F6" s="495">
        <v>372.40376999999995</v>
      </c>
      <c r="G6" s="496">
        <v>11.925906160875666</v>
      </c>
      <c r="H6" s="501">
        <v>7.8505469737339517</v>
      </c>
    </row>
    <row r="7" spans="1:14" s="102" customFormat="1" x14ac:dyDescent="0.2">
      <c r="A7" s="99" t="s">
        <v>152</v>
      </c>
      <c r="B7" s="525">
        <v>5.4999999999999997E-3</v>
      </c>
      <c r="C7" s="512">
        <v>-64.945825366475461</v>
      </c>
      <c r="D7" s="511">
        <v>6.2039999999999991E-2</v>
      </c>
      <c r="E7" s="512">
        <v>-19.334286828760895</v>
      </c>
      <c r="F7" s="511">
        <v>6.9889999999999994E-2</v>
      </c>
      <c r="G7" s="512">
        <v>-21.551240318778763</v>
      </c>
      <c r="H7" s="525">
        <v>1.4733329042137945E-3</v>
      </c>
    </row>
    <row r="8" spans="1:14" s="102" customFormat="1" x14ac:dyDescent="0.2">
      <c r="A8" s="523" t="s">
        <v>153</v>
      </c>
      <c r="B8" s="504">
        <v>388.94215000000003</v>
      </c>
      <c r="C8" s="505">
        <v>-1.7054443292955552</v>
      </c>
      <c r="D8" s="504">
        <v>3986.6678699999993</v>
      </c>
      <c r="E8" s="505">
        <v>2.3887668783561224</v>
      </c>
      <c r="F8" s="504">
        <v>4740.0997599999992</v>
      </c>
      <c r="G8" s="505">
        <v>2.3308495107697342</v>
      </c>
      <c r="H8" s="505">
        <v>99.924809638916997</v>
      </c>
    </row>
    <row r="9" spans="1:14" s="102" customFormat="1" x14ac:dyDescent="0.2">
      <c r="A9" s="99" t="s">
        <v>154</v>
      </c>
      <c r="B9" s="525">
        <v>0.31523000000000012</v>
      </c>
      <c r="C9" s="512">
        <v>40.439276485788092</v>
      </c>
      <c r="D9" s="511">
        <v>3.0616800000000008</v>
      </c>
      <c r="E9" s="512">
        <v>-7.8969613650242412</v>
      </c>
      <c r="F9" s="511">
        <v>3.5667800000000001</v>
      </c>
      <c r="G9" s="512">
        <v>-2.9468746258584892</v>
      </c>
      <c r="H9" s="501">
        <v>7.5190361083011567E-2</v>
      </c>
    </row>
    <row r="10" spans="1:14" s="102" customFormat="1" x14ac:dyDescent="0.2">
      <c r="A10" s="68" t="s">
        <v>155</v>
      </c>
      <c r="B10" s="506">
        <v>389.25738000000001</v>
      </c>
      <c r="C10" s="507">
        <v>-1.6815507999712358</v>
      </c>
      <c r="D10" s="506">
        <v>3989.7295499999991</v>
      </c>
      <c r="E10" s="507">
        <v>2.3799929815425083</v>
      </c>
      <c r="F10" s="506">
        <v>4743.6665399999983</v>
      </c>
      <c r="G10" s="507">
        <v>2.3266655447044657</v>
      </c>
      <c r="H10" s="507">
        <v>100</v>
      </c>
    </row>
    <row r="11" spans="1:14" s="102" customFormat="1" x14ac:dyDescent="0.2">
      <c r="A11" s="104" t="s">
        <v>156</v>
      </c>
      <c r="B11" s="513"/>
      <c r="C11" s="513"/>
      <c r="D11" s="513"/>
      <c r="E11" s="513"/>
      <c r="F11" s="513"/>
      <c r="G11" s="513"/>
      <c r="H11" s="513"/>
    </row>
    <row r="12" spans="1:14" s="102" customFormat="1" x14ac:dyDescent="0.2">
      <c r="A12" s="105" t="s">
        <v>197</v>
      </c>
      <c r="B12" s="526">
        <v>22.519200000000001</v>
      </c>
      <c r="C12" s="515">
        <v>-4.8370847673072994</v>
      </c>
      <c r="D12" s="514">
        <v>204.79066000000003</v>
      </c>
      <c r="E12" s="515">
        <v>-19.898856742623696</v>
      </c>
      <c r="F12" s="514">
        <v>246.78200000000004</v>
      </c>
      <c r="G12" s="515">
        <v>-17.358864564606822</v>
      </c>
      <c r="H12" s="528">
        <v>5.2023471278822253</v>
      </c>
    </row>
    <row r="13" spans="1:14" s="102" customFormat="1" x14ac:dyDescent="0.2">
      <c r="A13" s="106" t="s">
        <v>157</v>
      </c>
      <c r="B13" s="566">
        <v>5.7851696992873975</v>
      </c>
      <c r="C13" s="519"/>
      <c r="D13" s="548">
        <v>5.132945916095994</v>
      </c>
      <c r="E13" s="519"/>
      <c r="F13" s="548">
        <v>5.2023471278822253</v>
      </c>
      <c r="G13" s="519"/>
      <c r="H13" s="529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236</v>
      </c>
    </row>
    <row r="15" spans="1:14" s="102" customFormat="1" x14ac:dyDescent="0.2">
      <c r="A15" s="94" t="s">
        <v>555</v>
      </c>
      <c r="B15" s="136"/>
      <c r="C15" s="136"/>
      <c r="D15" s="136"/>
      <c r="E15" s="136"/>
      <c r="F15" s="520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493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640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305" priority="3" operator="between">
      <formula>0</formula>
      <formula>0.5</formula>
    </cfRule>
  </conditionalFormatting>
  <conditionalFormatting sqref="B9:G9">
    <cfRule type="cellIs" dxfId="304" priority="5" operator="between">
      <formula>0</formula>
      <formula>0.5</formula>
    </cfRule>
  </conditionalFormatting>
  <conditionalFormatting sqref="B7:G7">
    <cfRule type="cellIs" dxfId="303" priority="4" operator="between">
      <formula>0</formula>
      <formula>0.5</formula>
    </cfRule>
  </conditionalFormatting>
  <conditionalFormatting sqref="C7">
    <cfRule type="cellIs" dxfId="302" priority="2" operator="equal">
      <formula>0</formula>
    </cfRule>
  </conditionalFormatting>
  <conditionalFormatting sqref="B7">
    <cfRule type="cellIs" dxfId="301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C10" sqref="C10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594</v>
      </c>
    </row>
    <row r="2" spans="1:10" ht="15.75" x14ac:dyDescent="0.25">
      <c r="A2" s="2"/>
      <c r="B2" s="109"/>
      <c r="H2" s="110" t="s">
        <v>158</v>
      </c>
    </row>
    <row r="3" spans="1:10" s="114" customFormat="1" ht="13.7" customHeight="1" x14ac:dyDescent="0.2">
      <c r="A3" s="111"/>
      <c r="B3" s="864">
        <f>INDICE!A3</f>
        <v>42644</v>
      </c>
      <c r="C3" s="864"/>
      <c r="D3" s="864"/>
      <c r="E3" s="112"/>
      <c r="F3" s="865" t="s">
        <v>120</v>
      </c>
      <c r="G3" s="865"/>
      <c r="H3" s="865"/>
    </row>
    <row r="4" spans="1:10" s="114" customFormat="1" x14ac:dyDescent="0.2">
      <c r="A4" s="115"/>
      <c r="B4" s="116" t="s">
        <v>150</v>
      </c>
      <c r="C4" s="810" t="s">
        <v>151</v>
      </c>
      <c r="D4" s="116" t="s">
        <v>159</v>
      </c>
      <c r="E4" s="116"/>
      <c r="F4" s="116" t="s">
        <v>150</v>
      </c>
      <c r="G4" s="810" t="s">
        <v>151</v>
      </c>
      <c r="H4" s="116" t="s">
        <v>159</v>
      </c>
    </row>
    <row r="5" spans="1:10" s="114" customFormat="1" x14ac:dyDescent="0.2">
      <c r="A5" s="111" t="s">
        <v>160</v>
      </c>
      <c r="B5" s="117">
        <v>54.153269999999971</v>
      </c>
      <c r="C5" s="119">
        <v>2.5562099999999992</v>
      </c>
      <c r="D5" s="530">
        <v>56.709479999999971</v>
      </c>
      <c r="E5" s="531"/>
      <c r="F5" s="531">
        <v>671.7569400000009</v>
      </c>
      <c r="G5" s="119">
        <v>30.74991</v>
      </c>
      <c r="H5" s="530">
        <v>702.5068500000009</v>
      </c>
      <c r="I5" s="82"/>
    </row>
    <row r="6" spans="1:10" s="114" customFormat="1" x14ac:dyDescent="0.2">
      <c r="A6" s="115" t="s">
        <v>161</v>
      </c>
      <c r="B6" s="118">
        <v>9.970449999999996</v>
      </c>
      <c r="C6" s="119">
        <v>0.60918000000000005</v>
      </c>
      <c r="D6" s="532">
        <v>10.579629999999996</v>
      </c>
      <c r="E6" s="265"/>
      <c r="F6" s="265">
        <v>128.97125000000005</v>
      </c>
      <c r="G6" s="119">
        <v>7.5146700000000015</v>
      </c>
      <c r="H6" s="532">
        <v>136.48592000000005</v>
      </c>
      <c r="I6" s="82"/>
    </row>
    <row r="7" spans="1:10" s="114" customFormat="1" x14ac:dyDescent="0.2">
      <c r="A7" s="115" t="s">
        <v>162</v>
      </c>
      <c r="B7" s="118">
        <v>6.7840500000000015</v>
      </c>
      <c r="C7" s="119">
        <v>0.58414999999999995</v>
      </c>
      <c r="D7" s="532">
        <v>7.3682000000000016</v>
      </c>
      <c r="E7" s="265"/>
      <c r="F7" s="265">
        <v>82.293390000000045</v>
      </c>
      <c r="G7" s="119">
        <v>7.1887400000000028</v>
      </c>
      <c r="H7" s="532">
        <v>89.482130000000041</v>
      </c>
      <c r="I7" s="82"/>
    </row>
    <row r="8" spans="1:10" s="114" customFormat="1" x14ac:dyDescent="0.2">
      <c r="A8" s="115" t="s">
        <v>163</v>
      </c>
      <c r="B8" s="118">
        <v>17.521390000000004</v>
      </c>
      <c r="C8" s="119">
        <v>1.1003799999999999</v>
      </c>
      <c r="D8" s="532">
        <v>18.621770000000005</v>
      </c>
      <c r="E8" s="265"/>
      <c r="F8" s="265">
        <v>207.19565999999998</v>
      </c>
      <c r="G8" s="119">
        <v>12.965100000000003</v>
      </c>
      <c r="H8" s="532">
        <v>220.16075999999998</v>
      </c>
      <c r="I8" s="82"/>
    </row>
    <row r="9" spans="1:10" s="114" customFormat="1" x14ac:dyDescent="0.2">
      <c r="A9" s="115" t="s">
        <v>164</v>
      </c>
      <c r="B9" s="118">
        <v>30.841059999999999</v>
      </c>
      <c r="C9" s="119">
        <v>10.950850000000001</v>
      </c>
      <c r="D9" s="532">
        <v>41.791910000000001</v>
      </c>
      <c r="E9" s="265"/>
      <c r="F9" s="265">
        <v>370.47063000000009</v>
      </c>
      <c r="G9" s="119">
        <v>129.78748000000004</v>
      </c>
      <c r="H9" s="532">
        <v>500.2581100000001</v>
      </c>
      <c r="I9" s="82"/>
    </row>
    <row r="10" spans="1:10" s="114" customFormat="1" x14ac:dyDescent="0.2">
      <c r="A10" s="115" t="s">
        <v>165</v>
      </c>
      <c r="B10" s="118">
        <v>4.7191700000000001</v>
      </c>
      <c r="C10" s="119">
        <v>0.33524999999999999</v>
      </c>
      <c r="D10" s="532">
        <v>5.0544200000000004</v>
      </c>
      <c r="E10" s="265"/>
      <c r="F10" s="265">
        <v>58.101620000000004</v>
      </c>
      <c r="G10" s="119">
        <v>4.0249899999999998</v>
      </c>
      <c r="H10" s="532">
        <v>62.126610000000007</v>
      </c>
      <c r="I10" s="82"/>
    </row>
    <row r="11" spans="1:10" s="114" customFormat="1" x14ac:dyDescent="0.2">
      <c r="A11" s="115" t="s">
        <v>166</v>
      </c>
      <c r="B11" s="118">
        <v>20.086550000000003</v>
      </c>
      <c r="C11" s="119">
        <v>1.3953199999999994</v>
      </c>
      <c r="D11" s="532">
        <v>21.481870000000001</v>
      </c>
      <c r="E11" s="265"/>
      <c r="F11" s="265">
        <v>248.53282999999968</v>
      </c>
      <c r="G11" s="119">
        <v>17.58681000000001</v>
      </c>
      <c r="H11" s="532">
        <v>266.11963999999966</v>
      </c>
      <c r="I11" s="82"/>
    </row>
    <row r="12" spans="1:10" s="114" customFormat="1" x14ac:dyDescent="0.2">
      <c r="A12" s="115" t="s">
        <v>606</v>
      </c>
      <c r="B12" s="118">
        <v>13.240799999999988</v>
      </c>
      <c r="C12" s="119">
        <v>0.78176999999999985</v>
      </c>
      <c r="D12" s="532">
        <v>14.022569999999988</v>
      </c>
      <c r="E12" s="265"/>
      <c r="F12" s="265">
        <v>166.05701999999994</v>
      </c>
      <c r="G12" s="119">
        <v>9.2049200000000067</v>
      </c>
      <c r="H12" s="532">
        <v>175.26193999999995</v>
      </c>
      <c r="I12" s="82"/>
      <c r="J12" s="119"/>
    </row>
    <row r="13" spans="1:10" s="114" customFormat="1" x14ac:dyDescent="0.2">
      <c r="A13" s="115" t="s">
        <v>167</v>
      </c>
      <c r="B13" s="118">
        <v>60.32954999999999</v>
      </c>
      <c r="C13" s="119">
        <v>4.6427399999999963</v>
      </c>
      <c r="D13" s="532">
        <v>64.972289999999987</v>
      </c>
      <c r="E13" s="265"/>
      <c r="F13" s="265">
        <v>732.10682000000133</v>
      </c>
      <c r="G13" s="119">
        <v>55.224999999999945</v>
      </c>
      <c r="H13" s="532">
        <v>787.33182000000124</v>
      </c>
      <c r="I13" s="82"/>
      <c r="J13" s="119"/>
    </row>
    <row r="14" spans="1:10" s="114" customFormat="1" x14ac:dyDescent="0.2">
      <c r="A14" s="115" t="s">
        <v>168</v>
      </c>
      <c r="B14" s="118">
        <v>0.44500000000000001</v>
      </c>
      <c r="C14" s="119">
        <v>5.0450000000000002E-2</v>
      </c>
      <c r="D14" s="533">
        <v>0.49545</v>
      </c>
      <c r="E14" s="119"/>
      <c r="F14" s="265">
        <v>5.5398900000000006</v>
      </c>
      <c r="G14" s="119">
        <v>0.61354999999999982</v>
      </c>
      <c r="H14" s="533">
        <v>6.1534400000000007</v>
      </c>
      <c r="I14" s="82"/>
      <c r="J14" s="119"/>
    </row>
    <row r="15" spans="1:10" s="114" customFormat="1" x14ac:dyDescent="0.2">
      <c r="A15" s="115" t="s">
        <v>169</v>
      </c>
      <c r="B15" s="118">
        <v>39.248539999999991</v>
      </c>
      <c r="C15" s="119">
        <v>1.94645</v>
      </c>
      <c r="D15" s="532">
        <v>41.19498999999999</v>
      </c>
      <c r="E15" s="265"/>
      <c r="F15" s="265">
        <v>485.63798000000014</v>
      </c>
      <c r="G15" s="119">
        <v>23.650260000000003</v>
      </c>
      <c r="H15" s="532">
        <v>509.28824000000014</v>
      </c>
      <c r="I15" s="82"/>
      <c r="J15" s="119"/>
    </row>
    <row r="16" spans="1:10" s="114" customFormat="1" x14ac:dyDescent="0.2">
      <c r="A16" s="115" t="s">
        <v>170</v>
      </c>
      <c r="B16" s="118">
        <v>6.9796700000000014</v>
      </c>
      <c r="C16" s="119">
        <v>0.28693000000000007</v>
      </c>
      <c r="D16" s="532">
        <v>7.2666000000000013</v>
      </c>
      <c r="E16" s="265"/>
      <c r="F16" s="265">
        <v>91.465850000000017</v>
      </c>
      <c r="G16" s="119">
        <v>3.3912100000000005</v>
      </c>
      <c r="H16" s="532">
        <v>94.857060000000018</v>
      </c>
      <c r="I16" s="82"/>
      <c r="J16" s="119"/>
    </row>
    <row r="17" spans="1:14" s="114" customFormat="1" x14ac:dyDescent="0.2">
      <c r="A17" s="115" t="s">
        <v>171</v>
      </c>
      <c r="B17" s="118">
        <v>17.981999999999999</v>
      </c>
      <c r="C17" s="119">
        <v>1.2058399999999994</v>
      </c>
      <c r="D17" s="532">
        <v>19.187839999999998</v>
      </c>
      <c r="E17" s="265"/>
      <c r="F17" s="265">
        <v>226.79253999999992</v>
      </c>
      <c r="G17" s="119">
        <v>14.64539000000001</v>
      </c>
      <c r="H17" s="532">
        <v>241.43792999999994</v>
      </c>
      <c r="I17" s="82"/>
      <c r="J17" s="119"/>
    </row>
    <row r="18" spans="1:14" s="114" customFormat="1" x14ac:dyDescent="0.2">
      <c r="A18" s="115" t="s">
        <v>172</v>
      </c>
      <c r="B18" s="118">
        <v>2.8652100000000003</v>
      </c>
      <c r="C18" s="119">
        <v>0.13908999999999999</v>
      </c>
      <c r="D18" s="532">
        <v>3.0043000000000002</v>
      </c>
      <c r="E18" s="265"/>
      <c r="F18" s="265">
        <v>27.556139999999996</v>
      </c>
      <c r="G18" s="119">
        <v>1.7684300000000002</v>
      </c>
      <c r="H18" s="532">
        <v>29.324569999999994</v>
      </c>
      <c r="I18" s="82"/>
      <c r="J18" s="119"/>
    </row>
    <row r="19" spans="1:14" s="114" customFormat="1" x14ac:dyDescent="0.2">
      <c r="A19" s="115" t="s">
        <v>173</v>
      </c>
      <c r="B19" s="118">
        <v>43.816559999999996</v>
      </c>
      <c r="C19" s="119">
        <v>2.6931899999999995</v>
      </c>
      <c r="D19" s="532">
        <v>46.509749999999997</v>
      </c>
      <c r="E19" s="265"/>
      <c r="F19" s="265">
        <v>518.1027600000001</v>
      </c>
      <c r="G19" s="119">
        <v>31.895779999999988</v>
      </c>
      <c r="H19" s="532">
        <v>549.99854000000005</v>
      </c>
      <c r="I19" s="82"/>
      <c r="J19" s="119"/>
    </row>
    <row r="20" spans="1:14" s="114" customFormat="1" x14ac:dyDescent="0.2">
      <c r="A20" s="115" t="s">
        <v>174</v>
      </c>
      <c r="B20" s="119">
        <v>0.60470000000000002</v>
      </c>
      <c r="C20" s="119">
        <v>0</v>
      </c>
      <c r="D20" s="533">
        <v>0.60470000000000002</v>
      </c>
      <c r="E20" s="119"/>
      <c r="F20" s="265">
        <v>6.9326999999999996</v>
      </c>
      <c r="G20" s="119">
        <v>0</v>
      </c>
      <c r="H20" s="533">
        <v>6.9326999999999996</v>
      </c>
      <c r="I20" s="82"/>
      <c r="J20" s="119"/>
    </row>
    <row r="21" spans="1:14" s="114" customFormat="1" x14ac:dyDescent="0.2">
      <c r="A21" s="115" t="s">
        <v>175</v>
      </c>
      <c r="B21" s="118">
        <v>9.0886700000000022</v>
      </c>
      <c r="C21" s="119">
        <v>0.57735000000000014</v>
      </c>
      <c r="D21" s="532">
        <v>9.6660200000000032</v>
      </c>
      <c r="E21" s="265"/>
      <c r="F21" s="265">
        <v>112.71793000000002</v>
      </c>
      <c r="G21" s="119">
        <v>6.851770000000001</v>
      </c>
      <c r="H21" s="532">
        <v>119.56970000000003</v>
      </c>
      <c r="I21" s="82"/>
      <c r="J21" s="119"/>
    </row>
    <row r="22" spans="1:14" s="114" customFormat="1" x14ac:dyDescent="0.2">
      <c r="A22" s="115" t="s">
        <v>176</v>
      </c>
      <c r="B22" s="118">
        <v>5.2322900000000008</v>
      </c>
      <c r="C22" s="119">
        <v>0.29356999999999994</v>
      </c>
      <c r="D22" s="532">
        <v>5.5258600000000007</v>
      </c>
      <c r="E22" s="265"/>
      <c r="F22" s="265">
        <v>60.572920000000018</v>
      </c>
      <c r="G22" s="119">
        <v>2.9898100000000003</v>
      </c>
      <c r="H22" s="532">
        <v>63.562730000000016</v>
      </c>
      <c r="I22" s="82"/>
      <c r="J22" s="119"/>
    </row>
    <row r="23" spans="1:14" x14ac:dyDescent="0.2">
      <c r="A23" s="120" t="s">
        <v>177</v>
      </c>
      <c r="B23" s="121">
        <v>13.874550000000001</v>
      </c>
      <c r="C23" s="119">
        <v>1.0044500000000001</v>
      </c>
      <c r="D23" s="534">
        <v>14.879000000000001</v>
      </c>
      <c r="E23" s="535"/>
      <c r="F23" s="535">
        <v>166.82122999999987</v>
      </c>
      <c r="G23" s="119">
        <v>12.349950000000002</v>
      </c>
      <c r="H23" s="534">
        <v>179.17117999999988</v>
      </c>
      <c r="I23" s="476"/>
      <c r="J23" s="119"/>
      <c r="N23" s="114"/>
    </row>
    <row r="24" spans="1:14" x14ac:dyDescent="0.2">
      <c r="A24" s="122" t="s">
        <v>498</v>
      </c>
      <c r="B24" s="123">
        <v>357.78348000000005</v>
      </c>
      <c r="C24" s="123">
        <v>31.153169999999996</v>
      </c>
      <c r="D24" s="123">
        <v>388.93665000000004</v>
      </c>
      <c r="E24" s="123"/>
      <c r="F24" s="123">
        <v>4367.6260999999931</v>
      </c>
      <c r="G24" s="123">
        <v>372.40377000000092</v>
      </c>
      <c r="H24" s="123">
        <v>4740.0298699999939</v>
      </c>
      <c r="I24" s="476"/>
      <c r="J24" s="119"/>
    </row>
    <row r="25" spans="1:14" x14ac:dyDescent="0.2">
      <c r="H25" s="93" t="s">
        <v>236</v>
      </c>
      <c r="J25" s="119"/>
    </row>
    <row r="26" spans="1:14" x14ac:dyDescent="0.2">
      <c r="A26" s="536" t="s">
        <v>494</v>
      </c>
      <c r="G26" s="125"/>
      <c r="H26" s="125"/>
      <c r="J26" s="119"/>
    </row>
    <row r="27" spans="1:14" x14ac:dyDescent="0.2">
      <c r="A27" s="154" t="s">
        <v>237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C32" s="832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300" priority="8" operator="between">
      <formula>0</formula>
      <formula>0.5</formula>
    </cfRule>
    <cfRule type="cellIs" dxfId="299" priority="9" operator="between">
      <formula>0</formula>
      <formula>0.49</formula>
    </cfRule>
  </conditionalFormatting>
  <conditionalFormatting sqref="C5:C23">
    <cfRule type="cellIs" dxfId="298" priority="7" stopIfTrue="1" operator="equal">
      <formula>0</formula>
    </cfRule>
  </conditionalFormatting>
  <conditionalFormatting sqref="G20">
    <cfRule type="cellIs" dxfId="297" priority="6" stopIfTrue="1" operator="equal">
      <formula>0</formula>
    </cfRule>
  </conditionalFormatting>
  <conditionalFormatting sqref="G5:G23">
    <cfRule type="cellIs" dxfId="296" priority="5" stopIfTrue="1" operator="equal">
      <formula>0</formula>
    </cfRule>
  </conditionalFormatting>
  <conditionalFormatting sqref="J12:J30">
    <cfRule type="cellIs" dxfId="295" priority="3" operator="between">
      <formula>0</formula>
      <formula>0.5</formula>
    </cfRule>
    <cfRule type="cellIs" dxfId="294" priority="4" operator="between">
      <formula>0</formula>
      <formula>0.49</formula>
    </cfRule>
  </conditionalFormatting>
  <conditionalFormatting sqref="J27">
    <cfRule type="cellIs" dxfId="293" priority="2" stopIfTrue="1" operator="equal">
      <formula>0</formula>
    </cfRule>
  </conditionalFormatting>
  <conditionalFormatting sqref="J12:J30">
    <cfRule type="cellIs" dxfId="292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