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11. NOVIEMBRE 2016\"/>
    </mc:Choice>
  </mc:AlternateContent>
  <bookViews>
    <workbookView xWindow="0" yWindow="0" windowWidth="28800" windowHeight="110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<sst xmlns="http://schemas.openxmlformats.org/spreadsheetml/2006/main" count="1730" uniqueCount="681">
  <si>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</si>
  <si>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</si>
  <si>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</si>
  <si>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</si>
  <si>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</si>
  <si>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</si>
  <si>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</si>
  <si>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</si>
  <si>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</si>
  <si>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</si>
  <si>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</si>
  <si>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</si>
  <si>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</si>
  <si>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</si>
  <si>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</si>
  <si>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</si>
  <si>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</si>
  <si>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</si>
  <si>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</si>
  <si>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</si>
  <si>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</si>
  <si>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</si>
  <si>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</si>
  <si>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</si>
  <si>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</si>
  <si>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</si>
  <si>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</si>
  <si>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</si>
  <si>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</si>
  <si>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</si>
  <si>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</si>
  <si>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</si>
  <si>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</si>
  <si>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</si>
  <si>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</si>
  <si>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</si>
  <si>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</si>
  <si>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</si>
  <si>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</si>
  <si>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</si>
  <si>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</si>
  <si>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</si>
  <si>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</si>
  <si>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</si>
  <si>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</si>
  <si>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</si>
  <si>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</si>
  <si>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</si>
  <si>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</si>
  <si>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</si>
  <si>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</si>
  <si>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</si>
  <si>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</si>
  <si>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</si>
  <si>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</si>
  <si>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</si>
  <si>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</si>
  <si>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</si>
  <si>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</si>
  <si>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</si>
  <si>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</si>
  <si>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</si>
  <si>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</si>
  <si>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</si>
  <si>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</si>
  <si>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</si>
  <si>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</si>
  <si>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</si>
  <si>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</si>
  <si>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</si>
  <si>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</si>
  <si>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</si>
  <si>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</si>
  <si>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</si>
  <si>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</si>
  <si>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</si>
  <si>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</si>
  <si>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</si>
  <si>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</si>
  <si>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</si>
  <si>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</si>
  <si>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</si>
  <si>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</si>
  <si>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</si>
  <si>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</si>
  <si>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</si>
  <si>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</si>
  <si>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</si>
  <si>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</si>
  <si>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</si>
  <si>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</si>
  <si>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</si>
  <si>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</si>
  <si>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</si>
  <si>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</si>
  <si>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</si>
  <si>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</si>
  <si>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</si>
  <si>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</si>
  <si>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</si>
  <si>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</si>
  <si>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</si>
  <si>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</si>
  <si>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</si>
  <si>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</si>
  <si>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</si>
  <si>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</si>
  <si>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</si>
  <si>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</si>
  <si>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</si>
  <si>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</si>
  <si>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</si>
  <si>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</si>
  <si>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</si>
  <si>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</si>
  <si>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</si>
  <si>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</si>
  <si>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</si>
  <si>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</si>
  <si>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</si>
  <si>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</si>
  <si>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</si>
  <si>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</si>
  <si>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</si>
  <si>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</si>
  <si>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</si>
  <si>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</si>
  <si>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</si>
  <si>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</si>
  <si>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</si>
  <si>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</si>
  <si>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</si>
  <si>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</si>
  <si>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</si>
  <si>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</si>
  <si>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</si>
  <si>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</si>
  <si>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</si>
  <si>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</si>
  <si>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</si>
  <si>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</si>
  <si>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</si>
  <si>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</si>
  <si>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</si>
  <si>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</si>
  <si>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</si>
  <si>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</si>
  <si>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</si>
  <si>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</si>
  <si>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</si>
  <si>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</si>
  <si>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</si>
  <si>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</si>
  <si>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</si>
  <si>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</si>
  <si>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</si>
  <si>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</si>
  <si>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</si>
  <si>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</si>
  <si>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</si>
  <si>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</si>
  <si>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</si>
  <si>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</si>
  <si>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</si>
  <si>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</si>
  <si>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</si>
  <si>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</si>
  <si>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</si>
  <si>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</si>
  <si>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</si>
  <si>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</si>
  <si>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</si>
  <si>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</si>
  <si>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</si>
  <si>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</si>
  <si>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</si>
  <si>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</si>
  <si>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</si>
  <si>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</si>
  <si>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</si>
  <si>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</si>
  <si>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</si>
  <si>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</si>
  <si>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</si>
  <si>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</si>
  <si>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</si>
  <si>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</si>
  <si>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</si>
  <si>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</si>
  <si>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</si>
  <si>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</si>
  <si>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</si>
  <si>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</si>
  <si>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</si>
  <si>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</si>
  <si>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</si>
  <si>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</si>
  <si>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</si>
  <si>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</si>
  <si>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</si>
  <si>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</si>
  <si>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</si>
  <si>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</si>
  <si>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</si>
  <si>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</si>
  <si>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</si>
  <si>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</si>
  <si>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</si>
  <si>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</si>
  <si>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</si>
  <si>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</si>
  <si>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</si>
  <si>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</si>
  <si>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</si>
  <si>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</si>
  <si>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</si>
  <si>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</si>
  <si>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</si>
  <si>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</si>
  <si>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</si>
  <si>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</si>
  <si>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</si>
  <si>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</si>
  <si>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</si>
  <si>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</si>
  <si>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</si>
  <si>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</si>
  <si>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</si>
  <si>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</si>
  <si>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</si>
  <si>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</si>
  <si>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</si>
  <si>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</si>
  <si>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</si>
  <si>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</si>
  <si>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</si>
  <si>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</si>
  <si>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</si>
  <si>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</si>
  <si>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</si>
  <si>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</si>
  <si>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</si>
  <si>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</si>
  <si>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</si>
  <si>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</si>
  <si>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</si>
  <si>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</si>
  <si>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</si>
  <si>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</si>
  <si>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</si>
  <si>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</si>
  <si>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</si>
  <si>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</si>
  <si>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</si>
  <si>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</si>
  <si>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</si>
  <si>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</si>
  <si>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</si>
  <si>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</si>
  <si>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</si>
  <si>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</si>
  <si>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</si>
  <si>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</si>
  <si>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</si>
  <si>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</si>
  <si>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</si>
  <si>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</si>
  <si>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</si>
  <si>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</si>
  <si>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</si>
  <si>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</si>
  <si>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</si>
  <si>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</si>
  <si>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</si>
  <si>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</si>
  <si>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</si>
  <si>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</si>
  <si>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</si>
  <si>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</si>
  <si>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</si>
  <si>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</si>
  <si>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</si>
  <si>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</si>
  <si>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</si>
  <si>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</si>
  <si>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</si>
  <si>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</si>
  <si>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</si>
  <si>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</si>
  <si>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</si>
  <si>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</si>
  <si>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</si>
  <si>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</si>
  <si>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</si>
  <si>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</si>
  <si>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</si>
  <si>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</si>
  <si>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</si>
  <si>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</si>
  <si>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</si>
  <si>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</si>
  <si>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</si>
  <si>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</si>
  <si>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</si>
  <si>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</si>
  <si>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</si>
  <si>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</si>
  <si>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</si>
  <si>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</si>
  <si>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</si>
  <si>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</si>
  <si>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</si>
  <si>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</si>
  <si>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</si>
  <si>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</si>
  <si>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</si>
  <si>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</si>
  <si>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</si>
  <si>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</si>
  <si>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</si>
  <si>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</si>
  <si>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</si>
  <si>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</si>
  <si>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</si>
  <si>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</si>
  <si>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</si>
  <si>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</si>
  <si>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</si>
  <si>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</si>
  <si>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</si>
  <si>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</si>
  <si>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</si>
  <si>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</si>
  <si>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</si>
  <si>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</si>
  <si>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</si>
  <si>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</si>
  <si>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</si>
  <si>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</si>
  <si>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</si>
  <si>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</si>
  <si>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</si>
  <si>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</si>
  <si>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</si>
  <si>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</si>
  <si>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</si>
  <si>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</si>
  <si>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</si>
  <si>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</si>
  <si>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</si>
  <si>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</si>
  <si>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</si>
  <si>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</si>
  <si>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</si>
  <si>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</si>
  <si>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</si>
  <si>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</si>
  <si>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</si>
  <si>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</si>
  <si>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</si>
  <si>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</si>
  <si>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</si>
  <si>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</si>
  <si>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</si>
  <si>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</si>
  <si>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</si>
  <si>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</si>
  <si>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</si>
  <si>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</si>
  <si>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</si>
  <si>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</si>
  <si>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</si>
  <si>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</si>
  <si>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</si>
  <si>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</si>
  <si>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</si>
  <si>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</si>
  <si>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</si>
  <si>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</si>
  <si>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</si>
  <si>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</si>
  <si>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</si>
  <si>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</si>
  <si>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</si>
  <si>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</si>
  <si>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</si>
  <si>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</si>
  <si>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</si>
  <si>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</si>
  <si>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</si>
  <si>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</si>
  <si>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</si>
  <si>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</si>
  <si>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</si>
  <si>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</si>
  <si>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</si>
  <si>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</si>
  <si>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</si>
  <si>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</si>
  <si>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</si>
  <si>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</si>
  <si>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</si>
  <si>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</si>
  <si>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</si>
  <si>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</si>
  <si>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</si>
  <si>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</si>
  <si>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</si>
  <si>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</si>
  <si>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</si>
  <si>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</si>
  <si>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</si>
  <si>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</si>
  <si>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</si>
  <si>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</si>
  <si>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</si>
  <si>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</si>
  <si>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</si>
  <si>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</si>
  <si>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</si>
  <si>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</si>
  <si>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</si>
  <si>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</si>
  <si>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</si>
  <si>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</si>
  <si>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</si>
  <si>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</si>
  <si>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</si>
  <si>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</si>
  <si>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</si>
  <si>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</si>
  <si>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</si>
  <si>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</si>
  <si>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</si>
  <si>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</si>
  <si>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</si>
  <si>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</si>
  <si>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</si>
  <si>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</si>
  <si>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</si>
  <si>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</si>
  <si>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</si>
  <si>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</si>
  <si>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</si>
  <si>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</si>
  <si>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</si>
  <si>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</si>
  <si>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</si>
  <si>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</si>
  <si>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</si>
  <si>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</si>
  <si>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</si>
  <si>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</si>
  <si>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</si>
  <si>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</si>
  <si>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</si>
  <si>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</si>
  <si>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</si>
  <si>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</si>
  <si>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</si>
  <si>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</si>
  <si>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</si>
  <si>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</si>
  <si>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</si>
  <si>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</si>
  <si>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</si>
  <si>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</si>
  <si>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</si>
  <si>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</si>
  <si>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</si>
  <si>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</si>
  <si>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</si>
  <si>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</si>
  <si>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</si>
  <si>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</si>
  <si>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</si>
  <si>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</si>
  <si>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</si>
  <si>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</si>
  <si>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</si>
  <si>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</si>
  <si>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</si>
  <si>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</si>
  <si>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</si>
  <si>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</si>
  <si>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</si>
  <si>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</si>
  <si>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</si>
  <si>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</si>
  <si>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</si>
  <si>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</si>
  <si>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</si>
  <si>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</si>
  <si>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</si>
  <si>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</si>
  <si>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</si>
  <si>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</si>
  <si>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</si>
  <si>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</si>
  <si>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</si>
  <si>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</si>
  <si>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</si>
  <si>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</si>
  <si>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</si>
  <si>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</si>
  <si>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</si>
  <si>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</si>
  <si>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</si>
  <si>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</si>
  <si>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</si>
  <si>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</si>
  <si>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</si>
  <si>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</si>
  <si>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</si>
  <si>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</si>
  <si>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</si>
  <si>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</si>
  <si>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</si>
  <si>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</si>
  <si>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</si>
  <si>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</si>
  <si>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</si>
  <si>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</si>
  <si>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</si>
  <si>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</si>
  <si>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</si>
  <si>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</si>
  <si>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</si>
  <si>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</si>
  <si>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</si>
  <si>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</si>
  <si>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</si>
  <si>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</si>
  <si>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</si>
  <si>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</si>
  <si>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</si>
  <si>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</si>
  <si>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</si>
  <si>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</si>
  <si>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</si>
  <si>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</si>
  <si>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</si>
  <si>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</si>
  <si>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</si>
  <si>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</si>
  <si>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</si>
  <si>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</si>
  <si>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</si>
  <si>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</si>
  <si>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</si>
  <si>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</si>
  <si>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</si>
  <si>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</si>
  <si>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</si>
  <si>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</si>
  <si>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</si>
  <si>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</si>
  <si>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</si>
  <si>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</si>
  <si>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</si>
  <si>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</si>
  <si>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</si>
  <si>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</si>
  <si>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</si>
  <si>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</si>
  <si>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</si>
  <si>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</si>
  <si>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</si>
  <si>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</si>
  <si>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</si>
  <si>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</si>
  <si>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</si>
  <si>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</si>
  <si>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</si>
  <si>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</si>
  <si>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</si>
  <si>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</si>
  <si>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</si>
  <si>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</si>
  <si>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</si>
  <si>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</si>
  <si>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</si>
  <si>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</si>
  <si>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</si>
  <si>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</si>
  <si>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</si>
  <si>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</si>
  <si>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</si>
  <si>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</si>
  <si>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</si>
  <si>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</si>
  <si>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</si>
  <si>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</si>
  <si>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</si>
  <si>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</si>
  <si>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</si>
  <si>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</si>
  <si>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</si>
  <si>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</si>
  <si>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</si>
  <si>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</si>
  <si>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</si>
  <si>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</si>
  <si>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</si>
  <si>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</si>
  <si>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</si>
  <si>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</si>
  <si>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</si>
  <si>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</si>
  <si>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</si>
  <si>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</si>
  <si>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</si>
  <si>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</si>
  <si>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</si>
  <si>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</si>
  <si>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</si>
  <si>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</si>
  <si>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</si>
  <si>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</si>
  <si>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</si>
  <si>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</si>
  <si>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</si>
  <si>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</si>
  <si>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</si>
  <si>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</si>
  <si>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</si>
  <si>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</si>
  <si>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</si>
  <si>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</si>
  <si>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</si>
  <si>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</si>
  <si>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</si>
  <si>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</si>
  <si>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</si>
  <si>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</si>
  <si>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</si>
  <si>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</si>
  <si>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</si>
  <si>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</si>
  <si>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</si>
  <si>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</si>
  <si>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</si>
  <si>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</si>
  <si>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</si>
  <si>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</si>
  <si>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</si>
  <si>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</si>
  <si>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</si>
  <si>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</si>
  <si>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</si>
  <si>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</si>
  <si>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</si>
  <si>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</si>
  <si>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</si>
  <si>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</si>
  <si>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</si>
  <si>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</si>
  <si>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</si>
  <si>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</si>
  <si>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</si>
  <si>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</si>
  <si>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</si>
  <si>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</si>
  <si>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</si>
  <si>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</si>
  <si>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</si>
  <si>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</si>
  <si>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</si>
  <si>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19 Julio</t>
  </si>
  <si>
    <t>17 Mayo</t>
  </si>
  <si>
    <t>Andorra</t>
  </si>
  <si>
    <t>3erT 2016</t>
  </si>
  <si>
    <t>20 Septiembre</t>
  </si>
  <si>
    <t>Cores</t>
  </si>
  <si>
    <t>oct-16</t>
  </si>
  <si>
    <t>Otras salidas del sistema</t>
  </si>
  <si>
    <t>Pakistán</t>
  </si>
  <si>
    <t>nov-16</t>
  </si>
  <si>
    <t>nov-15</t>
  </si>
  <si>
    <t>BOLETÍN ESTADÍSTICO HIDROCARBUROS NOVIEMBRE 2016</t>
  </si>
  <si>
    <t>15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</si>
</sst>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  <numFmt numFmtId="186" formatCode="#,##0.0000000"/>
    <numFmt numFmtId="187" formatCode="#,##0.0;\-##,##0.0;&quot;-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12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166" fontId="0" fillId="2" borderId="0" xfId="0" applyNumberFormat="1" applyFill="1"/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6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87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3" fontId="4" fillId="11" borderId="0" xfId="1" applyNumberFormat="1" applyFont="1" applyFill="1" applyBorder="1"/>
    <xf numFmtId="172" fontId="4" fillId="11" borderId="0" xfId="1" applyNumberFormat="1" applyFont="1" applyFill="1" applyBorder="1"/>
    <xf numFmtId="175" fontId="4" fillId="11" borderId="0" xfId="1" applyNumberFormat="1" applyFont="1" applyFill="1" applyBorder="1"/>
    <xf numFmtId="4" fontId="4" fillId="11" borderId="1" xfId="1" applyNumberFormat="1" applyFont="1" applyFill="1" applyBorder="1"/>
    <xf numFmtId="166" fontId="4" fillId="11" borderId="1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10">
    <dxf>
      <numFmt numFmtId="190" formatCode="&quot;-&quot;"/>
    </dxf>
    <dxf>
      <numFmt numFmtId="180" formatCode="\^"/>
    </dxf>
    <dxf>
      <numFmt numFmtId="188" formatCode="\^;\^;\^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8" formatCode="\^;\^;\^"/>
    </dxf>
    <dxf>
      <numFmt numFmtId="180" formatCode="\^"/>
    </dxf>
    <dxf>
      <numFmt numFmtId="188" formatCode="\^;\^;\^"/>
    </dxf>
    <dxf>
      <numFmt numFmtId="190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\^;\^;\^"/>
    </dxf>
    <dxf>
      <numFmt numFmtId="180" formatCode="\^"/>
    </dxf>
    <dxf>
      <numFmt numFmtId="180" formatCode="\^"/>
    </dxf>
    <dxf>
      <numFmt numFmtId="180" formatCode="\^"/>
    </dxf>
    <dxf>
      <numFmt numFmtId="188" formatCode="\^;\^;\^"/>
    </dxf>
    <dxf>
      <numFmt numFmtId="180" formatCode="\^"/>
    </dxf>
    <dxf>
      <numFmt numFmtId="180" formatCode="\^"/>
    </dxf>
    <dxf>
      <numFmt numFmtId="190" formatCode="&quot;-&quot;"/>
    </dxf>
    <dxf>
      <numFmt numFmtId="180" formatCode="\^"/>
    </dxf>
    <dxf>
      <numFmt numFmtId="180" formatCode="\^"/>
    </dxf>
    <dxf>
      <numFmt numFmtId="190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&quot;-&quot;"/>
    </dxf>
    <dxf>
      <numFmt numFmtId="190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&quot;-&quot;"/>
    </dxf>
    <dxf>
      <numFmt numFmtId="190" formatCode="&quot;-&quot;"/>
    </dxf>
    <dxf>
      <numFmt numFmtId="180" formatCode="\^"/>
    </dxf>
    <dxf>
      <numFmt numFmtId="180" formatCode="\^"/>
    </dxf>
    <dxf>
      <numFmt numFmtId="190" formatCode="&quot;-&quot;"/>
    </dxf>
    <dxf>
      <numFmt numFmtId="190" formatCode="&quot;-&quot;"/>
    </dxf>
    <dxf>
      <numFmt numFmtId="190" formatCode="&quot;-&quot;"/>
    </dxf>
    <dxf>
      <numFmt numFmtId="180" formatCode="\^"/>
    </dxf>
    <dxf>
      <numFmt numFmtId="180" formatCode="\^"/>
    </dxf>
    <dxf>
      <numFmt numFmtId="190" formatCode="&quot;-&quot;"/>
    </dxf>
    <dxf>
      <numFmt numFmtId="190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A4" sqref="A4:G4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679</v>
      </c>
    </row>
    <row r="3" spans="1:9" ht="15" customHeight="1" x14ac:dyDescent="0.2">
      <c r="A3" s="723">
        <v>42675</v>
      </c>
    </row>
    <row r="4" spans="1:9" ht="15" customHeight="1" x14ac:dyDescent="0.25">
      <c r="A4" s="850" t="s">
        <v>19</v>
      </c>
      <c r="B4" s="850"/>
      <c r="C4" s="850"/>
      <c r="D4" s="850"/>
      <c r="E4" s="850"/>
      <c r="F4" s="850"/>
      <c r="G4" s="850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107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8" t="s">
        <v>579</v>
      </c>
      <c r="D17" s="328"/>
      <c r="E17" s="328"/>
      <c r="F17" s="328"/>
      <c r="G17" s="328"/>
      <c r="H17" s="328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587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209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8" t="s">
        <v>595</v>
      </c>
      <c r="D25" s="328"/>
      <c r="E25" s="328"/>
      <c r="F25" s="328"/>
      <c r="G25" s="9"/>
      <c r="H25" s="9"/>
    </row>
    <row r="26" spans="2:9" ht="15" customHeight="1" x14ac:dyDescent="0.2">
      <c r="C26" s="328" t="s">
        <v>33</v>
      </c>
      <c r="D26" s="328"/>
      <c r="E26" s="328"/>
      <c r="F26" s="328"/>
      <c r="G26" s="9"/>
      <c r="H26" s="9"/>
    </row>
    <row r="27" spans="2:9" ht="15" customHeight="1" x14ac:dyDescent="0.2">
      <c r="C27" s="328" t="s">
        <v>506</v>
      </c>
      <c r="D27" s="328"/>
      <c r="E27" s="328"/>
      <c r="F27" s="328"/>
      <c r="G27" s="328"/>
      <c r="H27" s="328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510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266</v>
      </c>
      <c r="D35" s="9"/>
      <c r="E35" s="9"/>
      <c r="F35" s="9"/>
      <c r="G35" s="9"/>
    </row>
    <row r="36" spans="1:9" ht="15" customHeight="1" x14ac:dyDescent="0.2">
      <c r="C36" s="9" t="s">
        <v>238</v>
      </c>
      <c r="D36" s="9"/>
      <c r="E36" s="9"/>
      <c r="F36" s="9"/>
      <c r="G36" s="12"/>
    </row>
    <row r="37" spans="1:9" ht="15" customHeight="1" x14ac:dyDescent="0.2">
      <c r="A37" s="6"/>
      <c r="C37" s="328" t="s">
        <v>34</v>
      </c>
      <c r="D37" s="328"/>
      <c r="E37" s="328"/>
      <c r="F37" s="328"/>
      <c r="G37" s="328"/>
      <c r="H37" s="9"/>
      <c r="I37" s="9"/>
    </row>
    <row r="38" spans="1:9" ht="15" customHeight="1" x14ac:dyDescent="0.2">
      <c r="A38" s="6"/>
      <c r="C38" s="328" t="s">
        <v>582</v>
      </c>
      <c r="D38" s="328"/>
      <c r="E38" s="328"/>
      <c r="F38" s="328"/>
      <c r="G38" s="328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274</v>
      </c>
      <c r="D43" s="9"/>
      <c r="E43" s="9"/>
      <c r="F43" s="9"/>
      <c r="H43" s="12"/>
      <c r="I43" s="12"/>
    </row>
    <row r="44" spans="1:9" ht="15" customHeight="1" x14ac:dyDescent="0.2">
      <c r="C44" s="9" t="s">
        <v>581</v>
      </c>
      <c r="D44" s="9"/>
      <c r="E44" s="9"/>
      <c r="F44" s="9"/>
      <c r="G44" s="12"/>
    </row>
    <row r="45" spans="1:9" ht="15" customHeight="1" x14ac:dyDescent="0.2">
      <c r="C45" s="9" t="s">
        <v>276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6"/>
      <c r="D48" s="326"/>
      <c r="E48" s="326"/>
      <c r="F48" s="326"/>
    </row>
    <row r="49" spans="1:8" ht="15" customHeight="1" x14ac:dyDescent="0.2">
      <c r="B49" s="6"/>
      <c r="C49" s="327" t="s">
        <v>580</v>
      </c>
      <c r="D49" s="327"/>
      <c r="E49" s="327"/>
      <c r="F49" s="327"/>
      <c r="G49" s="9"/>
    </row>
    <row r="50" spans="1:8" ht="15" customHeight="1" x14ac:dyDescent="0.2">
      <c r="B50" s="6"/>
      <c r="C50" s="9" t="s">
        <v>559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8" t="s">
        <v>22</v>
      </c>
      <c r="D56" s="328"/>
      <c r="E56" s="328"/>
      <c r="F56" s="328"/>
      <c r="G56" s="328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360</v>
      </c>
      <c r="D63" s="9"/>
      <c r="E63" s="9"/>
      <c r="F63" s="9"/>
      <c r="G63" s="9"/>
    </row>
    <row r="64" spans="1:8" ht="15" customHeight="1" x14ac:dyDescent="0.2">
      <c r="B64" s="6"/>
      <c r="C64" s="9" t="s">
        <v>418</v>
      </c>
      <c r="D64" s="9"/>
      <c r="E64" s="9"/>
      <c r="F64" s="9"/>
      <c r="G64" s="9"/>
    </row>
    <row r="65" spans="2:9" ht="15" customHeight="1" x14ac:dyDescent="0.2">
      <c r="B65" s="6"/>
      <c r="C65" s="9" t="s">
        <v>571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572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8" t="s">
        <v>584</v>
      </c>
      <c r="D71" s="328"/>
      <c r="E71" s="328"/>
      <c r="F71" s="9"/>
      <c r="G71" s="9"/>
    </row>
    <row r="72" spans="2:9" ht="15" customHeight="1" x14ac:dyDescent="0.2">
      <c r="C72" s="9" t="s">
        <v>583</v>
      </c>
      <c r="D72" s="9"/>
      <c r="E72" s="9"/>
      <c r="F72" s="9"/>
      <c r="G72" s="9"/>
      <c r="H72" s="9"/>
    </row>
    <row r="73" spans="2:9" ht="15" customHeight="1" x14ac:dyDescent="0.2">
      <c r="C73" s="9" t="s">
        <v>392</v>
      </c>
      <c r="D73" s="9"/>
      <c r="E73" s="9"/>
      <c r="F73" s="9"/>
    </row>
    <row r="74" spans="2:9" ht="15" customHeight="1" x14ac:dyDescent="0.2">
      <c r="C74" s="9" t="s">
        <v>620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8" t="s">
        <v>400</v>
      </c>
      <c r="D79" s="328"/>
      <c r="E79" s="328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8" t="s">
        <v>415</v>
      </c>
      <c r="D84" s="328"/>
      <c r="E84" s="328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585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8" t="s">
        <v>586</v>
      </c>
      <c r="D91" s="328"/>
      <c r="E91" s="328"/>
      <c r="F91" s="328"/>
      <c r="G91" s="11"/>
      <c r="H91" s="11"/>
      <c r="I91" s="11"/>
    </row>
    <row r="92" spans="1:10" ht="15" customHeight="1" x14ac:dyDescent="0.2">
      <c r="C92" s="328" t="s">
        <v>40</v>
      </c>
      <c r="D92" s="328"/>
      <c r="E92" s="328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1" t="s">
        <v>597</v>
      </c>
      <c r="B98" s="852"/>
      <c r="C98" s="852"/>
      <c r="D98" s="852"/>
      <c r="E98" s="852"/>
      <c r="F98" s="852"/>
      <c r="G98" s="852"/>
      <c r="H98" s="852"/>
      <c r="I98" s="852"/>
      <c r="J98" s="852"/>
      <c r="K98" s="852"/>
    </row>
    <row r="99" spans="1:11" ht="15" customHeight="1" x14ac:dyDescent="0.2">
      <c r="A99" s="852"/>
      <c r="B99" s="852"/>
      <c r="C99" s="852"/>
      <c r="D99" s="852"/>
      <c r="E99" s="852"/>
      <c r="F99" s="852"/>
      <c r="G99" s="852"/>
      <c r="H99" s="852"/>
      <c r="I99" s="852"/>
      <c r="J99" s="852"/>
      <c r="K99" s="852"/>
    </row>
    <row r="100" spans="1:11" ht="15" customHeight="1" x14ac:dyDescent="0.2">
      <c r="A100" s="852"/>
      <c r="B100" s="852"/>
      <c r="C100" s="852"/>
      <c r="D100" s="852"/>
      <c r="E100" s="852"/>
      <c r="F100" s="852"/>
      <c r="G100" s="852"/>
      <c r="H100" s="852"/>
      <c r="I100" s="852"/>
      <c r="J100" s="852"/>
      <c r="K100" s="852"/>
    </row>
    <row r="101" spans="1:11" ht="15" customHeight="1" x14ac:dyDescent="0.2">
      <c r="A101" s="852"/>
      <c r="B101" s="852"/>
      <c r="C101" s="852"/>
      <c r="D101" s="852"/>
      <c r="E101" s="852"/>
      <c r="F101" s="852"/>
      <c r="G101" s="852"/>
      <c r="H101" s="852"/>
      <c r="I101" s="852"/>
      <c r="J101" s="852"/>
      <c r="K101" s="852"/>
    </row>
    <row r="102" spans="1:11" ht="15" customHeight="1" x14ac:dyDescent="0.2">
      <c r="A102" s="852"/>
      <c r="B102" s="852"/>
      <c r="C102" s="852"/>
      <c r="D102" s="852"/>
      <c r="E102" s="852"/>
      <c r="F102" s="852"/>
      <c r="G102" s="852"/>
      <c r="H102" s="852"/>
      <c r="I102" s="852"/>
      <c r="J102" s="852"/>
      <c r="K102" s="852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2" t="s">
        <v>27</v>
      </c>
      <c r="B1" s="553"/>
      <c r="C1" s="553"/>
      <c r="D1" s="553"/>
      <c r="E1" s="553"/>
      <c r="F1" s="553"/>
      <c r="G1" s="553"/>
      <c r="H1" s="553"/>
      <c r="I1" s="560"/>
    </row>
    <row r="2" spans="1:11" ht="15.75" x14ac:dyDescent="0.25">
      <c r="A2" s="554"/>
      <c r="B2" s="555"/>
      <c r="C2" s="556"/>
      <c r="D2" s="556"/>
      <c r="E2" s="556"/>
      <c r="F2" s="556"/>
      <c r="G2" s="538"/>
      <c r="H2" s="538" t="s">
        <v>158</v>
      </c>
      <c r="I2" s="560"/>
    </row>
    <row r="3" spans="1:11" s="102" customFormat="1" x14ac:dyDescent="0.2">
      <c r="A3" s="539"/>
      <c r="B3" s="869">
        <f>INDICE!A3</f>
        <v>42675</v>
      </c>
      <c r="C3" s="870"/>
      <c r="D3" s="870" t="s">
        <v>119</v>
      </c>
      <c r="E3" s="870"/>
      <c r="F3" s="870" t="s">
        <v>120</v>
      </c>
      <c r="G3" s="871"/>
      <c r="H3" s="870"/>
      <c r="I3" s="522"/>
    </row>
    <row r="4" spans="1:11" s="102" customFormat="1" x14ac:dyDescent="0.2">
      <c r="A4" s="540"/>
      <c r="B4" s="541" t="s">
        <v>47</v>
      </c>
      <c r="C4" s="541" t="s">
        <v>486</v>
      </c>
      <c r="D4" s="541" t="s">
        <v>47</v>
      </c>
      <c r="E4" s="541" t="s">
        <v>486</v>
      </c>
      <c r="F4" s="541" t="s">
        <v>47</v>
      </c>
      <c r="G4" s="542" t="s">
        <v>486</v>
      </c>
      <c r="H4" s="542" t="s">
        <v>109</v>
      </c>
      <c r="I4" s="522"/>
    </row>
    <row r="5" spans="1:11" s="102" customFormat="1" x14ac:dyDescent="0.2">
      <c r="A5" s="543" t="s">
        <v>178</v>
      </c>
      <c r="B5" s="503">
        <v>1847.6403899999973</v>
      </c>
      <c r="C5" s="496">
        <v>5.9272930862829529</v>
      </c>
      <c r="D5" s="495">
        <v>20576.110089999995</v>
      </c>
      <c r="E5" s="496">
        <v>3.3775378598838559</v>
      </c>
      <c r="F5" s="495">
        <v>22433.644640000002</v>
      </c>
      <c r="G5" s="496">
        <v>3.4590160215820251</v>
      </c>
      <c r="H5" s="501">
        <v>74.151706966808732</v>
      </c>
      <c r="I5" s="522"/>
      <c r="K5" s="96"/>
    </row>
    <row r="6" spans="1:11" s="102" customFormat="1" x14ac:dyDescent="0.2">
      <c r="A6" s="543" t="s">
        <v>179</v>
      </c>
      <c r="B6" s="564">
        <v>0.11520999999999999</v>
      </c>
      <c r="C6" s="512">
        <v>32.990880757243453</v>
      </c>
      <c r="D6" s="544">
        <v>4.4813800000000006</v>
      </c>
      <c r="E6" s="496">
        <v>89.398633199639946</v>
      </c>
      <c r="F6" s="495">
        <v>5.4847900000000003</v>
      </c>
      <c r="G6" s="496">
        <v>54.223090765943063</v>
      </c>
      <c r="H6" s="564">
        <v>1.8129311905445377E-2</v>
      </c>
      <c r="I6" s="522"/>
      <c r="K6" s="96"/>
    </row>
    <row r="7" spans="1:11" s="102" customFormat="1" x14ac:dyDescent="0.2">
      <c r="A7" s="543" t="s">
        <v>180</v>
      </c>
      <c r="B7" s="503">
        <v>1.0640899999999998</v>
      </c>
      <c r="C7" s="496">
        <v>-8.5880452897617356</v>
      </c>
      <c r="D7" s="544">
        <v>11.85928</v>
      </c>
      <c r="E7" s="496">
        <v>-20.770271949503673</v>
      </c>
      <c r="F7" s="495">
        <v>13.340530000000001</v>
      </c>
      <c r="G7" s="496">
        <v>-21.139972760677011</v>
      </c>
      <c r="H7" s="564">
        <v>4.4095513110611564E-2</v>
      </c>
      <c r="I7" s="522"/>
      <c r="K7" s="96"/>
    </row>
    <row r="8" spans="1:11" s="102" customFormat="1" x14ac:dyDescent="0.2">
      <c r="A8" s="563" t="s">
        <v>181</v>
      </c>
      <c r="B8" s="504">
        <v>1848.8196899999973</v>
      </c>
      <c r="C8" s="505">
        <v>5.9189561213682431</v>
      </c>
      <c r="D8" s="504">
        <v>20592.450749999996</v>
      </c>
      <c r="E8" s="505">
        <v>3.3696109036810471</v>
      </c>
      <c r="F8" s="504">
        <v>22452.469960000002</v>
      </c>
      <c r="G8" s="505">
        <v>3.4481610640037039</v>
      </c>
      <c r="H8" s="505">
        <v>74.213931791824777</v>
      </c>
      <c r="I8" s="522"/>
    </row>
    <row r="9" spans="1:11" s="102" customFormat="1" x14ac:dyDescent="0.2">
      <c r="A9" s="543" t="s">
        <v>182</v>
      </c>
      <c r="B9" s="503">
        <v>396.15203999999954</v>
      </c>
      <c r="C9" s="496">
        <v>21.447622453153819</v>
      </c>
      <c r="D9" s="495">
        <v>3496.838119999999</v>
      </c>
      <c r="E9" s="496">
        <v>2.4328887493291869</v>
      </c>
      <c r="F9" s="495">
        <v>3867.4090999999999</v>
      </c>
      <c r="G9" s="496">
        <v>2.2819941478407855</v>
      </c>
      <c r="H9" s="501">
        <v>12.783254388929707</v>
      </c>
      <c r="I9" s="522"/>
    </row>
    <row r="10" spans="1:11" s="102" customFormat="1" x14ac:dyDescent="0.2">
      <c r="A10" s="543" t="s">
        <v>183</v>
      </c>
      <c r="B10" s="503">
        <v>190.41691000000012</v>
      </c>
      <c r="C10" s="496">
        <v>8.7173959563006207</v>
      </c>
      <c r="D10" s="495">
        <v>1628.0322900000006</v>
      </c>
      <c r="E10" s="496">
        <v>-7.062023257758308</v>
      </c>
      <c r="F10" s="495">
        <v>1889.2122600000007</v>
      </c>
      <c r="G10" s="496">
        <v>-7.7687941733689359</v>
      </c>
      <c r="H10" s="501">
        <v>6.2445632954281525</v>
      </c>
      <c r="I10" s="522"/>
    </row>
    <row r="11" spans="1:11" s="102" customFormat="1" x14ac:dyDescent="0.2">
      <c r="A11" s="543" t="s">
        <v>184</v>
      </c>
      <c r="B11" s="503">
        <v>168.94831000000002</v>
      </c>
      <c r="C11" s="496">
        <v>-7.4510966319366672</v>
      </c>
      <c r="D11" s="495">
        <v>1870.1971700000001</v>
      </c>
      <c r="E11" s="496">
        <v>-8.1578502873950818</v>
      </c>
      <c r="F11" s="495">
        <v>2044.6217199999999</v>
      </c>
      <c r="G11" s="496">
        <v>-7.052745138416082</v>
      </c>
      <c r="H11" s="501">
        <v>6.7582505238173569</v>
      </c>
      <c r="I11" s="522"/>
    </row>
    <row r="12" spans="1:11" s="3" customFormat="1" x14ac:dyDescent="0.2">
      <c r="A12" s="545" t="s">
        <v>185</v>
      </c>
      <c r="B12" s="506">
        <v>2604.3369499999967</v>
      </c>
      <c r="C12" s="507">
        <v>7.2010685888661756</v>
      </c>
      <c r="D12" s="506">
        <v>27587.518329999999</v>
      </c>
      <c r="E12" s="507">
        <v>1.7125373984262366</v>
      </c>
      <c r="F12" s="506">
        <v>30253.713040000002</v>
      </c>
      <c r="G12" s="507">
        <v>1.7502292767627654</v>
      </c>
      <c r="H12" s="507">
        <v>100</v>
      </c>
      <c r="I12" s="476"/>
    </row>
    <row r="13" spans="1:11" s="102" customFormat="1" x14ac:dyDescent="0.2">
      <c r="A13" s="568" t="s">
        <v>156</v>
      </c>
      <c r="B13" s="508"/>
      <c r="C13" s="508"/>
      <c r="D13" s="508"/>
      <c r="E13" s="508"/>
      <c r="F13" s="508"/>
      <c r="G13" s="508"/>
      <c r="H13" s="508"/>
      <c r="I13" s="522"/>
    </row>
    <row r="14" spans="1:11" s="130" customFormat="1" x14ac:dyDescent="0.2">
      <c r="A14" s="546" t="s">
        <v>186</v>
      </c>
      <c r="B14" s="526">
        <v>81.159970000000001</v>
      </c>
      <c r="C14" s="515">
        <v>-21.53387410784142</v>
      </c>
      <c r="D14" s="514">
        <v>884.74291000000085</v>
      </c>
      <c r="E14" s="515">
        <v>8.7335352481183914</v>
      </c>
      <c r="F14" s="514">
        <v>965.4696500000008</v>
      </c>
      <c r="G14" s="515">
        <v>10.415451567704658</v>
      </c>
      <c r="H14" s="528">
        <v>3.1912434970329211</v>
      </c>
      <c r="I14" s="561"/>
    </row>
    <row r="15" spans="1:11" s="130" customFormat="1" x14ac:dyDescent="0.2">
      <c r="A15" s="547" t="s">
        <v>588</v>
      </c>
      <c r="B15" s="566">
        <v>4.3898261382103803</v>
      </c>
      <c r="C15" s="519"/>
      <c r="D15" s="548">
        <v>4.2964430059399366</v>
      </c>
      <c r="E15" s="519"/>
      <c r="F15" s="548">
        <v>4.3000598674445385</v>
      </c>
      <c r="G15" s="519"/>
      <c r="H15" s="529"/>
      <c r="I15" s="561"/>
    </row>
    <row r="16" spans="1:11" s="130" customFormat="1" x14ac:dyDescent="0.2">
      <c r="A16" s="549" t="s">
        <v>495</v>
      </c>
      <c r="B16" s="567">
        <v>129.93807000000001</v>
      </c>
      <c r="C16" s="842">
        <v>-4.2283579518656422</v>
      </c>
      <c r="D16" s="550">
        <v>1435.13076</v>
      </c>
      <c r="E16" s="509">
        <v>-5.6628358421610097</v>
      </c>
      <c r="F16" s="550">
        <v>1574.22954</v>
      </c>
      <c r="G16" s="509">
        <v>-4.69785822656418</v>
      </c>
      <c r="H16" s="565">
        <v>5.2034258998841878</v>
      </c>
      <c r="I16" s="561"/>
    </row>
    <row r="17" spans="1:14" s="102" customFormat="1" x14ac:dyDescent="0.2">
      <c r="A17" s="557"/>
      <c r="B17" s="558"/>
      <c r="C17" s="558"/>
      <c r="D17" s="558"/>
      <c r="E17" s="558"/>
      <c r="F17" s="558"/>
      <c r="G17" s="558"/>
      <c r="H17" s="559" t="s">
        <v>236</v>
      </c>
      <c r="I17" s="522"/>
    </row>
    <row r="18" spans="1:14" s="102" customFormat="1" x14ac:dyDescent="0.2">
      <c r="A18" s="551" t="s">
        <v>555</v>
      </c>
      <c r="B18" s="513"/>
      <c r="C18" s="513"/>
      <c r="D18" s="513"/>
      <c r="E18" s="513"/>
      <c r="F18" s="495"/>
      <c r="G18" s="513"/>
      <c r="H18" s="513"/>
      <c r="I18" s="107"/>
      <c r="J18" s="107"/>
      <c r="K18" s="107"/>
      <c r="L18" s="107"/>
      <c r="M18" s="107"/>
      <c r="N18" s="107"/>
    </row>
    <row r="19" spans="1:14" x14ac:dyDescent="0.2">
      <c r="A19" s="872" t="s">
        <v>496</v>
      </c>
      <c r="B19" s="873"/>
      <c r="C19" s="873"/>
      <c r="D19" s="873"/>
      <c r="E19" s="873"/>
      <c r="F19" s="873"/>
      <c r="G19" s="873"/>
      <c r="H19" s="556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640</v>
      </c>
      <c r="B20" s="562"/>
      <c r="C20" s="562"/>
      <c r="D20" s="562"/>
      <c r="E20" s="562"/>
      <c r="F20" s="562"/>
      <c r="G20" s="562"/>
      <c r="H20" s="562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423</v>
      </c>
    </row>
  </sheetData>
  <mergeCells count="4">
    <mergeCell ref="B3:C3"/>
    <mergeCell ref="D3:E3"/>
    <mergeCell ref="F3:H3"/>
    <mergeCell ref="A19:G19"/>
  </mergeCells>
  <conditionalFormatting sqref="B6">
    <cfRule type="cellIs" dxfId="291" priority="13" operator="between">
      <formula>0</formula>
      <formula>0.5</formula>
    </cfRule>
    <cfRule type="cellIs" dxfId="290" priority="14" operator="between">
      <formula>0</formula>
      <formula>0.49</formula>
    </cfRule>
  </conditionalFormatting>
  <conditionalFormatting sqref="D6">
    <cfRule type="cellIs" dxfId="289" priority="11" operator="between">
      <formula>0</formula>
      <formula>0.5</formula>
    </cfRule>
    <cfRule type="cellIs" dxfId="288" priority="12" operator="between">
      <formula>0</formula>
      <formula>0.49</formula>
    </cfRule>
  </conditionalFormatting>
  <conditionalFormatting sqref="D7">
    <cfRule type="cellIs" dxfId="287" priority="9" operator="between">
      <formula>0</formula>
      <formula>0.5</formula>
    </cfRule>
    <cfRule type="cellIs" dxfId="286" priority="10" operator="between">
      <formula>0</formula>
      <formula>0.49</formula>
    </cfRule>
  </conditionalFormatting>
  <conditionalFormatting sqref="H6">
    <cfRule type="cellIs" dxfId="285" priority="5" operator="between">
      <formula>0</formula>
      <formula>0.5</formula>
    </cfRule>
    <cfRule type="cellIs" dxfId="284" priority="6" operator="between">
      <formula>0</formula>
      <formula>0.49</formula>
    </cfRule>
  </conditionalFormatting>
  <conditionalFormatting sqref="H7">
    <cfRule type="cellIs" dxfId="283" priority="3" operator="between">
      <formula>0</formula>
      <formula>0.5</formula>
    </cfRule>
    <cfRule type="cellIs" dxfId="282" priority="4" operator="between">
      <formula>0</formula>
      <formula>0.49</formula>
    </cfRule>
  </conditionalFormatting>
  <conditionalFormatting sqref="C16">
    <cfRule type="cellIs" dxfId="281" priority="1" operator="between">
      <formula>0</formula>
      <formula>0.5</formula>
    </cfRule>
    <cfRule type="cellIs" dxfId="28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497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7">
        <f>INDICE!A3</f>
        <v>42675</v>
      </c>
      <c r="C3" s="867"/>
      <c r="D3" s="867">
        <f>INDICE!C3</f>
        <v>0</v>
      </c>
      <c r="E3" s="867"/>
      <c r="F3" s="112"/>
      <c r="G3" s="868" t="s">
        <v>120</v>
      </c>
      <c r="H3" s="868"/>
      <c r="I3" s="868"/>
      <c r="J3" s="868"/>
    </row>
    <row r="4" spans="1:11" s="114" customFormat="1" x14ac:dyDescent="0.2">
      <c r="A4" s="115"/>
      <c r="B4" s="116" t="s">
        <v>187</v>
      </c>
      <c r="C4" s="116" t="s">
        <v>188</v>
      </c>
      <c r="D4" s="116" t="s">
        <v>189</v>
      </c>
      <c r="E4" s="116" t="s">
        <v>190</v>
      </c>
      <c r="F4" s="116"/>
      <c r="G4" s="116" t="s">
        <v>187</v>
      </c>
      <c r="H4" s="116" t="s">
        <v>188</v>
      </c>
      <c r="I4" s="116" t="s">
        <v>189</v>
      </c>
      <c r="J4" s="116" t="s">
        <v>190</v>
      </c>
    </row>
    <row r="5" spans="1:11" s="114" customFormat="1" x14ac:dyDescent="0.2">
      <c r="A5" s="569" t="s">
        <v>160</v>
      </c>
      <c r="B5" s="117">
        <v>273.7441300000001</v>
      </c>
      <c r="C5" s="117">
        <v>58.330420000000004</v>
      </c>
      <c r="D5" s="117">
        <v>11.65878</v>
      </c>
      <c r="E5" s="530">
        <v>343.73333000000008</v>
      </c>
      <c r="F5" s="117"/>
      <c r="G5" s="117">
        <v>3399.8988100000042</v>
      </c>
      <c r="H5" s="117">
        <v>591.29885000000013</v>
      </c>
      <c r="I5" s="117">
        <v>121.51682999999998</v>
      </c>
      <c r="J5" s="530">
        <v>4112.7144900000039</v>
      </c>
      <c r="K5" s="82"/>
    </row>
    <row r="6" spans="1:11" s="114" customFormat="1" x14ac:dyDescent="0.2">
      <c r="A6" s="570" t="s">
        <v>161</v>
      </c>
      <c r="B6" s="119">
        <v>73.071579999999983</v>
      </c>
      <c r="C6" s="119">
        <v>29.804169999999999</v>
      </c>
      <c r="D6" s="119">
        <v>10.453119999999998</v>
      </c>
      <c r="E6" s="533">
        <v>113.32886999999998</v>
      </c>
      <c r="F6" s="119"/>
      <c r="G6" s="119">
        <v>905.69649999999956</v>
      </c>
      <c r="H6" s="119">
        <v>287.26619000000022</v>
      </c>
      <c r="I6" s="119">
        <v>96.349990000000005</v>
      </c>
      <c r="J6" s="533">
        <v>1289.3126799999998</v>
      </c>
      <c r="K6" s="82"/>
    </row>
    <row r="7" spans="1:11" s="114" customFormat="1" x14ac:dyDescent="0.2">
      <c r="A7" s="570" t="s">
        <v>162</v>
      </c>
      <c r="B7" s="119">
        <v>35.368820000000007</v>
      </c>
      <c r="C7" s="119">
        <v>7.3170600000000006</v>
      </c>
      <c r="D7" s="119">
        <v>5.8254099999999998</v>
      </c>
      <c r="E7" s="533">
        <v>48.511290000000002</v>
      </c>
      <c r="F7" s="119"/>
      <c r="G7" s="119">
        <v>443.42345999999992</v>
      </c>
      <c r="H7" s="119">
        <v>76.640870000000021</v>
      </c>
      <c r="I7" s="119">
        <v>52.44019999999999</v>
      </c>
      <c r="J7" s="533">
        <v>572.50452999999993</v>
      </c>
      <c r="K7" s="82"/>
    </row>
    <row r="8" spans="1:11" s="114" customFormat="1" x14ac:dyDescent="0.2">
      <c r="A8" s="570" t="s">
        <v>163</v>
      </c>
      <c r="B8" s="119">
        <v>27.758330000000001</v>
      </c>
      <c r="C8" s="119">
        <v>4.0205299999999999</v>
      </c>
      <c r="D8" s="119">
        <v>7.5657000000000005</v>
      </c>
      <c r="E8" s="533">
        <v>39.344560000000001</v>
      </c>
      <c r="F8" s="119"/>
      <c r="G8" s="119">
        <v>412.53623000000005</v>
      </c>
      <c r="H8" s="119">
        <v>46.411419999999993</v>
      </c>
      <c r="I8" s="119">
        <v>125.71118000000003</v>
      </c>
      <c r="J8" s="533">
        <v>584.65883000000008</v>
      </c>
      <c r="K8" s="82"/>
    </row>
    <row r="9" spans="1:11" s="114" customFormat="1" x14ac:dyDescent="0.2">
      <c r="A9" s="570" t="s">
        <v>164</v>
      </c>
      <c r="B9" s="119">
        <v>56.501449999999998</v>
      </c>
      <c r="C9" s="119">
        <v>0</v>
      </c>
      <c r="D9" s="119">
        <v>20.077830000000002</v>
      </c>
      <c r="E9" s="533">
        <v>76.579279999999997</v>
      </c>
      <c r="F9" s="119"/>
      <c r="G9" s="119">
        <v>663.61108999999988</v>
      </c>
      <c r="H9" s="119">
        <v>4.0000000000000002E-4</v>
      </c>
      <c r="I9" s="119">
        <v>174.70534000000001</v>
      </c>
      <c r="J9" s="533">
        <v>838.31682999999987</v>
      </c>
      <c r="K9" s="82"/>
    </row>
    <row r="10" spans="1:11" s="114" customFormat="1" x14ac:dyDescent="0.2">
      <c r="A10" s="570" t="s">
        <v>165</v>
      </c>
      <c r="B10" s="119">
        <v>26.021480000000004</v>
      </c>
      <c r="C10" s="119">
        <v>5.5828500000000005</v>
      </c>
      <c r="D10" s="119">
        <v>0.61368000000000011</v>
      </c>
      <c r="E10" s="533">
        <v>32.218010000000007</v>
      </c>
      <c r="F10" s="119"/>
      <c r="G10" s="119">
        <v>319.7002100000002</v>
      </c>
      <c r="H10" s="119">
        <v>55.650939999999984</v>
      </c>
      <c r="I10" s="119">
        <v>6.5297099999999979</v>
      </c>
      <c r="J10" s="533">
        <v>381.88086000000021</v>
      </c>
      <c r="K10" s="82"/>
    </row>
    <row r="11" spans="1:11" s="114" customFormat="1" x14ac:dyDescent="0.2">
      <c r="A11" s="570" t="s">
        <v>166</v>
      </c>
      <c r="B11" s="119">
        <v>145.28572999999994</v>
      </c>
      <c r="C11" s="119">
        <v>69.839070000000021</v>
      </c>
      <c r="D11" s="119">
        <v>23.387980000000002</v>
      </c>
      <c r="E11" s="533">
        <v>238.51277999999996</v>
      </c>
      <c r="F11" s="119"/>
      <c r="G11" s="119">
        <v>1731.9717000000023</v>
      </c>
      <c r="H11" s="119">
        <v>625.44943999999998</v>
      </c>
      <c r="I11" s="119">
        <v>228.29643000000007</v>
      </c>
      <c r="J11" s="533">
        <v>2585.7175700000021</v>
      </c>
      <c r="K11" s="82"/>
    </row>
    <row r="12" spans="1:11" s="114" customFormat="1" x14ac:dyDescent="0.2">
      <c r="A12" s="570" t="s">
        <v>606</v>
      </c>
      <c r="B12" s="119">
        <v>101.17945</v>
      </c>
      <c r="C12" s="119">
        <v>56.17770999999999</v>
      </c>
      <c r="D12" s="119">
        <v>14.762069999999996</v>
      </c>
      <c r="E12" s="533">
        <v>172.11922999999999</v>
      </c>
      <c r="F12" s="119"/>
      <c r="G12" s="119">
        <v>1253.9983799999991</v>
      </c>
      <c r="H12" s="119">
        <v>529.18834999999979</v>
      </c>
      <c r="I12" s="119">
        <v>135.16132000000002</v>
      </c>
      <c r="J12" s="533">
        <v>1918.3480499999989</v>
      </c>
      <c r="K12" s="82"/>
    </row>
    <row r="13" spans="1:11" s="114" customFormat="1" x14ac:dyDescent="0.2">
      <c r="A13" s="570" t="s">
        <v>167</v>
      </c>
      <c r="B13" s="119">
        <v>291.65440000000001</v>
      </c>
      <c r="C13" s="119">
        <v>47.403009999999995</v>
      </c>
      <c r="D13" s="119">
        <v>20.319810000000004</v>
      </c>
      <c r="E13" s="533">
        <v>359.37722000000002</v>
      </c>
      <c r="F13" s="119"/>
      <c r="G13" s="119">
        <v>3553.0614599999999</v>
      </c>
      <c r="H13" s="119">
        <v>442.38519000000002</v>
      </c>
      <c r="I13" s="119">
        <v>227.86123000000001</v>
      </c>
      <c r="J13" s="533">
        <v>4223.3078800000003</v>
      </c>
      <c r="K13" s="82"/>
    </row>
    <row r="14" spans="1:11" s="114" customFormat="1" x14ac:dyDescent="0.2">
      <c r="A14" s="570" t="s">
        <v>168</v>
      </c>
      <c r="B14" s="119">
        <v>1.02268</v>
      </c>
      <c r="C14" s="119">
        <v>0</v>
      </c>
      <c r="D14" s="119">
        <v>8.2159999999999997E-2</v>
      </c>
      <c r="E14" s="533">
        <v>1.10484</v>
      </c>
      <c r="F14" s="119"/>
      <c r="G14" s="119">
        <v>13.610419999999998</v>
      </c>
      <c r="H14" s="119">
        <v>2.3089999999999999E-2</v>
      </c>
      <c r="I14" s="119">
        <v>0.18926999999999999</v>
      </c>
      <c r="J14" s="533">
        <v>13.822779999999998</v>
      </c>
      <c r="K14" s="82"/>
    </row>
    <row r="15" spans="1:11" s="114" customFormat="1" x14ac:dyDescent="0.2">
      <c r="A15" s="570" t="s">
        <v>169</v>
      </c>
      <c r="B15" s="119">
        <v>175.73084999999992</v>
      </c>
      <c r="C15" s="119">
        <v>22.324570000000001</v>
      </c>
      <c r="D15" s="119">
        <v>6.9681399999999991</v>
      </c>
      <c r="E15" s="533">
        <v>205.02355999999992</v>
      </c>
      <c r="F15" s="119"/>
      <c r="G15" s="119">
        <v>2169.5238800000011</v>
      </c>
      <c r="H15" s="119">
        <v>225.74930000000012</v>
      </c>
      <c r="I15" s="119">
        <v>80.591110000000015</v>
      </c>
      <c r="J15" s="533">
        <v>2475.8642900000009</v>
      </c>
      <c r="K15" s="82"/>
    </row>
    <row r="16" spans="1:11" s="114" customFormat="1" x14ac:dyDescent="0.2">
      <c r="A16" s="570" t="s">
        <v>170</v>
      </c>
      <c r="B16" s="119">
        <v>51.792040000000014</v>
      </c>
      <c r="C16" s="119">
        <v>13.60769</v>
      </c>
      <c r="D16" s="119">
        <v>2.8054799999999998</v>
      </c>
      <c r="E16" s="533">
        <v>68.205210000000022</v>
      </c>
      <c r="F16" s="119"/>
      <c r="G16" s="119">
        <v>623.29266000000018</v>
      </c>
      <c r="H16" s="119">
        <v>141.5172399999999</v>
      </c>
      <c r="I16" s="119">
        <v>22.340360000000004</v>
      </c>
      <c r="J16" s="533">
        <v>787.15026000000012</v>
      </c>
      <c r="K16" s="82"/>
    </row>
    <row r="17" spans="1:16" s="114" customFormat="1" x14ac:dyDescent="0.2">
      <c r="A17" s="570" t="s">
        <v>171</v>
      </c>
      <c r="B17" s="119">
        <v>111.75237000000001</v>
      </c>
      <c r="C17" s="119">
        <v>21.622359999999997</v>
      </c>
      <c r="D17" s="119">
        <v>26.209679999999999</v>
      </c>
      <c r="E17" s="533">
        <v>159.58440999999999</v>
      </c>
      <c r="F17" s="119"/>
      <c r="G17" s="119">
        <v>1379.19256</v>
      </c>
      <c r="H17" s="119">
        <v>257.75186000000036</v>
      </c>
      <c r="I17" s="119">
        <v>242.68668000000019</v>
      </c>
      <c r="J17" s="533">
        <v>1879.6311000000005</v>
      </c>
      <c r="K17" s="82"/>
    </row>
    <row r="18" spans="1:16" s="114" customFormat="1" x14ac:dyDescent="0.2">
      <c r="A18" s="570" t="s">
        <v>172</v>
      </c>
      <c r="B18" s="119">
        <v>18.870969999999996</v>
      </c>
      <c r="C18" s="119">
        <v>5.7262599999999999</v>
      </c>
      <c r="D18" s="119">
        <v>2.0399000000000003</v>
      </c>
      <c r="E18" s="533">
        <v>26.637129999999996</v>
      </c>
      <c r="F18" s="119"/>
      <c r="G18" s="119">
        <v>184.60274999999987</v>
      </c>
      <c r="H18" s="119">
        <v>46.741790000000009</v>
      </c>
      <c r="I18" s="119">
        <v>21.726350000000004</v>
      </c>
      <c r="J18" s="533">
        <v>253.07088999999988</v>
      </c>
      <c r="K18" s="82"/>
    </row>
    <row r="19" spans="1:16" s="114" customFormat="1" x14ac:dyDescent="0.2">
      <c r="A19" s="570" t="s">
        <v>173</v>
      </c>
      <c r="B19" s="119">
        <v>186.83728999999994</v>
      </c>
      <c r="C19" s="119">
        <v>16.413859999999996</v>
      </c>
      <c r="D19" s="119">
        <v>25.399699999999996</v>
      </c>
      <c r="E19" s="533">
        <v>228.65084999999993</v>
      </c>
      <c r="F19" s="119"/>
      <c r="G19" s="119">
        <v>2221.4878599999997</v>
      </c>
      <c r="H19" s="119">
        <v>154.60876999999996</v>
      </c>
      <c r="I19" s="119">
        <v>239.86215999999993</v>
      </c>
      <c r="J19" s="533">
        <v>2615.9587899999997</v>
      </c>
      <c r="K19" s="82"/>
    </row>
    <row r="20" spans="1:16" s="114" customFormat="1" x14ac:dyDescent="0.2">
      <c r="A20" s="570" t="s">
        <v>174</v>
      </c>
      <c r="B20" s="119">
        <v>1.7467300000000001</v>
      </c>
      <c r="C20" s="119">
        <v>0</v>
      </c>
      <c r="D20" s="119">
        <v>0</v>
      </c>
      <c r="E20" s="533">
        <v>1.7467300000000001</v>
      </c>
      <c r="F20" s="119"/>
      <c r="G20" s="119">
        <v>19.575610000000001</v>
      </c>
      <c r="H20" s="119">
        <v>0</v>
      </c>
      <c r="I20" s="119">
        <v>0</v>
      </c>
      <c r="J20" s="533">
        <v>19.575610000000001</v>
      </c>
      <c r="K20" s="82"/>
    </row>
    <row r="21" spans="1:16" s="114" customFormat="1" x14ac:dyDescent="0.2">
      <c r="A21" s="570" t="s">
        <v>175</v>
      </c>
      <c r="B21" s="119">
        <v>73.808269999999993</v>
      </c>
      <c r="C21" s="119">
        <v>12.925599999999999</v>
      </c>
      <c r="D21" s="119">
        <v>1.6136300000000001</v>
      </c>
      <c r="E21" s="533">
        <v>88.347499999999997</v>
      </c>
      <c r="F21" s="119"/>
      <c r="G21" s="119">
        <v>879.99610999999993</v>
      </c>
      <c r="H21" s="119">
        <v>145.06933999999998</v>
      </c>
      <c r="I21" s="119">
        <v>15.053320000000005</v>
      </c>
      <c r="J21" s="533">
        <v>1040.1187699999998</v>
      </c>
      <c r="K21" s="82"/>
    </row>
    <row r="22" spans="1:16" s="114" customFormat="1" x14ac:dyDescent="0.2">
      <c r="A22" s="570" t="s">
        <v>176</v>
      </c>
      <c r="B22" s="119">
        <v>48.037559999999999</v>
      </c>
      <c r="C22" s="119">
        <v>9.211450000000001</v>
      </c>
      <c r="D22" s="119">
        <v>2.84117</v>
      </c>
      <c r="E22" s="533">
        <v>60.090179999999997</v>
      </c>
      <c r="F22" s="119"/>
      <c r="G22" s="119">
        <v>582.25559000000032</v>
      </c>
      <c r="H22" s="119">
        <v>95.331710000000001</v>
      </c>
      <c r="I22" s="119">
        <v>26.873249999999999</v>
      </c>
      <c r="J22" s="533">
        <v>704.46055000000035</v>
      </c>
      <c r="K22" s="82"/>
    </row>
    <row r="23" spans="1:16" x14ac:dyDescent="0.2">
      <c r="A23" s="571" t="s">
        <v>177</v>
      </c>
      <c r="B23" s="119">
        <v>147.45625999999999</v>
      </c>
      <c r="C23" s="119">
        <v>15.84543</v>
      </c>
      <c r="D23" s="119">
        <v>7.7926700000000002</v>
      </c>
      <c r="E23" s="533">
        <v>171.09435999999997</v>
      </c>
      <c r="F23" s="119"/>
      <c r="G23" s="119">
        <v>1676.2093599999989</v>
      </c>
      <c r="H23" s="119">
        <v>146.32435000000001</v>
      </c>
      <c r="I23" s="119">
        <v>71.317530000000048</v>
      </c>
      <c r="J23" s="533">
        <v>1893.8512399999991</v>
      </c>
      <c r="K23" s="476"/>
      <c r="P23" s="114"/>
    </row>
    <row r="24" spans="1:16" x14ac:dyDescent="0.2">
      <c r="A24" s="572" t="s">
        <v>498</v>
      </c>
      <c r="B24" s="123">
        <v>1847.6403900000003</v>
      </c>
      <c r="C24" s="123">
        <v>396.15203999999994</v>
      </c>
      <c r="D24" s="123">
        <v>190.41691000000006</v>
      </c>
      <c r="E24" s="123">
        <v>2434.2093400000003</v>
      </c>
      <c r="F24" s="123"/>
      <c r="G24" s="123">
        <v>22433.644640000071</v>
      </c>
      <c r="H24" s="123">
        <v>3867.4090999999958</v>
      </c>
      <c r="I24" s="123">
        <v>1889.2122599999971</v>
      </c>
      <c r="J24" s="123">
        <v>28190.266000000065</v>
      </c>
      <c r="K24" s="476"/>
    </row>
    <row r="25" spans="1:16" x14ac:dyDescent="0.2">
      <c r="I25" s="8"/>
      <c r="J25" s="93" t="s">
        <v>236</v>
      </c>
    </row>
    <row r="26" spans="1:16" x14ac:dyDescent="0.2">
      <c r="A26" s="536" t="s">
        <v>499</v>
      </c>
      <c r="G26" s="125"/>
      <c r="H26" s="125"/>
      <c r="I26" s="125"/>
      <c r="J26" s="125"/>
    </row>
    <row r="27" spans="1:16" x14ac:dyDescent="0.2">
      <c r="A27" s="154" t="s">
        <v>237</v>
      </c>
      <c r="G27" s="125"/>
      <c r="H27" s="125"/>
      <c r="I27" s="125"/>
      <c r="J27" s="125"/>
    </row>
    <row r="28" spans="1:16" ht="18" x14ac:dyDescent="0.25">
      <c r="A28" s="126"/>
      <c r="E28" s="874"/>
      <c r="F28" s="874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79" priority="2" operator="between">
      <formula>0</formula>
      <formula>0.5</formula>
    </cfRule>
    <cfRule type="cellIs" dxfId="278" priority="3" operator="between">
      <formula>0</formula>
      <formula>0.49</formula>
    </cfRule>
  </conditionalFormatting>
  <conditionalFormatting sqref="B5:J24">
    <cfRule type="cellIs" dxfId="277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A4" sqref="A4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5" t="s">
        <v>28</v>
      </c>
      <c r="B1" s="875"/>
      <c r="C1" s="875"/>
      <c r="D1" s="131"/>
      <c r="E1" s="131"/>
      <c r="F1" s="131"/>
      <c r="G1" s="131"/>
      <c r="H1" s="132"/>
    </row>
    <row r="2" spans="1:65" ht="13.7" customHeight="1" x14ac:dyDescent="0.2">
      <c r="A2" s="876"/>
      <c r="B2" s="876"/>
      <c r="C2" s="876"/>
      <c r="D2" s="135"/>
      <c r="E2" s="135"/>
      <c r="F2" s="135"/>
      <c r="H2" s="110" t="s">
        <v>158</v>
      </c>
    </row>
    <row r="3" spans="1:65" s="102" customFormat="1" ht="12.75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7" t="s">
        <v>486</v>
      </c>
      <c r="H4" s="440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191</v>
      </c>
      <c r="B5" s="581">
        <v>338.18409000000014</v>
      </c>
      <c r="C5" s="139">
        <v>2.9541780600475676</v>
      </c>
      <c r="D5" s="138">
        <v>4013.3254599999996</v>
      </c>
      <c r="E5" s="139">
        <v>1.845522909949602</v>
      </c>
      <c r="F5" s="138">
        <v>4379.806959999999</v>
      </c>
      <c r="G5" s="139">
        <v>1.7103561509093697</v>
      </c>
      <c r="H5" s="578">
        <v>16.098071048412351</v>
      </c>
    </row>
    <row r="6" spans="1:65" ht="13.7" customHeight="1" x14ac:dyDescent="0.2">
      <c r="A6" s="137" t="s">
        <v>192</v>
      </c>
      <c r="B6" s="582">
        <v>29.178049999999974</v>
      </c>
      <c r="C6" s="141">
        <v>8.3754006313529246</v>
      </c>
      <c r="D6" s="140">
        <v>343.12232000000006</v>
      </c>
      <c r="E6" s="141">
        <v>11.273778115191506</v>
      </c>
      <c r="F6" s="140">
        <v>374.66153000000003</v>
      </c>
      <c r="G6" s="142">
        <v>11.467858437052429</v>
      </c>
      <c r="H6" s="579">
        <v>1.3770762008759576</v>
      </c>
    </row>
    <row r="7" spans="1:65" ht="13.7" customHeight="1" x14ac:dyDescent="0.2">
      <c r="A7" s="137" t="s">
        <v>152</v>
      </c>
      <c r="B7" s="533">
        <v>2.129E-2</v>
      </c>
      <c r="C7" s="141">
        <v>100</v>
      </c>
      <c r="D7" s="119">
        <v>8.3329999999999987E-2</v>
      </c>
      <c r="E7" s="141">
        <v>8.3474190612403945</v>
      </c>
      <c r="F7" s="119">
        <v>9.1180000000000011E-2</v>
      </c>
      <c r="G7" s="141">
        <v>2.3459423055337338</v>
      </c>
      <c r="H7" s="533">
        <v>3.3513397544677142E-4</v>
      </c>
    </row>
    <row r="8" spans="1:65" ht="13.7" customHeight="1" x14ac:dyDescent="0.2">
      <c r="A8" s="574" t="s">
        <v>193</v>
      </c>
      <c r="B8" s="575">
        <v>367.38343000000009</v>
      </c>
      <c r="C8" s="576">
        <v>3.3708463001740392</v>
      </c>
      <c r="D8" s="575">
        <v>4356.531109999999</v>
      </c>
      <c r="E8" s="576">
        <v>2.5292721158520619</v>
      </c>
      <c r="F8" s="575">
        <v>4754.5596699999987</v>
      </c>
      <c r="G8" s="577">
        <v>2.4157523182250684</v>
      </c>
      <c r="H8" s="577">
        <v>17.475482383263753</v>
      </c>
    </row>
    <row r="9" spans="1:65" ht="13.7" customHeight="1" x14ac:dyDescent="0.2">
      <c r="A9" s="137" t="s">
        <v>178</v>
      </c>
      <c r="B9" s="582">
        <v>1847.6403899999973</v>
      </c>
      <c r="C9" s="141">
        <v>5.9272930862829529</v>
      </c>
      <c r="D9" s="140">
        <v>20576.110089999995</v>
      </c>
      <c r="E9" s="141">
        <v>3.3775378598838559</v>
      </c>
      <c r="F9" s="140">
        <v>22433.644640000002</v>
      </c>
      <c r="G9" s="142">
        <v>3.4590160215820251</v>
      </c>
      <c r="H9" s="579">
        <v>82.455324763800775</v>
      </c>
    </row>
    <row r="10" spans="1:65" ht="13.7" customHeight="1" x14ac:dyDescent="0.2">
      <c r="A10" s="137" t="s">
        <v>194</v>
      </c>
      <c r="B10" s="582">
        <v>1.1792999999999998</v>
      </c>
      <c r="C10" s="141">
        <v>-5.7080491568654361</v>
      </c>
      <c r="D10" s="140">
        <v>16.340660000000003</v>
      </c>
      <c r="E10" s="141">
        <v>-5.7323819265007447</v>
      </c>
      <c r="F10" s="140">
        <v>18.825320000000001</v>
      </c>
      <c r="G10" s="142">
        <v>-8.0486022648233533</v>
      </c>
      <c r="H10" s="579">
        <v>6.9192852935486007E-2</v>
      </c>
    </row>
    <row r="11" spans="1:65" ht="13.7" customHeight="1" x14ac:dyDescent="0.2">
      <c r="A11" s="574" t="s">
        <v>522</v>
      </c>
      <c r="B11" s="575">
        <v>1848.8196899999973</v>
      </c>
      <c r="C11" s="576">
        <v>5.9189561213682431</v>
      </c>
      <c r="D11" s="575">
        <v>20592.450749999996</v>
      </c>
      <c r="E11" s="576">
        <v>3.3696109036810471</v>
      </c>
      <c r="F11" s="575">
        <v>22452.469960000002</v>
      </c>
      <c r="G11" s="577">
        <v>3.4481610640037039</v>
      </c>
      <c r="H11" s="577">
        <v>82.524517616736262</v>
      </c>
    </row>
    <row r="12" spans="1:65" ht="13.7" customHeight="1" x14ac:dyDescent="0.2">
      <c r="A12" s="144" t="s">
        <v>500</v>
      </c>
      <c r="B12" s="145">
        <v>2216.2031199999974</v>
      </c>
      <c r="C12" s="146">
        <v>5.4879010850262571</v>
      </c>
      <c r="D12" s="145">
        <v>24948.981859999996</v>
      </c>
      <c r="E12" s="146">
        <v>3.2218817193089366</v>
      </c>
      <c r="F12" s="145">
        <v>27207.029629999997</v>
      </c>
      <c r="G12" s="146">
        <v>3.2662444052398127</v>
      </c>
      <c r="H12" s="146">
        <v>100</v>
      </c>
    </row>
    <row r="13" spans="1:65" ht="13.7" customHeight="1" x14ac:dyDescent="0.2">
      <c r="A13" s="147" t="s">
        <v>195</v>
      </c>
      <c r="B13" s="148">
        <v>4774.9835499999972</v>
      </c>
      <c r="C13" s="148"/>
      <c r="D13" s="148">
        <v>52093.78772365232</v>
      </c>
      <c r="E13" s="148"/>
      <c r="F13" s="148">
        <v>56780.638356077659</v>
      </c>
      <c r="G13" s="149"/>
      <c r="H13" s="150" t="s">
        <v>149</v>
      </c>
    </row>
    <row r="14" spans="1:65" ht="13.7" customHeight="1" x14ac:dyDescent="0.2">
      <c r="A14" s="151" t="s">
        <v>196</v>
      </c>
      <c r="B14" s="583">
        <v>46.412790678619167</v>
      </c>
      <c r="C14" s="152"/>
      <c r="D14" s="152">
        <v>47.892431996593572</v>
      </c>
      <c r="E14" s="152"/>
      <c r="F14" s="152">
        <v>47.916033383389788</v>
      </c>
      <c r="G14" s="153" t="s">
        <v>149</v>
      </c>
      <c r="H14" s="580" t="s">
        <v>149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236</v>
      </c>
    </row>
    <row r="16" spans="1:65" ht="13.7" customHeight="1" x14ac:dyDescent="0.2">
      <c r="A16" s="124" t="s">
        <v>555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501</v>
      </c>
    </row>
    <row r="18" spans="1:1" ht="13.7" customHeight="1" x14ac:dyDescent="0.2">
      <c r="A18" s="166" t="s">
        <v>640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76" priority="2" operator="equal">
      <formula>0</formula>
    </cfRule>
    <cfRule type="cellIs" dxfId="275" priority="9" operator="between">
      <formula>0</formula>
      <formula>0.5</formula>
    </cfRule>
    <cfRule type="cellIs" dxfId="274" priority="10" operator="between">
      <formula>0</formula>
      <formula>0.49</formula>
    </cfRule>
  </conditionalFormatting>
  <conditionalFormatting sqref="D7">
    <cfRule type="cellIs" dxfId="273" priority="7" operator="between">
      <formula>0</formula>
      <formula>0.5</formula>
    </cfRule>
    <cfRule type="cellIs" dxfId="272" priority="8" operator="between">
      <formula>0</formula>
      <formula>0.49</formula>
    </cfRule>
  </conditionalFormatting>
  <conditionalFormatting sqref="F7">
    <cfRule type="cellIs" dxfId="271" priority="5" operator="between">
      <formula>0</formula>
      <formula>0.5</formula>
    </cfRule>
    <cfRule type="cellIs" dxfId="270" priority="6" operator="between">
      <formula>0</formula>
      <formula>0.49</formula>
    </cfRule>
  </conditionalFormatting>
  <conditionalFormatting sqref="H7">
    <cfRule type="cellIs" dxfId="269" priority="3" operator="between">
      <formula>0</formula>
      <formula>0.5</formula>
    </cfRule>
    <cfRule type="cellIs" dxfId="268" priority="4" operator="between">
      <formula>0</formula>
      <formula>0.49</formula>
    </cfRule>
  </conditionalFormatting>
  <conditionalFormatting sqref="C7">
    <cfRule type="cellIs" dxfId="267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1" customWidth="1"/>
    <col min="13" max="13" width="11" customWidth="1"/>
  </cols>
  <sheetData>
    <row r="1" spans="1:14" x14ac:dyDescent="0.2">
      <c r="A1" s="877" t="s">
        <v>26</v>
      </c>
      <c r="B1" s="877"/>
      <c r="C1" s="877"/>
      <c r="D1" s="877"/>
      <c r="E1" s="877"/>
      <c r="F1" s="157"/>
      <c r="G1" s="157"/>
      <c r="H1" s="157"/>
      <c r="I1" s="157"/>
      <c r="J1" s="157"/>
      <c r="K1" s="157"/>
      <c r="L1" s="584"/>
      <c r="M1" s="157"/>
      <c r="N1" s="157"/>
    </row>
    <row r="2" spans="1:14" x14ac:dyDescent="0.2">
      <c r="A2" s="877"/>
      <c r="B2" s="878"/>
      <c r="C2" s="878"/>
      <c r="D2" s="878"/>
      <c r="E2" s="878"/>
      <c r="F2" s="157"/>
      <c r="G2" s="157"/>
      <c r="H2" s="157"/>
      <c r="I2" s="157"/>
      <c r="J2" s="157"/>
      <c r="K2" s="157"/>
      <c r="L2" s="584"/>
      <c r="M2" s="158" t="s">
        <v>158</v>
      </c>
      <c r="N2" s="157"/>
    </row>
    <row r="3" spans="1:14" x14ac:dyDescent="0.2">
      <c r="A3" s="438"/>
      <c r="B3" s="729">
        <v>2015</v>
      </c>
      <c r="C3" s="729">
        <v>2016</v>
      </c>
      <c r="D3" s="729" t="s">
        <v>600</v>
      </c>
      <c r="E3" s="729" t="s">
        <v>600</v>
      </c>
      <c r="F3" s="729" t="s">
        <v>600</v>
      </c>
      <c r="G3" s="729" t="s">
        <v>600</v>
      </c>
      <c r="H3" s="729" t="s">
        <v>600</v>
      </c>
      <c r="I3" s="729" t="s">
        <v>600</v>
      </c>
      <c r="J3" s="729" t="s">
        <v>600</v>
      </c>
      <c r="K3" s="729" t="s">
        <v>600</v>
      </c>
      <c r="L3" s="729" t="s">
        <v>600</v>
      </c>
      <c r="M3" s="729" t="s">
        <v>600</v>
      </c>
      <c r="N3" s="1"/>
    </row>
    <row r="4" spans="1:14" x14ac:dyDescent="0.2">
      <c r="A4" s="159"/>
      <c r="B4" s="759">
        <v>42369</v>
      </c>
      <c r="C4" s="759">
        <v>42400</v>
      </c>
      <c r="D4" s="759">
        <v>42429</v>
      </c>
      <c r="E4" s="759">
        <v>42460</v>
      </c>
      <c r="F4" s="759">
        <v>42490</v>
      </c>
      <c r="G4" s="759">
        <v>42521</v>
      </c>
      <c r="H4" s="759">
        <v>42551</v>
      </c>
      <c r="I4" s="759">
        <v>42582</v>
      </c>
      <c r="J4" s="759">
        <v>42613</v>
      </c>
      <c r="K4" s="759">
        <v>42643</v>
      </c>
      <c r="L4" s="759">
        <v>42674</v>
      </c>
      <c r="M4" s="759">
        <v>42704</v>
      </c>
      <c r="N4" s="1"/>
    </row>
    <row r="5" spans="1:14" x14ac:dyDescent="0.2">
      <c r="A5" s="160" t="s">
        <v>197</v>
      </c>
      <c r="B5" s="161">
        <v>19.868059999999993</v>
      </c>
      <c r="C5" s="161">
        <v>19.399980000000017</v>
      </c>
      <c r="D5" s="161">
        <v>19.15485000000001</v>
      </c>
      <c r="E5" s="161">
        <v>20.196489999999969</v>
      </c>
      <c r="F5" s="161">
        <v>19.828720000000018</v>
      </c>
      <c r="G5" s="161">
        <v>20.841119999999993</v>
      </c>
      <c r="H5" s="161">
        <v>20.384370000000018</v>
      </c>
      <c r="I5" s="161">
        <v>21.239080000000001</v>
      </c>
      <c r="J5" s="161">
        <v>21.055850000000021</v>
      </c>
      <c r="K5" s="161">
        <v>20.208979999999972</v>
      </c>
      <c r="L5" s="161">
        <v>22.519600000000004</v>
      </c>
      <c r="M5" s="161">
        <v>20.88735999999999</v>
      </c>
      <c r="N5" s="1"/>
    </row>
    <row r="6" spans="1:14" x14ac:dyDescent="0.2">
      <c r="A6" s="162" t="s">
        <v>503</v>
      </c>
      <c r="B6" s="163">
        <v>80.726740000000007</v>
      </c>
      <c r="C6" s="163">
        <v>74.343450000000189</v>
      </c>
      <c r="D6" s="163">
        <v>78.605050000000105</v>
      </c>
      <c r="E6" s="163">
        <v>76.058060000000111</v>
      </c>
      <c r="F6" s="163">
        <v>79.115710000000121</v>
      </c>
      <c r="G6" s="163">
        <v>82.878120000000024</v>
      </c>
      <c r="H6" s="163">
        <v>80.613010000000187</v>
      </c>
      <c r="I6" s="163">
        <v>83.586430000000092</v>
      </c>
      <c r="J6" s="163">
        <v>84.839410000000058</v>
      </c>
      <c r="K6" s="163">
        <v>82.518069999999966</v>
      </c>
      <c r="L6" s="163">
        <v>81.02562999999995</v>
      </c>
      <c r="M6" s="163">
        <v>81.159970000000001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236</v>
      </c>
      <c r="N7" s="1"/>
    </row>
    <row r="8" spans="1:14" x14ac:dyDescent="0.2">
      <c r="A8" s="166" t="s">
        <v>502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4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596</v>
      </c>
    </row>
    <row r="2" spans="1:4" x14ac:dyDescent="0.2">
      <c r="A2" s="481"/>
      <c r="B2" s="481"/>
      <c r="C2" s="481"/>
      <c r="D2" s="481"/>
    </row>
    <row r="3" spans="1:4" x14ac:dyDescent="0.2">
      <c r="B3" s="481">
        <v>2014</v>
      </c>
      <c r="C3" s="481">
        <v>2015</v>
      </c>
      <c r="D3" s="481">
        <v>2016</v>
      </c>
    </row>
    <row r="4" spans="1:4" x14ac:dyDescent="0.2">
      <c r="A4" s="377" t="s">
        <v>133</v>
      </c>
      <c r="B4" s="480">
        <v>-3.1446782890975302</v>
      </c>
      <c r="C4" s="480">
        <v>1.529388461799281</v>
      </c>
      <c r="D4" s="731">
        <v>3.1334068187766793</v>
      </c>
    </row>
    <row r="5" spans="1:4" x14ac:dyDescent="0.2">
      <c r="A5" s="585" t="s">
        <v>134</v>
      </c>
      <c r="B5" s="480">
        <v>-2.1974066317920111</v>
      </c>
      <c r="C5" s="480">
        <v>1.6946073543923879</v>
      </c>
      <c r="D5" s="731">
        <v>3.530031938361808</v>
      </c>
    </row>
    <row r="6" spans="1:4" x14ac:dyDescent="0.2">
      <c r="A6" s="585" t="s">
        <v>135</v>
      </c>
      <c r="B6" s="480">
        <v>-1.2516567150178042</v>
      </c>
      <c r="C6" s="480">
        <v>1.8254518436354341</v>
      </c>
      <c r="D6" s="731">
        <v>3.529058927631151</v>
      </c>
    </row>
    <row r="7" spans="1:4" x14ac:dyDescent="0.2">
      <c r="A7" s="585" t="s">
        <v>136</v>
      </c>
      <c r="B7" s="480">
        <v>-1.3759162660629232</v>
      </c>
      <c r="C7" s="480">
        <v>2.0836738272168183</v>
      </c>
      <c r="D7" s="731">
        <v>3.663160573880496</v>
      </c>
    </row>
    <row r="8" spans="1:4" x14ac:dyDescent="0.2">
      <c r="A8" s="585" t="s">
        <v>137</v>
      </c>
      <c r="B8" s="480">
        <v>-0.88789508463168521</v>
      </c>
      <c r="C8" s="480">
        <v>2.0066172892764569</v>
      </c>
      <c r="D8" s="480">
        <v>3.9427331563034356</v>
      </c>
    </row>
    <row r="9" spans="1:4" x14ac:dyDescent="0.2">
      <c r="A9" s="585" t="s">
        <v>138</v>
      </c>
      <c r="B9" s="480">
        <v>0.42649406359763259</v>
      </c>
      <c r="C9" s="480">
        <v>2.3646359118921882</v>
      </c>
      <c r="D9" s="731">
        <v>3.6360806956096683</v>
      </c>
    </row>
    <row r="10" spans="1:4" x14ac:dyDescent="0.2">
      <c r="A10" s="585" t="s">
        <v>139</v>
      </c>
      <c r="B10" s="480">
        <v>0.37064770000805175</v>
      </c>
      <c r="C10" s="480">
        <v>2.8578229545887042</v>
      </c>
      <c r="D10" s="731">
        <v>2.9214863656803183</v>
      </c>
    </row>
    <row r="11" spans="1:4" x14ac:dyDescent="0.2">
      <c r="A11" s="585" t="s">
        <v>140</v>
      </c>
      <c r="B11" s="480">
        <v>0.49685609225389521</v>
      </c>
      <c r="C11" s="480">
        <v>3.5132548354838695</v>
      </c>
      <c r="D11" s="731">
        <v>3.0989144260371222</v>
      </c>
    </row>
    <row r="12" spans="1:4" x14ac:dyDescent="0.2">
      <c r="A12" s="585" t="s">
        <v>141</v>
      </c>
      <c r="B12" s="480">
        <v>0.91104892142928851</v>
      </c>
      <c r="C12" s="480">
        <v>3.0644046658803861</v>
      </c>
      <c r="D12" s="731">
        <v>3.5430780625578677</v>
      </c>
    </row>
    <row r="13" spans="1:4" x14ac:dyDescent="0.2">
      <c r="A13" s="585" t="s">
        <v>142</v>
      </c>
      <c r="B13" s="480">
        <v>0.94008333001468847</v>
      </c>
      <c r="C13" s="480">
        <v>3.0675885347335567</v>
      </c>
      <c r="D13" s="731">
        <v>3.2106950313268845</v>
      </c>
    </row>
    <row r="14" spans="1:4" x14ac:dyDescent="0.2">
      <c r="A14" s="585" t="s">
        <v>143</v>
      </c>
      <c r="B14" s="480">
        <v>0.87830283214285987</v>
      </c>
      <c r="C14" s="480">
        <v>3.5883873080564626</v>
      </c>
      <c r="D14" s="731">
        <v>3.2662444052398123</v>
      </c>
    </row>
    <row r="15" spans="1:4" x14ac:dyDescent="0.2">
      <c r="A15" s="586" t="s">
        <v>144</v>
      </c>
      <c r="B15" s="482">
        <v>1.4433933398525041</v>
      </c>
      <c r="C15" s="482">
        <v>3.4539657833198394</v>
      </c>
      <c r="D15" s="732" t="s">
        <v>600</v>
      </c>
    </row>
    <row r="16" spans="1:4" x14ac:dyDescent="0.2">
      <c r="D16" s="93" t="s">
        <v>236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5" t="s">
        <v>33</v>
      </c>
      <c r="B1" s="875"/>
      <c r="C1" s="875"/>
      <c r="D1" s="131"/>
      <c r="E1" s="131"/>
      <c r="F1" s="131"/>
      <c r="G1" s="131"/>
    </row>
    <row r="2" spans="1:13" ht="13.7" customHeight="1" x14ac:dyDescent="0.2">
      <c r="A2" s="876"/>
      <c r="B2" s="876"/>
      <c r="C2" s="876"/>
      <c r="D2" s="135"/>
      <c r="E2" s="135"/>
      <c r="F2" s="135"/>
      <c r="G2" s="110" t="s">
        <v>158</v>
      </c>
    </row>
    <row r="3" spans="1:13" ht="13.7" customHeight="1" x14ac:dyDescent="0.2">
      <c r="A3" s="167"/>
      <c r="B3" s="879">
        <f>INDICE!A3</f>
        <v>42675</v>
      </c>
      <c r="C3" s="880"/>
      <c r="D3" s="880" t="s">
        <v>119</v>
      </c>
      <c r="E3" s="880"/>
      <c r="F3" s="880" t="s">
        <v>120</v>
      </c>
      <c r="G3" s="880"/>
    </row>
    <row r="4" spans="1:13" ht="30.4" customHeight="1" x14ac:dyDescent="0.2">
      <c r="A4" s="151"/>
      <c r="B4" s="168" t="s">
        <v>198</v>
      </c>
      <c r="C4" s="169" t="s">
        <v>199</v>
      </c>
      <c r="D4" s="168" t="s">
        <v>198</v>
      </c>
      <c r="E4" s="169" t="s">
        <v>199</v>
      </c>
      <c r="F4" s="168" t="s">
        <v>198</v>
      </c>
      <c r="G4" s="169" t="s">
        <v>199</v>
      </c>
    </row>
    <row r="5" spans="1:13" s="133" customFormat="1" ht="13.7" customHeight="1" x14ac:dyDescent="0.2">
      <c r="A5" s="137" t="s">
        <v>200</v>
      </c>
      <c r="B5" s="140">
        <v>356.139060000001</v>
      </c>
      <c r="C5" s="143">
        <v>11.24437</v>
      </c>
      <c r="D5" s="140">
        <v>4206.635949999999</v>
      </c>
      <c r="E5" s="140">
        <v>149.89515999999998</v>
      </c>
      <c r="F5" s="140">
        <v>4590.8525499999987</v>
      </c>
      <c r="G5" s="140">
        <v>163.70712</v>
      </c>
      <c r="L5" s="170"/>
      <c r="M5" s="170"/>
    </row>
    <row r="6" spans="1:13" s="133" customFormat="1" ht="13.7" customHeight="1" x14ac:dyDescent="0.2">
      <c r="A6" s="137" t="s">
        <v>201</v>
      </c>
      <c r="B6" s="140">
        <v>1424.2587599999974</v>
      </c>
      <c r="C6" s="140">
        <v>424.56093000000004</v>
      </c>
      <c r="D6" s="140">
        <v>15933.224610000001</v>
      </c>
      <c r="E6" s="140">
        <v>4659.2261400000007</v>
      </c>
      <c r="F6" s="140">
        <v>17345.998879999996</v>
      </c>
      <c r="G6" s="140">
        <v>5106.4710800000003</v>
      </c>
      <c r="L6" s="170"/>
      <c r="M6" s="170"/>
    </row>
    <row r="7" spans="1:13" s="133" customFormat="1" ht="13.7" customHeight="1" x14ac:dyDescent="0.2">
      <c r="A7" s="147" t="s">
        <v>195</v>
      </c>
      <c r="B7" s="148">
        <v>1780.3978199999983</v>
      </c>
      <c r="C7" s="148">
        <v>435.80530000000005</v>
      </c>
      <c r="D7" s="148">
        <v>20139.860560000001</v>
      </c>
      <c r="E7" s="148">
        <v>4809.1213000000007</v>
      </c>
      <c r="F7" s="148">
        <v>21936.851429999995</v>
      </c>
      <c r="G7" s="148">
        <v>5270.1782000000003</v>
      </c>
    </row>
    <row r="8" spans="1:13" ht="13.7" customHeight="1" x14ac:dyDescent="0.2">
      <c r="G8" s="93" t="s">
        <v>236</v>
      </c>
    </row>
    <row r="9" spans="1:13" ht="13.7" customHeight="1" x14ac:dyDescent="0.2">
      <c r="A9" s="154" t="s">
        <v>504</v>
      </c>
    </row>
    <row r="10" spans="1:13" ht="13.7" customHeight="1" x14ac:dyDescent="0.2">
      <c r="A10" s="154" t="s">
        <v>237</v>
      </c>
    </row>
    <row r="14" spans="1:13" ht="13.7" customHeight="1" x14ac:dyDescent="0.2">
      <c r="B14" s="780"/>
      <c r="D14" s="780"/>
      <c r="F14" s="780"/>
    </row>
    <row r="15" spans="1:13" ht="13.7" customHeight="1" x14ac:dyDescent="0.2">
      <c r="B15" s="780"/>
      <c r="D15" s="780"/>
      <c r="F15" s="780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507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7">
        <f>INDICE!A3</f>
        <v>42675</v>
      </c>
      <c r="C3" s="867"/>
      <c r="D3" s="867">
        <f>INDICE!C3</f>
        <v>0</v>
      </c>
      <c r="E3" s="867"/>
      <c r="F3" s="112"/>
      <c r="G3" s="868" t="s">
        <v>120</v>
      </c>
      <c r="H3" s="868"/>
      <c r="I3" s="868"/>
      <c r="J3" s="868"/>
    </row>
    <row r="4" spans="1:11" s="114" customFormat="1" x14ac:dyDescent="0.2">
      <c r="A4" s="115"/>
      <c r="B4" s="116" t="s">
        <v>150</v>
      </c>
      <c r="C4" s="116" t="s">
        <v>151</v>
      </c>
      <c r="D4" s="116" t="s">
        <v>187</v>
      </c>
      <c r="E4" s="116" t="s">
        <v>190</v>
      </c>
      <c r="F4" s="116"/>
      <c r="G4" s="116" t="s">
        <v>150</v>
      </c>
      <c r="H4" s="116" t="s">
        <v>151</v>
      </c>
      <c r="I4" s="116" t="s">
        <v>187</v>
      </c>
      <c r="J4" s="116" t="s">
        <v>190</v>
      </c>
    </row>
    <row r="5" spans="1:11" s="114" customFormat="1" x14ac:dyDescent="0.2">
      <c r="A5" s="569" t="s">
        <v>160</v>
      </c>
      <c r="B5" s="117">
        <f>'GNA CCAA'!B5</f>
        <v>50.961839999999981</v>
      </c>
      <c r="C5" s="117">
        <f>'GNA CCAA'!C5</f>
        <v>2.3090999999999995</v>
      </c>
      <c r="D5" s="117">
        <f>'GO CCAA'!B5</f>
        <v>273.7441300000001</v>
      </c>
      <c r="E5" s="530">
        <f>SUM(B5:D5)</f>
        <v>327.01507000000009</v>
      </c>
      <c r="F5" s="117"/>
      <c r="G5" s="117">
        <f>'GNA CCAA'!F5</f>
        <v>674.17642000000035</v>
      </c>
      <c r="H5" s="117">
        <f>'GNA CCAA'!G5</f>
        <v>30.939380000000025</v>
      </c>
      <c r="I5" s="117">
        <f>'GO CCAA'!G5</f>
        <v>3399.8988100000042</v>
      </c>
      <c r="J5" s="530">
        <f>SUM(G5:I5)</f>
        <v>4105.0146100000047</v>
      </c>
      <c r="K5" s="82"/>
    </row>
    <row r="6" spans="1:11" s="114" customFormat="1" x14ac:dyDescent="0.2">
      <c r="A6" s="570" t="s">
        <v>161</v>
      </c>
      <c r="B6" s="119">
        <f>'GNA CCAA'!B6</f>
        <v>9.5404400000000003</v>
      </c>
      <c r="C6" s="119">
        <f>'GNA CCAA'!C6</f>
        <v>0.68993999999999989</v>
      </c>
      <c r="D6" s="119">
        <f>'GO CCAA'!B6</f>
        <v>73.071579999999983</v>
      </c>
      <c r="E6" s="533">
        <f>SUM(B6:D6)</f>
        <v>83.30195999999998</v>
      </c>
      <c r="F6" s="119"/>
      <c r="G6" s="119">
        <f>'GNA CCAA'!F6</f>
        <v>129.32804000000004</v>
      </c>
      <c r="H6" s="119">
        <f>'GNA CCAA'!G6</f>
        <v>7.7097700000000033</v>
      </c>
      <c r="I6" s="119">
        <f>'GO CCAA'!G6</f>
        <v>905.69649999999956</v>
      </c>
      <c r="J6" s="533">
        <f t="shared" ref="J6:J24" si="0">SUM(G6:I6)</f>
        <v>1042.7343099999996</v>
      </c>
      <c r="K6" s="82"/>
    </row>
    <row r="7" spans="1:11" s="114" customFormat="1" x14ac:dyDescent="0.2">
      <c r="A7" s="570" t="s">
        <v>162</v>
      </c>
      <c r="B7" s="119">
        <f>'GNA CCAA'!B7</f>
        <v>6.060179999999999</v>
      </c>
      <c r="C7" s="119">
        <f>'GNA CCAA'!C7</f>
        <v>0.52072999999999992</v>
      </c>
      <c r="D7" s="119">
        <f>'GO CCAA'!B7</f>
        <v>35.368820000000007</v>
      </c>
      <c r="E7" s="533">
        <f t="shared" ref="E7:E24" si="1">SUM(B7:D7)</f>
        <v>41.949730000000002</v>
      </c>
      <c r="F7" s="119"/>
      <c r="G7" s="119">
        <f>'GNA CCAA'!F7</f>
        <v>82.287909999999997</v>
      </c>
      <c r="H7" s="119">
        <f>'GNA CCAA'!G7</f>
        <v>7.2085100000000022</v>
      </c>
      <c r="I7" s="119">
        <f>'GO CCAA'!G7</f>
        <v>443.42345999999992</v>
      </c>
      <c r="J7" s="533">
        <f t="shared" si="0"/>
        <v>532.91987999999992</v>
      </c>
      <c r="K7" s="82"/>
    </row>
    <row r="8" spans="1:11" s="114" customFormat="1" x14ac:dyDescent="0.2">
      <c r="A8" s="570" t="s">
        <v>163</v>
      </c>
      <c r="B8" s="119">
        <f>'GNA CCAA'!B8</f>
        <v>13.422049999999999</v>
      </c>
      <c r="C8" s="119">
        <f>'GNA CCAA'!C8</f>
        <v>0.98087999999999997</v>
      </c>
      <c r="D8" s="119">
        <f>'GO CCAA'!B8</f>
        <v>27.758330000000001</v>
      </c>
      <c r="E8" s="533">
        <f t="shared" si="1"/>
        <v>42.161259999999999</v>
      </c>
      <c r="F8" s="119"/>
      <c r="G8" s="119">
        <f>'GNA CCAA'!F8</f>
        <v>207.73584</v>
      </c>
      <c r="H8" s="119">
        <f>'GNA CCAA'!G8</f>
        <v>13.085100000000004</v>
      </c>
      <c r="I8" s="119">
        <f>'GO CCAA'!G8</f>
        <v>412.53623000000005</v>
      </c>
      <c r="J8" s="533">
        <f t="shared" si="0"/>
        <v>633.35717</v>
      </c>
      <c r="K8" s="82"/>
    </row>
    <row r="9" spans="1:11" s="114" customFormat="1" x14ac:dyDescent="0.2">
      <c r="A9" s="570" t="s">
        <v>164</v>
      </c>
      <c r="B9" s="119">
        <f>'GNA CCAA'!B9</f>
        <v>30.871089999999999</v>
      </c>
      <c r="C9" s="119">
        <f>'GNA CCAA'!C9</f>
        <v>10.731170000000001</v>
      </c>
      <c r="D9" s="119">
        <f>'GO CCAA'!B9</f>
        <v>56.501449999999998</v>
      </c>
      <c r="E9" s="533">
        <f t="shared" si="1"/>
        <v>98.103710000000007</v>
      </c>
      <c r="F9" s="119"/>
      <c r="G9" s="119">
        <f>'GNA CCAA'!F9</f>
        <v>372.02847000000014</v>
      </c>
      <c r="H9" s="119">
        <f>'GNA CCAA'!G9</f>
        <v>130.58326000000005</v>
      </c>
      <c r="I9" s="119">
        <f>'GO CCAA'!G9</f>
        <v>663.61108999999988</v>
      </c>
      <c r="J9" s="533">
        <f t="shared" si="0"/>
        <v>1166.22282</v>
      </c>
      <c r="K9" s="82"/>
    </row>
    <row r="10" spans="1:11" s="114" customFormat="1" x14ac:dyDescent="0.2">
      <c r="A10" s="570" t="s">
        <v>165</v>
      </c>
      <c r="B10" s="119">
        <f>'GNA CCAA'!B10</f>
        <v>4.3038800000000013</v>
      </c>
      <c r="C10" s="119">
        <f>'GNA CCAA'!C10</f>
        <v>0.26086000000000004</v>
      </c>
      <c r="D10" s="119">
        <f>'GO CCAA'!B10</f>
        <v>26.021480000000004</v>
      </c>
      <c r="E10" s="533">
        <f t="shared" si="1"/>
        <v>30.586220000000004</v>
      </c>
      <c r="F10" s="119"/>
      <c r="G10" s="119">
        <f>'GNA CCAA'!F10</f>
        <v>58.187380000000026</v>
      </c>
      <c r="H10" s="119">
        <f>'GNA CCAA'!G10</f>
        <v>4.01349</v>
      </c>
      <c r="I10" s="119">
        <f>'GO CCAA'!G10</f>
        <v>319.7002100000002</v>
      </c>
      <c r="J10" s="533">
        <f t="shared" si="0"/>
        <v>381.90108000000021</v>
      </c>
      <c r="K10" s="82"/>
    </row>
    <row r="11" spans="1:11" s="114" customFormat="1" x14ac:dyDescent="0.2">
      <c r="A11" s="570" t="s">
        <v>166</v>
      </c>
      <c r="B11" s="119">
        <f>'GNA CCAA'!B11</f>
        <v>18.350080000000009</v>
      </c>
      <c r="C11" s="119">
        <f>'GNA CCAA'!C11</f>
        <v>1.0939399999999997</v>
      </c>
      <c r="D11" s="119">
        <f>'GO CCAA'!B11</f>
        <v>145.28572999999994</v>
      </c>
      <c r="E11" s="533">
        <f t="shared" si="1"/>
        <v>164.72974999999997</v>
      </c>
      <c r="F11" s="119"/>
      <c r="G11" s="119">
        <f>'GNA CCAA'!F11</f>
        <v>249.43229999999954</v>
      </c>
      <c r="H11" s="119">
        <f>'GNA CCAA'!G11</f>
        <v>17.690370000000009</v>
      </c>
      <c r="I11" s="119">
        <f>'GO CCAA'!G11</f>
        <v>1731.9717000000023</v>
      </c>
      <c r="J11" s="533">
        <f t="shared" si="0"/>
        <v>1999.0943700000018</v>
      </c>
      <c r="K11" s="82"/>
    </row>
    <row r="12" spans="1:11" s="114" customFormat="1" x14ac:dyDescent="0.2">
      <c r="A12" s="570" t="s">
        <v>606</v>
      </c>
      <c r="B12" s="119">
        <f>'GNA CCAA'!B12</f>
        <v>12.135960000000003</v>
      </c>
      <c r="C12" s="119">
        <f>'GNA CCAA'!C12</f>
        <v>0.64991999999999983</v>
      </c>
      <c r="D12" s="119">
        <f>'GO CCAA'!B12</f>
        <v>101.17945</v>
      </c>
      <c r="E12" s="533">
        <f t="shared" si="1"/>
        <v>113.96533000000001</v>
      </c>
      <c r="F12" s="119"/>
      <c r="G12" s="119">
        <f>'GNA CCAA'!F12</f>
        <v>165.65655999999998</v>
      </c>
      <c r="H12" s="119">
        <f>'GNA CCAA'!G12</f>
        <v>9.2199000000000044</v>
      </c>
      <c r="I12" s="119">
        <f>'GO CCAA'!G12</f>
        <v>1253.9983799999991</v>
      </c>
      <c r="J12" s="533">
        <f t="shared" si="0"/>
        <v>1428.874839999999</v>
      </c>
      <c r="K12" s="82"/>
    </row>
    <row r="13" spans="1:11" s="114" customFormat="1" x14ac:dyDescent="0.2">
      <c r="A13" s="570" t="s">
        <v>167</v>
      </c>
      <c r="B13" s="119">
        <f>'GNA CCAA'!B13</f>
        <v>57.388840000000002</v>
      </c>
      <c r="C13" s="119">
        <f>'GNA CCAA'!C13</f>
        <v>4.31412</v>
      </c>
      <c r="D13" s="119">
        <f>'GO CCAA'!B13</f>
        <v>291.65440000000001</v>
      </c>
      <c r="E13" s="533">
        <f t="shared" si="1"/>
        <v>353.35736000000003</v>
      </c>
      <c r="F13" s="119"/>
      <c r="G13" s="119">
        <f>'GNA CCAA'!F13</f>
        <v>734.41919000000132</v>
      </c>
      <c r="H13" s="119">
        <f>'GNA CCAA'!G13</f>
        <v>55.587899999999955</v>
      </c>
      <c r="I13" s="119">
        <f>'GO CCAA'!G13</f>
        <v>3553.0614599999999</v>
      </c>
      <c r="J13" s="533">
        <f t="shared" si="0"/>
        <v>4343.0685500000009</v>
      </c>
      <c r="K13" s="82"/>
    </row>
    <row r="14" spans="1:11" s="114" customFormat="1" x14ac:dyDescent="0.2">
      <c r="A14" s="570" t="s">
        <v>168</v>
      </c>
      <c r="B14" s="119">
        <f>'GNA CCAA'!B14</f>
        <v>0.45121</v>
      </c>
      <c r="C14" s="119">
        <f>'GNA CCAA'!C14</f>
        <v>5.604E-2</v>
      </c>
      <c r="D14" s="119">
        <f>'GO CCAA'!B14</f>
        <v>1.02268</v>
      </c>
      <c r="E14" s="533">
        <f t="shared" si="1"/>
        <v>1.52993</v>
      </c>
      <c r="F14" s="119"/>
      <c r="G14" s="119">
        <f>'GNA CCAA'!F14</f>
        <v>5.5581400000000007</v>
      </c>
      <c r="H14" s="119">
        <f>'GNA CCAA'!G14</f>
        <v>0.62202000000000002</v>
      </c>
      <c r="I14" s="119">
        <f>'GO CCAA'!G14</f>
        <v>13.610419999999998</v>
      </c>
      <c r="J14" s="533">
        <f t="shared" si="0"/>
        <v>19.790579999999999</v>
      </c>
      <c r="K14" s="82"/>
    </row>
    <row r="15" spans="1:11" s="114" customFormat="1" x14ac:dyDescent="0.2">
      <c r="A15" s="570" t="s">
        <v>169</v>
      </c>
      <c r="B15" s="119">
        <f>'GNA CCAA'!B15</f>
        <v>37.069850000000002</v>
      </c>
      <c r="C15" s="119">
        <f>'GNA CCAA'!C15</f>
        <v>1.8331099999999996</v>
      </c>
      <c r="D15" s="119">
        <f>'GO CCAA'!B15</f>
        <v>175.73084999999992</v>
      </c>
      <c r="E15" s="533">
        <f t="shared" si="1"/>
        <v>214.63380999999993</v>
      </c>
      <c r="F15" s="119"/>
      <c r="G15" s="119">
        <f>'GNA CCAA'!F15</f>
        <v>486.79105000000004</v>
      </c>
      <c r="H15" s="119">
        <f>'GNA CCAA'!G15</f>
        <v>23.805160000000011</v>
      </c>
      <c r="I15" s="119">
        <f>'GO CCAA'!G15</f>
        <v>2169.5238800000011</v>
      </c>
      <c r="J15" s="533">
        <f t="shared" si="0"/>
        <v>2680.1200900000013</v>
      </c>
      <c r="K15" s="82"/>
    </row>
    <row r="16" spans="1:11" s="114" customFormat="1" x14ac:dyDescent="0.2">
      <c r="A16" s="570" t="s">
        <v>170</v>
      </c>
      <c r="B16" s="119">
        <f>'GNA CCAA'!B16</f>
        <v>6.8907499999999997</v>
      </c>
      <c r="C16" s="119">
        <f>'GNA CCAA'!C16</f>
        <v>0.2389</v>
      </c>
      <c r="D16" s="119">
        <f>'GO CCAA'!B16</f>
        <v>51.792040000000014</v>
      </c>
      <c r="E16" s="533">
        <f t="shared" si="1"/>
        <v>58.921690000000012</v>
      </c>
      <c r="F16" s="119"/>
      <c r="G16" s="119">
        <f>'GNA CCAA'!F16</f>
        <v>91.768160000000023</v>
      </c>
      <c r="H16" s="119">
        <f>'GNA CCAA'!G16</f>
        <v>3.3796199999999992</v>
      </c>
      <c r="I16" s="119">
        <f>'GO CCAA'!G16</f>
        <v>623.29266000000018</v>
      </c>
      <c r="J16" s="533">
        <f t="shared" si="0"/>
        <v>718.44044000000019</v>
      </c>
      <c r="K16" s="82"/>
    </row>
    <row r="17" spans="1:16" s="114" customFormat="1" x14ac:dyDescent="0.2">
      <c r="A17" s="570" t="s">
        <v>171</v>
      </c>
      <c r="B17" s="119">
        <f>'GNA CCAA'!B17</f>
        <v>17.041390000000003</v>
      </c>
      <c r="C17" s="119">
        <f>'GNA CCAA'!C17</f>
        <v>1.0210000000000001</v>
      </c>
      <c r="D17" s="119">
        <f>'GO CCAA'!B17</f>
        <v>111.75237000000001</v>
      </c>
      <c r="E17" s="533">
        <f t="shared" si="1"/>
        <v>129.81476000000001</v>
      </c>
      <c r="F17" s="119"/>
      <c r="G17" s="119">
        <f>'GNA CCAA'!F17</f>
        <v>227.18825999999987</v>
      </c>
      <c r="H17" s="119">
        <f>'GNA CCAA'!G17</f>
        <v>14.72017000000001</v>
      </c>
      <c r="I17" s="119">
        <f>'GO CCAA'!G17</f>
        <v>1379.19256</v>
      </c>
      <c r="J17" s="533">
        <f t="shared" si="0"/>
        <v>1621.1009899999999</v>
      </c>
      <c r="K17" s="82"/>
    </row>
    <row r="18" spans="1:16" s="114" customFormat="1" x14ac:dyDescent="0.2">
      <c r="A18" s="570" t="s">
        <v>172</v>
      </c>
      <c r="B18" s="119">
        <f>'GNA CCAA'!B18</f>
        <v>2.7614399999999999</v>
      </c>
      <c r="C18" s="119">
        <f>'GNA CCAA'!C18</f>
        <v>0.14511000000000002</v>
      </c>
      <c r="D18" s="119">
        <f>'GO CCAA'!B18</f>
        <v>18.870969999999996</v>
      </c>
      <c r="E18" s="533">
        <f t="shared" si="1"/>
        <v>21.777519999999996</v>
      </c>
      <c r="F18" s="119"/>
      <c r="G18" s="119">
        <f>'GNA CCAA'!F18</f>
        <v>28.258230000000001</v>
      </c>
      <c r="H18" s="119">
        <f>'GNA CCAA'!G18</f>
        <v>1.7759599999999995</v>
      </c>
      <c r="I18" s="119">
        <f>'GO CCAA'!G18</f>
        <v>184.60274999999987</v>
      </c>
      <c r="J18" s="533">
        <f t="shared" si="0"/>
        <v>214.63693999999987</v>
      </c>
      <c r="K18" s="82"/>
    </row>
    <row r="19" spans="1:16" s="114" customFormat="1" x14ac:dyDescent="0.2">
      <c r="A19" s="570" t="s">
        <v>173</v>
      </c>
      <c r="B19" s="119">
        <f>'GNA CCAA'!B19</f>
        <v>43.261950000000006</v>
      </c>
      <c r="C19" s="119">
        <f>'GNA CCAA'!C19</f>
        <v>2.7350699999999999</v>
      </c>
      <c r="D19" s="119">
        <f>'GO CCAA'!B19</f>
        <v>186.83728999999994</v>
      </c>
      <c r="E19" s="533">
        <f t="shared" si="1"/>
        <v>232.83430999999996</v>
      </c>
      <c r="F19" s="119"/>
      <c r="G19" s="119">
        <f>'GNA CCAA'!F19</f>
        <v>518.85792000000004</v>
      </c>
      <c r="H19" s="119">
        <f>'GNA CCAA'!G19</f>
        <v>32.156909999999996</v>
      </c>
      <c r="I19" s="119">
        <f>'GO CCAA'!G19</f>
        <v>2221.4878599999997</v>
      </c>
      <c r="J19" s="533">
        <f t="shared" si="0"/>
        <v>2772.5026899999998</v>
      </c>
      <c r="K19" s="82"/>
    </row>
    <row r="20" spans="1:16" s="114" customFormat="1" x14ac:dyDescent="0.2">
      <c r="A20" s="570" t="s">
        <v>174</v>
      </c>
      <c r="B20" s="119">
        <f>'GNA CCAA'!B20</f>
        <v>0.6041700000000001</v>
      </c>
      <c r="C20" s="807">
        <f>'GNA CCAA'!C20</f>
        <v>0</v>
      </c>
      <c r="D20" s="119">
        <f>'GO CCAA'!B20</f>
        <v>1.7467300000000001</v>
      </c>
      <c r="E20" s="533">
        <f t="shared" si="1"/>
        <v>2.3509000000000002</v>
      </c>
      <c r="F20" s="119"/>
      <c r="G20" s="119">
        <f>'GNA CCAA'!F20</f>
        <v>7.0339400000000003</v>
      </c>
      <c r="H20" s="807">
        <f>'GNA CCAA'!G20</f>
        <v>0</v>
      </c>
      <c r="I20" s="119">
        <f>'GO CCAA'!G20</f>
        <v>19.575610000000001</v>
      </c>
      <c r="J20" s="533">
        <f t="shared" si="0"/>
        <v>26.609550000000002</v>
      </c>
      <c r="K20" s="82"/>
    </row>
    <row r="21" spans="1:16" s="114" customFormat="1" x14ac:dyDescent="0.2">
      <c r="A21" s="570" t="s">
        <v>175</v>
      </c>
      <c r="B21" s="119">
        <f>'GNA CCAA'!B21</f>
        <v>9.0981000000000005</v>
      </c>
      <c r="C21" s="119">
        <f>'GNA CCAA'!C21</f>
        <v>0.48762</v>
      </c>
      <c r="D21" s="119">
        <f>'GO CCAA'!B21</f>
        <v>73.808269999999993</v>
      </c>
      <c r="E21" s="533">
        <f t="shared" si="1"/>
        <v>83.393989999999988</v>
      </c>
      <c r="F21" s="119"/>
      <c r="G21" s="119">
        <f>'GNA CCAA'!F21</f>
        <v>113.46105000000001</v>
      </c>
      <c r="H21" s="119">
        <f>'GNA CCAA'!G21</f>
        <v>6.8420600000000018</v>
      </c>
      <c r="I21" s="119">
        <f>'GO CCAA'!G21</f>
        <v>879.99610999999993</v>
      </c>
      <c r="J21" s="533">
        <f t="shared" si="0"/>
        <v>1000.29922</v>
      </c>
      <c r="K21" s="82"/>
    </row>
    <row r="22" spans="1:16" s="114" customFormat="1" x14ac:dyDescent="0.2">
      <c r="A22" s="570" t="s">
        <v>176</v>
      </c>
      <c r="B22" s="119">
        <f>'GNA CCAA'!B22</f>
        <v>4.7216399999999998</v>
      </c>
      <c r="C22" s="119">
        <f>'GNA CCAA'!C22</f>
        <v>0.20851</v>
      </c>
      <c r="D22" s="119">
        <f>'GO CCAA'!B22</f>
        <v>48.037559999999999</v>
      </c>
      <c r="E22" s="533">
        <f t="shared" si="1"/>
        <v>52.967709999999997</v>
      </c>
      <c r="F22" s="119"/>
      <c r="G22" s="119">
        <f>'GNA CCAA'!F22</f>
        <v>60.527360000000016</v>
      </c>
      <c r="H22" s="119">
        <f>'GNA CCAA'!G22</f>
        <v>2.9956299999999998</v>
      </c>
      <c r="I22" s="119">
        <f>'GO CCAA'!G22</f>
        <v>582.25559000000032</v>
      </c>
      <c r="J22" s="533">
        <f t="shared" si="0"/>
        <v>645.77858000000037</v>
      </c>
      <c r="K22" s="82"/>
    </row>
    <row r="23" spans="1:16" x14ac:dyDescent="0.2">
      <c r="A23" s="571" t="s">
        <v>177</v>
      </c>
      <c r="B23" s="119">
        <f>'GNA CCAA'!B23</f>
        <v>13.249230000000004</v>
      </c>
      <c r="C23" s="119">
        <f>'GNA CCAA'!C23</f>
        <v>0.90202999999999989</v>
      </c>
      <c r="D23" s="119">
        <f>'GO CCAA'!B23</f>
        <v>147.45625999999999</v>
      </c>
      <c r="E23" s="533">
        <f t="shared" si="1"/>
        <v>161.60751999999999</v>
      </c>
      <c r="F23" s="119"/>
      <c r="G23" s="119">
        <f>'GNA CCAA'!F23</f>
        <v>167.11073999999977</v>
      </c>
      <c r="H23" s="119">
        <f>'GNA CCAA'!G23</f>
        <v>12.326320000000004</v>
      </c>
      <c r="I23" s="119">
        <f>'GO CCAA'!G23</f>
        <v>1676.2093599999989</v>
      </c>
      <c r="J23" s="533">
        <f t="shared" si="0"/>
        <v>1855.6464199999987</v>
      </c>
      <c r="K23" s="476"/>
      <c r="P23" s="114"/>
    </row>
    <row r="24" spans="1:16" x14ac:dyDescent="0.2">
      <c r="A24" s="572" t="s">
        <v>498</v>
      </c>
      <c r="B24" s="123">
        <f>'GNA CCAA'!B24</f>
        <v>338.18409000000014</v>
      </c>
      <c r="C24" s="123">
        <f>'GNA CCAA'!C24</f>
        <v>29.178049999999988</v>
      </c>
      <c r="D24" s="123">
        <f>'GO CCAA'!B24</f>
        <v>1847.6403900000003</v>
      </c>
      <c r="E24" s="123">
        <f t="shared" si="1"/>
        <v>2215.0025300000002</v>
      </c>
      <c r="F24" s="123"/>
      <c r="G24" s="123">
        <f>'GNA CCAA'!F24</f>
        <v>4379.8069599999944</v>
      </c>
      <c r="H24" s="573">
        <f>'GNA CCAA'!G24</f>
        <v>374.66153000000071</v>
      </c>
      <c r="I24" s="123">
        <f>'GO CCAA'!G24</f>
        <v>22433.644640000071</v>
      </c>
      <c r="J24" s="123">
        <f t="shared" si="0"/>
        <v>27188.113130000067</v>
      </c>
      <c r="K24" s="476"/>
    </row>
    <row r="25" spans="1:16" x14ac:dyDescent="0.2">
      <c r="I25" s="8"/>
      <c r="J25" s="93" t="s">
        <v>236</v>
      </c>
    </row>
    <row r="26" spans="1:16" x14ac:dyDescent="0.2">
      <c r="A26" s="536" t="s">
        <v>505</v>
      </c>
      <c r="G26" s="125"/>
      <c r="H26" s="125"/>
      <c r="I26" s="125"/>
      <c r="J26" s="125"/>
    </row>
    <row r="27" spans="1:16" x14ac:dyDescent="0.2">
      <c r="A27" s="154" t="s">
        <v>237</v>
      </c>
      <c r="G27" s="125"/>
      <c r="H27" s="125"/>
      <c r="I27" s="125"/>
      <c r="J27" s="125"/>
    </row>
    <row r="28" spans="1:16" ht="18" x14ac:dyDescent="0.25">
      <c r="A28" s="126"/>
      <c r="E28" s="874"/>
      <c r="F28" s="874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66" priority="5" operator="between">
      <formula>0</formula>
      <formula>0.5</formula>
    </cfRule>
    <cfRule type="cellIs" dxfId="265" priority="6" operator="between">
      <formula>0</formula>
      <formula>0.49</formula>
    </cfRule>
  </conditionalFormatting>
  <conditionalFormatting sqref="E6:E23">
    <cfRule type="cellIs" dxfId="264" priority="3" operator="between">
      <formula>0</formula>
      <formula>0.5</formula>
    </cfRule>
    <cfRule type="cellIs" dxfId="263" priority="4" operator="between">
      <formula>0</formula>
      <formula>0.49</formula>
    </cfRule>
  </conditionalFormatting>
  <conditionalFormatting sqref="J6:J23">
    <cfRule type="cellIs" dxfId="262" priority="1" operator="between">
      <formula>0</formula>
      <formula>0.5</formula>
    </cfRule>
    <cfRule type="cellIs" dxfId="26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158</v>
      </c>
    </row>
    <row r="3" spans="1:65" s="102" customFormat="1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7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202</v>
      </c>
      <c r="B5" s="100">
        <v>430.71638999999988</v>
      </c>
      <c r="C5" s="101">
        <v>3.6989652936839272</v>
      </c>
      <c r="D5" s="100">
        <v>5453.8135299999985</v>
      </c>
      <c r="E5" s="101">
        <v>6.5084051411649826</v>
      </c>
      <c r="F5" s="100">
        <v>5834.1877099999983</v>
      </c>
      <c r="G5" s="101">
        <v>5.8250325798290747</v>
      </c>
      <c r="H5" s="101">
        <v>99.992135770431318</v>
      </c>
    </row>
    <row r="6" spans="1:65" s="99" customFormat="1" x14ac:dyDescent="0.2">
      <c r="A6" s="99" t="s">
        <v>148</v>
      </c>
      <c r="B6" s="119">
        <v>2.869E-2</v>
      </c>
      <c r="C6" s="537">
        <v>5.4391767732451326</v>
      </c>
      <c r="D6" s="119">
        <v>0.27020000000000005</v>
      </c>
      <c r="E6" s="537">
        <v>7.3073868149324994</v>
      </c>
      <c r="F6" s="119">
        <v>0.45885000000000009</v>
      </c>
      <c r="G6" s="537">
        <v>69.204956117707823</v>
      </c>
      <c r="H6" s="267">
        <v>7.8642295686887388E-3</v>
      </c>
    </row>
    <row r="7" spans="1:65" s="99" customFormat="1" x14ac:dyDescent="0.2">
      <c r="A7" s="68" t="s">
        <v>118</v>
      </c>
      <c r="B7" s="69">
        <v>430.74507999999992</v>
      </c>
      <c r="C7" s="103">
        <v>3.6990792885114492</v>
      </c>
      <c r="D7" s="69">
        <v>5454.0837299999985</v>
      </c>
      <c r="E7" s="103">
        <v>6.5084444287003356</v>
      </c>
      <c r="F7" s="69">
        <v>5834.6465599999974</v>
      </c>
      <c r="G7" s="103">
        <v>5.8281500048602837</v>
      </c>
      <c r="H7" s="103">
        <v>100</v>
      </c>
    </row>
    <row r="8" spans="1:65" s="99" customFormat="1" x14ac:dyDescent="0.2">
      <c r="H8" s="93" t="s">
        <v>236</v>
      </c>
    </row>
    <row r="9" spans="1:65" s="99" customFormat="1" x14ac:dyDescent="0.2">
      <c r="A9" s="94" t="s">
        <v>555</v>
      </c>
    </row>
    <row r="10" spans="1:65" x14ac:dyDescent="0.2">
      <c r="A10" s="166" t="s">
        <v>640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60" priority="7" operator="between">
      <formula>0</formula>
      <formula>0.5</formula>
    </cfRule>
    <cfRule type="cellIs" dxfId="259" priority="8" operator="between">
      <formula>0</formula>
      <formula>0.49</formula>
    </cfRule>
  </conditionalFormatting>
  <conditionalFormatting sqref="D6">
    <cfRule type="cellIs" dxfId="258" priority="5" operator="between">
      <formula>0</formula>
      <formula>0.5</formula>
    </cfRule>
    <cfRule type="cellIs" dxfId="257" priority="6" operator="between">
      <formula>0</formula>
      <formula>0.49</formula>
    </cfRule>
  </conditionalFormatting>
  <conditionalFormatting sqref="F6">
    <cfRule type="cellIs" dxfId="256" priority="3" operator="between">
      <formula>0</formula>
      <formula>0.5</formula>
    </cfRule>
    <cfRule type="cellIs" dxfId="255" priority="4" operator="between">
      <formula>0</formula>
      <formula>0.49</formula>
    </cfRule>
  </conditionalFormatting>
  <conditionalFormatting sqref="H6">
    <cfRule type="cellIs" dxfId="254" priority="1" operator="between">
      <formula>0</formula>
      <formula>0.5</formula>
    </cfRule>
    <cfRule type="cellIs" dxfId="25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8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203</v>
      </c>
      <c r="B5" s="129">
        <v>198.92397999999994</v>
      </c>
      <c r="C5" s="180">
        <v>10.221400842091944</v>
      </c>
      <c r="D5" s="129">
        <v>2056.9603299999999</v>
      </c>
      <c r="E5" s="180">
        <v>5.9477324878283389</v>
      </c>
      <c r="F5" s="129">
        <v>2218.2910699999998</v>
      </c>
      <c r="G5" s="180">
        <v>5.0372050920506863</v>
      </c>
      <c r="H5" s="180">
        <v>25.431753561846758</v>
      </c>
    </row>
    <row r="6" spans="1:65" s="179" customFormat="1" x14ac:dyDescent="0.2">
      <c r="A6" s="179" t="s">
        <v>204</v>
      </c>
      <c r="B6" s="129">
        <v>531.37352999999996</v>
      </c>
      <c r="C6" s="180">
        <v>1.5344930561488144</v>
      </c>
      <c r="D6" s="129">
        <v>5939.9296899999981</v>
      </c>
      <c r="E6" s="180">
        <v>6.5714344418975905</v>
      </c>
      <c r="F6" s="129">
        <v>6504.2339600000005</v>
      </c>
      <c r="G6" s="180">
        <v>6.9581485352722003</v>
      </c>
      <c r="H6" s="180">
        <v>74.568246438153253</v>
      </c>
    </row>
    <row r="7" spans="1:65" s="99" customFormat="1" x14ac:dyDescent="0.2">
      <c r="A7" s="68" t="s">
        <v>508</v>
      </c>
      <c r="B7" s="69">
        <v>730.29750999999987</v>
      </c>
      <c r="C7" s="103">
        <v>3.7620307817514487</v>
      </c>
      <c r="D7" s="69">
        <v>7996.8900199999989</v>
      </c>
      <c r="E7" s="103">
        <v>6.4103053643853052</v>
      </c>
      <c r="F7" s="69">
        <v>8722.5250299999989</v>
      </c>
      <c r="G7" s="103">
        <v>6.4629875971005761</v>
      </c>
      <c r="H7" s="103">
        <v>100</v>
      </c>
    </row>
    <row r="8" spans="1:65" s="99" customFormat="1" x14ac:dyDescent="0.2">
      <c r="A8" s="181" t="s">
        <v>495</v>
      </c>
      <c r="B8" s="182">
        <v>484.70757999999989</v>
      </c>
      <c r="C8" s="768">
        <v>-4.4356409540521859</v>
      </c>
      <c r="D8" s="182">
        <v>5690.7913600000002</v>
      </c>
      <c r="E8" s="768">
        <v>4.5530168662839428</v>
      </c>
      <c r="F8" s="182">
        <v>6236.5906999999997</v>
      </c>
      <c r="G8" s="768">
        <v>4.9809001842651162</v>
      </c>
      <c r="H8" s="768">
        <v>71.499831511518181</v>
      </c>
    </row>
    <row r="9" spans="1:65" s="179" customFormat="1" x14ac:dyDescent="0.2">
      <c r="H9" s="93" t="s">
        <v>236</v>
      </c>
    </row>
    <row r="10" spans="1:65" s="179" customFormat="1" x14ac:dyDescent="0.2">
      <c r="A10" s="94" t="s">
        <v>555</v>
      </c>
    </row>
    <row r="11" spans="1:65" x14ac:dyDescent="0.2">
      <c r="A11" s="94" t="s">
        <v>509</v>
      </c>
    </row>
    <row r="12" spans="1:65" x14ac:dyDescent="0.2">
      <c r="A12" s="166" t="s">
        <v>640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21" sqref="B21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510</v>
      </c>
    </row>
    <row r="2" spans="1:3" ht="15.75" x14ac:dyDescent="0.25">
      <c r="A2" s="2"/>
      <c r="C2" s="588" t="s">
        <v>158</v>
      </c>
    </row>
    <row r="3" spans="1:3" s="114" customFormat="1" ht="13.7" customHeight="1" x14ac:dyDescent="0.2">
      <c r="A3" s="111"/>
      <c r="B3" s="439">
        <f>INDICE!A3</f>
        <v>42675</v>
      </c>
      <c r="C3" s="113"/>
    </row>
    <row r="4" spans="1:3" s="114" customFormat="1" x14ac:dyDescent="0.2">
      <c r="A4" s="569" t="s">
        <v>160</v>
      </c>
      <c r="B4" s="117">
        <v>14.901440000000001</v>
      </c>
      <c r="C4" s="117">
        <v>169.99127000000001</v>
      </c>
    </row>
    <row r="5" spans="1:3" s="114" customFormat="1" x14ac:dyDescent="0.2">
      <c r="A5" s="570" t="s">
        <v>161</v>
      </c>
      <c r="B5" s="119">
        <v>0.31336000000000003</v>
      </c>
      <c r="C5" s="119">
        <v>3.1840299999999995</v>
      </c>
    </row>
    <row r="6" spans="1:3" s="114" customFormat="1" x14ac:dyDescent="0.2">
      <c r="A6" s="570" t="s">
        <v>162</v>
      </c>
      <c r="B6" s="119">
        <v>5.5428499999999996</v>
      </c>
      <c r="C6" s="119">
        <v>52.406140000000001</v>
      </c>
    </row>
    <row r="7" spans="1:3" s="114" customFormat="1" x14ac:dyDescent="0.2">
      <c r="A7" s="570" t="s">
        <v>163</v>
      </c>
      <c r="B7" s="119">
        <v>13.050690000000001</v>
      </c>
      <c r="C7" s="119">
        <v>163.68093999999999</v>
      </c>
    </row>
    <row r="8" spans="1:3" s="114" customFormat="1" x14ac:dyDescent="0.2">
      <c r="A8" s="570" t="s">
        <v>164</v>
      </c>
      <c r="B8" s="119">
        <v>105.84284000000001</v>
      </c>
      <c r="C8" s="119">
        <v>1159.7922999999996</v>
      </c>
    </row>
    <row r="9" spans="1:3" s="114" customFormat="1" x14ac:dyDescent="0.2">
      <c r="A9" s="570" t="s">
        <v>165</v>
      </c>
      <c r="B9" s="119">
        <v>1.2215199999999999</v>
      </c>
      <c r="C9" s="119">
        <v>5.3377599999999994</v>
      </c>
    </row>
    <row r="10" spans="1:3" s="114" customFormat="1" x14ac:dyDescent="0.2">
      <c r="A10" s="570" t="s">
        <v>166</v>
      </c>
      <c r="B10" s="119">
        <v>2.7472099999999999</v>
      </c>
      <c r="C10" s="119">
        <v>29.913069999999983</v>
      </c>
    </row>
    <row r="11" spans="1:3" s="114" customFormat="1" x14ac:dyDescent="0.2">
      <c r="A11" s="570" t="s">
        <v>606</v>
      </c>
      <c r="B11" s="119">
        <v>8.7318600000000028</v>
      </c>
      <c r="C11" s="119">
        <v>119.61266000000003</v>
      </c>
    </row>
    <row r="12" spans="1:3" s="114" customFormat="1" x14ac:dyDescent="0.2">
      <c r="A12" s="570" t="s">
        <v>167</v>
      </c>
      <c r="B12" s="119">
        <v>3.0947</v>
      </c>
      <c r="C12" s="119">
        <v>39.524400000000007</v>
      </c>
    </row>
    <row r="13" spans="1:3" s="114" customFormat="1" x14ac:dyDescent="0.2">
      <c r="A13" s="570" t="s">
        <v>168</v>
      </c>
      <c r="B13" s="119">
        <v>5.2050000000000001</v>
      </c>
      <c r="C13" s="119">
        <v>44.910200000000003</v>
      </c>
    </row>
    <row r="14" spans="1:3" s="114" customFormat="1" x14ac:dyDescent="0.2">
      <c r="A14" s="570" t="s">
        <v>169</v>
      </c>
      <c r="B14" s="119">
        <v>1.0943500000000002</v>
      </c>
      <c r="C14" s="119">
        <v>9.8154700000000012</v>
      </c>
    </row>
    <row r="15" spans="1:3" s="114" customFormat="1" x14ac:dyDescent="0.2">
      <c r="A15" s="570" t="s">
        <v>170</v>
      </c>
      <c r="B15" s="119">
        <v>0.32512000000000002</v>
      </c>
      <c r="C15" s="119">
        <v>2.9468299999999998</v>
      </c>
    </row>
    <row r="16" spans="1:3" s="114" customFormat="1" x14ac:dyDescent="0.2">
      <c r="A16" s="570" t="s">
        <v>171</v>
      </c>
      <c r="B16" s="119">
        <v>29.748259999999998</v>
      </c>
      <c r="C16" s="119">
        <v>354.66861</v>
      </c>
    </row>
    <row r="17" spans="1:9" s="114" customFormat="1" x14ac:dyDescent="0.2">
      <c r="A17" s="570" t="s">
        <v>172</v>
      </c>
      <c r="B17" s="119">
        <v>0.32584999999999997</v>
      </c>
      <c r="C17" s="119">
        <v>2.9311700000000003</v>
      </c>
    </row>
    <row r="18" spans="1:9" s="114" customFormat="1" x14ac:dyDescent="0.2">
      <c r="A18" s="570" t="s">
        <v>173</v>
      </c>
      <c r="B18" s="119">
        <v>0.26541000000000003</v>
      </c>
      <c r="C18" s="119">
        <v>2.1570500000000004</v>
      </c>
    </row>
    <row r="19" spans="1:9" s="114" customFormat="1" x14ac:dyDescent="0.2">
      <c r="A19" s="570" t="s">
        <v>174</v>
      </c>
      <c r="B19" s="119">
        <v>5.2213700000000003</v>
      </c>
      <c r="C19" s="119">
        <v>45.038029999999999</v>
      </c>
    </row>
    <row r="20" spans="1:9" s="114" customFormat="1" x14ac:dyDescent="0.2">
      <c r="A20" s="570" t="s">
        <v>175</v>
      </c>
      <c r="B20" s="119">
        <v>0.43837999999999999</v>
      </c>
      <c r="C20" s="119">
        <v>4.9013800000000014</v>
      </c>
    </row>
    <row r="21" spans="1:9" s="114" customFormat="1" x14ac:dyDescent="0.2">
      <c r="A21" s="570" t="s">
        <v>176</v>
      </c>
      <c r="B21" s="119">
        <v>0.13924</v>
      </c>
      <c r="C21" s="119">
        <v>2.6243199999999995</v>
      </c>
    </row>
    <row r="22" spans="1:9" x14ac:dyDescent="0.2">
      <c r="A22" s="571" t="s">
        <v>177</v>
      </c>
      <c r="B22" s="119">
        <v>0.71453</v>
      </c>
      <c r="C22" s="119">
        <v>4.8554399999999998</v>
      </c>
      <c r="I22" s="114"/>
    </row>
    <row r="23" spans="1:9" x14ac:dyDescent="0.2">
      <c r="A23" s="572" t="s">
        <v>498</v>
      </c>
      <c r="B23" s="123">
        <v>198.92397999999989</v>
      </c>
      <c r="C23" s="123">
        <v>2218.2910700000007</v>
      </c>
    </row>
    <row r="24" spans="1:9" x14ac:dyDescent="0.2">
      <c r="A24" s="154" t="s">
        <v>237</v>
      </c>
      <c r="C24" s="93" t="s">
        <v>236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52" priority="3" operator="between">
      <formula>0</formula>
      <formula>0.5</formula>
    </cfRule>
    <cfRule type="cellIs" dxfId="251" priority="4" operator="between">
      <formula>0</formula>
      <formula>0.49</formula>
    </cfRule>
  </conditionalFormatting>
  <conditionalFormatting sqref="C5:C22">
    <cfRule type="cellIs" dxfId="250" priority="1" operator="between">
      <formula>0</formula>
      <formula>0.5</formula>
    </cfRule>
    <cfRule type="cellIs" dxfId="24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1" workbookViewId="0">
      <selection activeCell="H37" sqref="H37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3" t="s">
        <v>0</v>
      </c>
      <c r="B1" s="853"/>
      <c r="C1" s="853"/>
      <c r="D1" s="853"/>
      <c r="E1" s="853"/>
      <c r="F1" s="853"/>
    </row>
    <row r="2" spans="1:6" ht="12.75" x14ac:dyDescent="0.2">
      <c r="A2" s="854"/>
      <c r="B2" s="854"/>
      <c r="C2" s="854"/>
      <c r="D2" s="854"/>
      <c r="E2" s="854"/>
      <c r="F2" s="854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478</v>
      </c>
      <c r="F3" s="721" t="s">
        <v>479</v>
      </c>
    </row>
    <row r="4" spans="1:6" ht="12.75" x14ac:dyDescent="0.2">
      <c r="A4" s="26" t="s">
        <v>45</v>
      </c>
      <c r="B4" s="437"/>
      <c r="C4" s="437"/>
      <c r="D4" s="437"/>
      <c r="E4" s="437"/>
      <c r="F4" s="721"/>
    </row>
    <row r="5" spans="1:6" ht="12.75" x14ac:dyDescent="0.2">
      <c r="A5" s="27" t="s">
        <v>46</v>
      </c>
      <c r="B5" s="28" t="s">
        <v>673</v>
      </c>
      <c r="C5" s="29" t="s">
        <v>47</v>
      </c>
      <c r="D5" s="30">
        <v>4775.6348500000004</v>
      </c>
      <c r="E5" s="457">
        <v>4774.9835499999963</v>
      </c>
      <c r="F5" s="717" t="s">
        <v>677</v>
      </c>
    </row>
    <row r="6" spans="1:6" ht="12.75" x14ac:dyDescent="0.2">
      <c r="A6" s="22" t="s">
        <v>466</v>
      </c>
      <c r="B6" s="31" t="s">
        <v>673</v>
      </c>
      <c r="C6" s="32" t="s">
        <v>47</v>
      </c>
      <c r="D6" s="33">
        <v>158.21991000000003</v>
      </c>
      <c r="E6" s="458">
        <v>182.91887999999997</v>
      </c>
      <c r="F6" s="717" t="s">
        <v>677</v>
      </c>
    </row>
    <row r="7" spans="1:6" ht="12.75" x14ac:dyDescent="0.2">
      <c r="A7" s="22" t="s">
        <v>48</v>
      </c>
      <c r="B7" s="31" t="s">
        <v>673</v>
      </c>
      <c r="C7" s="32" t="s">
        <v>47</v>
      </c>
      <c r="D7" s="33">
        <v>390.25383000000005</v>
      </c>
      <c r="E7" s="458">
        <v>367.68513000000013</v>
      </c>
      <c r="F7" s="717" t="s">
        <v>677</v>
      </c>
    </row>
    <row r="8" spans="1:6" ht="12.75" x14ac:dyDescent="0.2">
      <c r="A8" s="22" t="s">
        <v>49</v>
      </c>
      <c r="B8" s="31" t="s">
        <v>673</v>
      </c>
      <c r="C8" s="32" t="s">
        <v>47</v>
      </c>
      <c r="D8" s="33">
        <v>541.49449999999968</v>
      </c>
      <c r="E8" s="458">
        <v>430.74507999999992</v>
      </c>
      <c r="F8" s="717" t="s">
        <v>677</v>
      </c>
    </row>
    <row r="9" spans="1:6" ht="12.75" x14ac:dyDescent="0.2">
      <c r="A9" s="22" t="s">
        <v>593</v>
      </c>
      <c r="B9" s="31" t="s">
        <v>673</v>
      </c>
      <c r="C9" s="32" t="s">
        <v>47</v>
      </c>
      <c r="D9" s="33">
        <v>1825.5967300000004</v>
      </c>
      <c r="E9" s="458">
        <v>1848.8196899999973</v>
      </c>
      <c r="F9" s="717" t="s">
        <v>677</v>
      </c>
    </row>
    <row r="10" spans="1:6" ht="12.75" x14ac:dyDescent="0.2">
      <c r="A10" s="34" t="s">
        <v>50</v>
      </c>
      <c r="B10" s="35" t="s">
        <v>673</v>
      </c>
      <c r="C10" s="36" t="s">
        <v>601</v>
      </c>
      <c r="D10" s="37">
        <v>27061.595999999998</v>
      </c>
      <c r="E10" s="459">
        <v>32490.924999999999</v>
      </c>
      <c r="F10" s="718" t="s">
        <v>677</v>
      </c>
    </row>
    <row r="11" spans="1:6" ht="12.75" x14ac:dyDescent="0.2">
      <c r="A11" s="38" t="s">
        <v>51</v>
      </c>
      <c r="B11" s="39"/>
      <c r="C11" s="40"/>
      <c r="D11" s="41"/>
      <c r="E11" s="41"/>
      <c r="F11" s="719"/>
    </row>
    <row r="12" spans="1:6" ht="12.75" x14ac:dyDescent="0.2">
      <c r="A12" s="22" t="s">
        <v>52</v>
      </c>
      <c r="B12" s="31" t="s">
        <v>673</v>
      </c>
      <c r="C12" s="32" t="s">
        <v>47</v>
      </c>
      <c r="D12" s="33">
        <v>5413</v>
      </c>
      <c r="E12" s="458">
        <v>5931</v>
      </c>
      <c r="F12" s="720" t="s">
        <v>677</v>
      </c>
    </row>
    <row r="13" spans="1:6" ht="12.75" x14ac:dyDescent="0.2">
      <c r="A13" s="22" t="s">
        <v>53</v>
      </c>
      <c r="B13" s="31" t="s">
        <v>673</v>
      </c>
      <c r="C13" s="32" t="s">
        <v>54</v>
      </c>
      <c r="D13" s="33">
        <v>29237.560940000003</v>
      </c>
      <c r="E13" s="458">
        <v>33378.384109999999</v>
      </c>
      <c r="F13" s="717" t="s">
        <v>677</v>
      </c>
    </row>
    <row r="14" spans="1:6" ht="12.75" x14ac:dyDescent="0.2">
      <c r="A14" s="22" t="s">
        <v>55</v>
      </c>
      <c r="B14" s="31" t="s">
        <v>673</v>
      </c>
      <c r="C14" s="32" t="s">
        <v>56</v>
      </c>
      <c r="D14" s="42">
        <v>41.01104668142213</v>
      </c>
      <c r="E14" s="460">
        <v>40.265449128601347</v>
      </c>
      <c r="F14" s="717" t="s">
        <v>677</v>
      </c>
    </row>
    <row r="15" spans="1:6" ht="12.75" x14ac:dyDescent="0.2">
      <c r="A15" s="22" t="s">
        <v>480</v>
      </c>
      <c r="B15" s="31" t="s">
        <v>673</v>
      </c>
      <c r="C15" s="32" t="s">
        <v>47</v>
      </c>
      <c r="D15" s="33">
        <v>830</v>
      </c>
      <c r="E15" s="458">
        <v>433</v>
      </c>
      <c r="F15" s="718" t="s">
        <v>677</v>
      </c>
    </row>
    <row r="16" spans="1:6" ht="12.75" x14ac:dyDescent="0.2">
      <c r="A16" s="26" t="s">
        <v>57</v>
      </c>
      <c r="B16" s="28"/>
      <c r="C16" s="29"/>
      <c r="D16" s="43"/>
      <c r="E16" s="43"/>
      <c r="F16" s="719"/>
    </row>
    <row r="17" spans="1:6" ht="12.75" x14ac:dyDescent="0.2">
      <c r="A17" s="27" t="s">
        <v>58</v>
      </c>
      <c r="B17" s="28" t="s">
        <v>673</v>
      </c>
      <c r="C17" s="29" t="s">
        <v>47</v>
      </c>
      <c r="D17" s="30">
        <v>6048</v>
      </c>
      <c r="E17" s="457">
        <v>5852</v>
      </c>
      <c r="F17" s="720" t="s">
        <v>677</v>
      </c>
    </row>
    <row r="18" spans="1:6" ht="12.75" x14ac:dyDescent="0.2">
      <c r="A18" s="22" t="s">
        <v>59</v>
      </c>
      <c r="B18" s="31" t="s">
        <v>673</v>
      </c>
      <c r="C18" s="32" t="s">
        <v>60</v>
      </c>
      <c r="D18" s="42">
        <v>91.529977610083762</v>
      </c>
      <c r="E18" s="460">
        <v>91.515852613538996</v>
      </c>
      <c r="F18" s="717" t="s">
        <v>677</v>
      </c>
    </row>
    <row r="19" spans="1:6" ht="12.75" x14ac:dyDescent="0.2">
      <c r="A19" s="34" t="s">
        <v>61</v>
      </c>
      <c r="B19" s="35" t="s">
        <v>673</v>
      </c>
      <c r="C19" s="44" t="s">
        <v>47</v>
      </c>
      <c r="D19" s="37">
        <v>18467</v>
      </c>
      <c r="E19" s="459">
        <v>18711</v>
      </c>
      <c r="F19" s="718" t="s">
        <v>677</v>
      </c>
    </row>
    <row r="20" spans="1:6" ht="12.75" x14ac:dyDescent="0.2">
      <c r="A20" s="26" t="s">
        <v>66</v>
      </c>
      <c r="B20" s="28"/>
      <c r="C20" s="29"/>
      <c r="D20" s="30"/>
      <c r="E20" s="30"/>
      <c r="F20" s="719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49.484285714285718</v>
      </c>
      <c r="E21" s="461">
        <v>44.89318181818183</v>
      </c>
      <c r="F21" s="717" t="s">
        <v>677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1.1026047619047619</v>
      </c>
      <c r="E22" s="462">
        <v>1.0798954545454547</v>
      </c>
      <c r="F22" s="717" t="s">
        <v>677</v>
      </c>
    </row>
    <row r="23" spans="1:6" ht="12.75" x14ac:dyDescent="0.2">
      <c r="A23" s="22" t="s">
        <v>73</v>
      </c>
      <c r="B23" s="31" t="s">
        <v>74</v>
      </c>
      <c r="C23" s="32" t="s">
        <v>75</v>
      </c>
      <c r="D23" s="46">
        <v>118.38428172903225</v>
      </c>
      <c r="E23" s="463">
        <v>116.91123848333331</v>
      </c>
      <c r="F23" s="717" t="s">
        <v>677</v>
      </c>
    </row>
    <row r="24" spans="1:6" ht="12.75" x14ac:dyDescent="0.2">
      <c r="A24" s="22" t="s">
        <v>76</v>
      </c>
      <c r="B24" s="31" t="s">
        <v>74</v>
      </c>
      <c r="C24" s="32" t="s">
        <v>75</v>
      </c>
      <c r="D24" s="46">
        <v>106.43732165483868</v>
      </c>
      <c r="E24" s="463">
        <v>105.16934903333333</v>
      </c>
      <c r="F24" s="717" t="s">
        <v>677</v>
      </c>
    </row>
    <row r="25" spans="1:6" ht="12.75" x14ac:dyDescent="0.2">
      <c r="A25" s="22" t="s">
        <v>77</v>
      </c>
      <c r="B25" s="31" t="s">
        <v>74</v>
      </c>
      <c r="C25" s="32" t="s">
        <v>78</v>
      </c>
      <c r="D25" s="46">
        <v>11.71</v>
      </c>
      <c r="E25" s="463">
        <v>12.28</v>
      </c>
      <c r="F25" s="717" t="s">
        <v>677</v>
      </c>
    </row>
    <row r="26" spans="1:6" ht="12.75" x14ac:dyDescent="0.2">
      <c r="A26" s="34" t="s">
        <v>79</v>
      </c>
      <c r="B26" s="35" t="s">
        <v>74</v>
      </c>
      <c r="C26" s="36" t="s">
        <v>80</v>
      </c>
      <c r="D26" s="49">
        <v>8.1462632900000003</v>
      </c>
      <c r="E26" s="464">
        <v>8.2213304800000007</v>
      </c>
      <c r="F26" s="717" t="s">
        <v>677</v>
      </c>
    </row>
    <row r="27" spans="1:6" ht="12.75" x14ac:dyDescent="0.2">
      <c r="A27" s="38" t="s">
        <v>81</v>
      </c>
      <c r="B27" s="39"/>
      <c r="C27" s="40"/>
      <c r="D27" s="41"/>
      <c r="E27" s="41"/>
      <c r="F27" s="719"/>
    </row>
    <row r="28" spans="1:6" ht="12.75" x14ac:dyDescent="0.2">
      <c r="A28" s="22" t="s">
        <v>82</v>
      </c>
      <c r="B28" s="31" t="s">
        <v>83</v>
      </c>
      <c r="C28" s="32" t="s">
        <v>481</v>
      </c>
      <c r="D28" s="50">
        <v>3.4</v>
      </c>
      <c r="E28" s="465">
        <v>3.2</v>
      </c>
      <c r="F28" s="717" t="s">
        <v>671</v>
      </c>
    </row>
    <row r="29" spans="1:6" x14ac:dyDescent="0.2">
      <c r="A29" s="22" t="s">
        <v>84</v>
      </c>
      <c r="B29" s="31" t="s">
        <v>83</v>
      </c>
      <c r="C29" s="32" t="s">
        <v>481</v>
      </c>
      <c r="D29" s="51">
        <v>0.5</v>
      </c>
      <c r="E29" s="466">
        <v>3.2</v>
      </c>
      <c r="F29" s="717" t="s">
        <v>677</v>
      </c>
    </row>
    <row r="30" spans="1:6" ht="12.75" x14ac:dyDescent="0.2">
      <c r="A30" s="52" t="s">
        <v>85</v>
      </c>
      <c r="B30" s="31" t="s">
        <v>83</v>
      </c>
      <c r="C30" s="32" t="s">
        <v>481</v>
      </c>
      <c r="D30" s="51">
        <v>0.4</v>
      </c>
      <c r="E30" s="466">
        <v>2.8</v>
      </c>
      <c r="F30" s="717" t="s">
        <v>677</v>
      </c>
    </row>
    <row r="31" spans="1:6" ht="12.75" x14ac:dyDescent="0.2">
      <c r="A31" s="52" t="s">
        <v>86</v>
      </c>
      <c r="B31" s="31" t="s">
        <v>83</v>
      </c>
      <c r="C31" s="32" t="s">
        <v>481</v>
      </c>
      <c r="D31" s="51">
        <v>-0.2</v>
      </c>
      <c r="E31" s="466">
        <v>6.1</v>
      </c>
      <c r="F31" s="717" t="s">
        <v>677</v>
      </c>
    </row>
    <row r="32" spans="1:6" ht="12.75" x14ac:dyDescent="0.2">
      <c r="A32" s="52" t="s">
        <v>87</v>
      </c>
      <c r="B32" s="31" t="s">
        <v>83</v>
      </c>
      <c r="C32" s="32" t="s">
        <v>481</v>
      </c>
      <c r="D32" s="51">
        <v>0.9</v>
      </c>
      <c r="E32" s="466">
        <v>2</v>
      </c>
      <c r="F32" s="717" t="s">
        <v>677</v>
      </c>
    </row>
    <row r="33" spans="1:6" ht="12.75" x14ac:dyDescent="0.2">
      <c r="A33" s="52" t="s">
        <v>88</v>
      </c>
      <c r="B33" s="31" t="s">
        <v>83</v>
      </c>
      <c r="C33" s="32" t="s">
        <v>481</v>
      </c>
      <c r="D33" s="51">
        <v>-2.4</v>
      </c>
      <c r="E33" s="466">
        <v>1.7</v>
      </c>
      <c r="F33" s="717" t="s">
        <v>677</v>
      </c>
    </row>
    <row r="34" spans="1:6" ht="12.75" x14ac:dyDescent="0.2">
      <c r="A34" s="52" t="s">
        <v>89</v>
      </c>
      <c r="B34" s="31" t="s">
        <v>83</v>
      </c>
      <c r="C34" s="32" t="s">
        <v>481</v>
      </c>
      <c r="D34" s="51">
        <v>0</v>
      </c>
      <c r="E34" s="466">
        <v>3.7</v>
      </c>
      <c r="F34" s="717" t="s">
        <v>677</v>
      </c>
    </row>
    <row r="35" spans="1:6" ht="12.75" x14ac:dyDescent="0.2">
      <c r="A35" s="52" t="s">
        <v>90</v>
      </c>
      <c r="B35" s="31" t="s">
        <v>83</v>
      </c>
      <c r="C35" s="32" t="s">
        <v>481</v>
      </c>
      <c r="D35" s="51">
        <v>6.2</v>
      </c>
      <c r="E35" s="466">
        <v>6.2</v>
      </c>
      <c r="F35" s="717" t="s">
        <v>677</v>
      </c>
    </row>
    <row r="36" spans="1:6" x14ac:dyDescent="0.2">
      <c r="A36" s="22" t="s">
        <v>91</v>
      </c>
      <c r="B36" s="31" t="s">
        <v>92</v>
      </c>
      <c r="C36" s="32" t="s">
        <v>481</v>
      </c>
      <c r="D36" s="51">
        <v>1.2</v>
      </c>
      <c r="E36" s="466">
        <v>0.9</v>
      </c>
      <c r="F36" s="717" t="s">
        <v>677</v>
      </c>
    </row>
    <row r="37" spans="1:6" x14ac:dyDescent="0.2">
      <c r="A37" s="22" t="s">
        <v>482</v>
      </c>
      <c r="B37" s="31" t="s">
        <v>93</v>
      </c>
      <c r="C37" s="32" t="s">
        <v>481</v>
      </c>
      <c r="D37" s="51">
        <v>-7.2</v>
      </c>
      <c r="E37" s="466">
        <v>0.6</v>
      </c>
      <c r="F37" s="717" t="s">
        <v>677</v>
      </c>
    </row>
    <row r="38" spans="1:6" ht="12.75" x14ac:dyDescent="0.2">
      <c r="A38" s="34" t="s">
        <v>94</v>
      </c>
      <c r="B38" s="35" t="s">
        <v>95</v>
      </c>
      <c r="C38" s="36" t="s">
        <v>481</v>
      </c>
      <c r="D38" s="53">
        <v>4</v>
      </c>
      <c r="E38" s="467">
        <v>13.5</v>
      </c>
      <c r="F38" s="717" t="s">
        <v>677</v>
      </c>
    </row>
    <row r="39" spans="1:6" ht="12.75" x14ac:dyDescent="0.2">
      <c r="A39" s="38" t="s">
        <v>62</v>
      </c>
      <c r="B39" s="39"/>
      <c r="C39" s="40"/>
      <c r="D39" s="41"/>
      <c r="E39" s="41"/>
      <c r="F39" s="719"/>
    </row>
    <row r="40" spans="1:6" ht="12.75" x14ac:dyDescent="0.2">
      <c r="A40" s="22" t="s">
        <v>63</v>
      </c>
      <c r="B40" s="31" t="s">
        <v>673</v>
      </c>
      <c r="C40" s="32" t="s">
        <v>47</v>
      </c>
      <c r="D40" s="45">
        <v>10.147</v>
      </c>
      <c r="E40" s="468">
        <v>9.6769999999999996</v>
      </c>
      <c r="F40" s="717" t="s">
        <v>677</v>
      </c>
    </row>
    <row r="41" spans="1:6" ht="12.75" x14ac:dyDescent="0.2">
      <c r="A41" s="22" t="s">
        <v>50</v>
      </c>
      <c r="B41" s="31" t="s">
        <v>673</v>
      </c>
      <c r="C41" s="32" t="s">
        <v>54</v>
      </c>
      <c r="D41" s="33">
        <v>32.6283304038</v>
      </c>
      <c r="E41" s="458">
        <v>38.411376729200001</v>
      </c>
      <c r="F41" s="717" t="s">
        <v>677</v>
      </c>
    </row>
    <row r="42" spans="1:6" ht="12.75" x14ac:dyDescent="0.2">
      <c r="A42" s="22" t="s">
        <v>64</v>
      </c>
      <c r="B42" s="31" t="s">
        <v>673</v>
      </c>
      <c r="C42" s="32" t="s">
        <v>60</v>
      </c>
      <c r="D42" s="46">
        <v>0.21247436872188835</v>
      </c>
      <c r="E42" s="463">
        <v>0.20266038403420275</v>
      </c>
      <c r="F42" s="717" t="s">
        <v>677</v>
      </c>
    </row>
    <row r="43" spans="1:6" ht="12.75" x14ac:dyDescent="0.2">
      <c r="A43" s="34" t="s">
        <v>65</v>
      </c>
      <c r="B43" s="35" t="s">
        <v>673</v>
      </c>
      <c r="C43" s="36" t="s">
        <v>60</v>
      </c>
      <c r="D43" s="46">
        <v>0.12057060641877886</v>
      </c>
      <c r="E43" s="463">
        <v>0.1182218626561109</v>
      </c>
      <c r="F43" s="717" t="s">
        <v>677</v>
      </c>
    </row>
    <row r="44" spans="1:6" x14ac:dyDescent="0.2">
      <c r="A44" s="38" t="s">
        <v>96</v>
      </c>
      <c r="B44" s="39"/>
      <c r="C44" s="40"/>
      <c r="D44" s="41"/>
      <c r="E44" s="41"/>
      <c r="F44" s="719"/>
    </row>
    <row r="45" spans="1:6" ht="12.75" x14ac:dyDescent="0.2">
      <c r="A45" s="54" t="s">
        <v>97</v>
      </c>
      <c r="B45" s="31" t="s">
        <v>83</v>
      </c>
      <c r="C45" s="32" t="s">
        <v>481</v>
      </c>
      <c r="D45" s="51">
        <v>0.4</v>
      </c>
      <c r="E45" s="466">
        <v>2.2999999999999998</v>
      </c>
      <c r="F45" s="717" t="s">
        <v>677</v>
      </c>
    </row>
    <row r="46" spans="1:6" ht="12.75" x14ac:dyDescent="0.2">
      <c r="A46" s="55" t="s">
        <v>98</v>
      </c>
      <c r="B46" s="31" t="s">
        <v>83</v>
      </c>
      <c r="C46" s="32" t="s">
        <v>481</v>
      </c>
      <c r="D46" s="51">
        <v>-0.2</v>
      </c>
      <c r="E46" s="466">
        <v>2.2999999999999998</v>
      </c>
      <c r="F46" s="717" t="s">
        <v>677</v>
      </c>
    </row>
    <row r="47" spans="1:6" ht="12.75" x14ac:dyDescent="0.2">
      <c r="A47" s="55" t="s">
        <v>99</v>
      </c>
      <c r="B47" s="31" t="s">
        <v>83</v>
      </c>
      <c r="C47" s="32" t="s">
        <v>481</v>
      </c>
      <c r="D47" s="51">
        <v>2.2000000000000002</v>
      </c>
      <c r="E47" s="466">
        <v>1.8</v>
      </c>
      <c r="F47" s="717" t="s">
        <v>677</v>
      </c>
    </row>
    <row r="48" spans="1:6" ht="12.75" x14ac:dyDescent="0.2">
      <c r="A48" s="54" t="s">
        <v>100</v>
      </c>
      <c r="B48" s="31" t="s">
        <v>83</v>
      </c>
      <c r="C48" s="32" t="s">
        <v>481</v>
      </c>
      <c r="D48" s="51">
        <v>1.8</v>
      </c>
      <c r="E48" s="466">
        <v>3</v>
      </c>
      <c r="F48" s="717" t="s">
        <v>677</v>
      </c>
    </row>
    <row r="49" spans="1:7" ht="12.75" x14ac:dyDescent="0.2">
      <c r="A49" s="469" t="s">
        <v>101</v>
      </c>
      <c r="B49" s="31" t="s">
        <v>83</v>
      </c>
      <c r="C49" s="32" t="s">
        <v>481</v>
      </c>
      <c r="D49" s="51">
        <v>2.2000000000000002</v>
      </c>
      <c r="E49" s="466">
        <v>0.2</v>
      </c>
      <c r="F49" s="717" t="s">
        <v>677</v>
      </c>
    </row>
    <row r="50" spans="1:7" ht="12.75" x14ac:dyDescent="0.2">
      <c r="A50" s="55" t="s">
        <v>102</v>
      </c>
      <c r="B50" s="31" t="s">
        <v>83</v>
      </c>
      <c r="C50" s="32" t="s">
        <v>481</v>
      </c>
      <c r="D50" s="51">
        <v>2.2999999999999998</v>
      </c>
      <c r="E50" s="466">
        <v>-0.3</v>
      </c>
      <c r="F50" s="717" t="s">
        <v>677</v>
      </c>
    </row>
    <row r="51" spans="1:7" ht="12.75" x14ac:dyDescent="0.2">
      <c r="A51" s="55" t="s">
        <v>103</v>
      </c>
      <c r="B51" s="31" t="s">
        <v>83</v>
      </c>
      <c r="C51" s="32" t="s">
        <v>481</v>
      </c>
      <c r="D51" s="51">
        <v>0.5</v>
      </c>
      <c r="E51" s="466">
        <v>3.1</v>
      </c>
      <c r="F51" s="717" t="s">
        <v>677</v>
      </c>
    </row>
    <row r="52" spans="1:7" ht="12.75" x14ac:dyDescent="0.2">
      <c r="A52" s="55" t="s">
        <v>104</v>
      </c>
      <c r="B52" s="31" t="s">
        <v>83</v>
      </c>
      <c r="C52" s="32" t="s">
        <v>481</v>
      </c>
      <c r="D52" s="51">
        <v>3</v>
      </c>
      <c r="E52" s="466">
        <v>5.5</v>
      </c>
      <c r="F52" s="717" t="s">
        <v>677</v>
      </c>
    </row>
    <row r="53" spans="1:7" ht="12.75" x14ac:dyDescent="0.2">
      <c r="A53" s="54" t="s">
        <v>105</v>
      </c>
      <c r="B53" s="31" t="s">
        <v>83</v>
      </c>
      <c r="C53" s="32" t="s">
        <v>481</v>
      </c>
      <c r="D53" s="51">
        <v>7.4</v>
      </c>
      <c r="E53" s="466">
        <v>11.1</v>
      </c>
      <c r="F53" s="717" t="s">
        <v>677</v>
      </c>
    </row>
    <row r="54" spans="1:7" ht="12.75" x14ac:dyDescent="0.2">
      <c r="A54" s="56" t="s">
        <v>106</v>
      </c>
      <c r="B54" s="35" t="s">
        <v>83</v>
      </c>
      <c r="C54" s="36" t="s">
        <v>481</v>
      </c>
      <c r="D54" s="53">
        <v>7.5</v>
      </c>
      <c r="E54" s="467">
        <v>3.7</v>
      </c>
      <c r="F54" s="718" t="s">
        <v>677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8"/>
      <c r="B56" s="22"/>
      <c r="C56" s="22"/>
      <c r="D56" s="22"/>
      <c r="E56" s="22"/>
      <c r="F56" s="22"/>
    </row>
    <row r="57" spans="1:7" ht="12.75" x14ac:dyDescent="0.2">
      <c r="A57" s="448" t="s">
        <v>483</v>
      </c>
      <c r="B57" s="454"/>
      <c r="C57" s="454"/>
      <c r="D57" s="455"/>
      <c r="E57" s="22"/>
      <c r="F57" s="22"/>
    </row>
    <row r="58" spans="1:7" ht="12.75" x14ac:dyDescent="0.2">
      <c r="A58" s="448" t="s">
        <v>484</v>
      </c>
      <c r="B58" s="22"/>
      <c r="C58" s="22"/>
      <c r="D58" s="22"/>
      <c r="E58" s="22"/>
      <c r="F58" s="22"/>
    </row>
    <row r="59" spans="1:7" ht="12.75" x14ac:dyDescent="0.2">
      <c r="A59" s="448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98" t="s">
        <v>486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205</v>
      </c>
      <c r="B5" s="589">
        <v>35.549828554360815</v>
      </c>
      <c r="C5" s="267">
        <v>10.274603779158717</v>
      </c>
      <c r="D5" s="100">
        <v>366.20727307168471</v>
      </c>
      <c r="E5" s="101">
        <v>3.9808052920633918</v>
      </c>
      <c r="F5" s="100">
        <v>394.57417749223424</v>
      </c>
      <c r="G5" s="101">
        <v>4.3653318025302728</v>
      </c>
      <c r="H5" s="590">
        <v>7.5570318317408809</v>
      </c>
      <c r="I5" s="99"/>
    </row>
    <row r="6" spans="1:65" s="136" customFormat="1" x14ac:dyDescent="0.2">
      <c r="A6" s="99" t="s">
        <v>206</v>
      </c>
      <c r="B6" s="589">
        <v>68.959000000000003</v>
      </c>
      <c r="C6" s="101">
        <v>-0.95086252711107278</v>
      </c>
      <c r="D6" s="100">
        <v>670.98599999999999</v>
      </c>
      <c r="E6" s="101">
        <v>-21.951690461622928</v>
      </c>
      <c r="F6" s="100">
        <v>716.87800000000004</v>
      </c>
      <c r="G6" s="101">
        <v>-22.849978476108479</v>
      </c>
      <c r="H6" s="590">
        <v>13.729914866467313</v>
      </c>
      <c r="I6" s="99"/>
    </row>
    <row r="7" spans="1:65" s="136" customFormat="1" x14ac:dyDescent="0.2">
      <c r="A7" s="99" t="s">
        <v>207</v>
      </c>
      <c r="B7" s="589">
        <v>190</v>
      </c>
      <c r="C7" s="101">
        <v>47.286821705426355</v>
      </c>
      <c r="D7" s="100">
        <v>1940</v>
      </c>
      <c r="E7" s="101">
        <v>10.541310541310541</v>
      </c>
      <c r="F7" s="100">
        <v>2048</v>
      </c>
      <c r="G7" s="101">
        <v>10.52347544522396</v>
      </c>
      <c r="H7" s="590">
        <v>39.224059946776237</v>
      </c>
      <c r="I7" s="99"/>
    </row>
    <row r="8" spans="1:65" s="136" customFormat="1" x14ac:dyDescent="0.2">
      <c r="A8" s="179" t="s">
        <v>512</v>
      </c>
      <c r="B8" s="589">
        <v>164.49117144563917</v>
      </c>
      <c r="C8" s="101">
        <v>-22.471690125706697</v>
      </c>
      <c r="D8" s="100">
        <v>1932.204020580645</v>
      </c>
      <c r="E8" s="101">
        <v>0.36225860573293767</v>
      </c>
      <c r="F8" s="100">
        <v>2061.8329285854238</v>
      </c>
      <c r="G8" s="810">
        <v>1.9429174318934186</v>
      </c>
      <c r="H8" s="590">
        <v>39.488993355015559</v>
      </c>
      <c r="I8" s="99"/>
      <c r="J8" s="100"/>
    </row>
    <row r="9" spans="1:65" s="99" customFormat="1" x14ac:dyDescent="0.2">
      <c r="A9" s="68" t="s">
        <v>208</v>
      </c>
      <c r="B9" s="69">
        <v>458.99999999999994</v>
      </c>
      <c r="C9" s="103">
        <v>3.6052556779109213</v>
      </c>
      <c r="D9" s="69">
        <v>4909.3972936523296</v>
      </c>
      <c r="E9" s="103">
        <v>0.35310240196977299</v>
      </c>
      <c r="F9" s="69">
        <v>5221.2851060776584</v>
      </c>
      <c r="G9" s="103">
        <v>0.74242078131298561</v>
      </c>
      <c r="H9" s="103">
        <v>100</v>
      </c>
    </row>
    <row r="10" spans="1:65" s="99" customFormat="1" x14ac:dyDescent="0.2">
      <c r="H10" s="93" t="s">
        <v>236</v>
      </c>
    </row>
    <row r="11" spans="1:65" s="99" customFormat="1" x14ac:dyDescent="0.2">
      <c r="A11" s="94" t="s">
        <v>555</v>
      </c>
    </row>
    <row r="12" spans="1:65" x14ac:dyDescent="0.2">
      <c r="A12" s="94" t="s">
        <v>511</v>
      </c>
    </row>
    <row r="13" spans="1:65" x14ac:dyDescent="0.2">
      <c r="A13" s="94" t="s">
        <v>633</v>
      </c>
    </row>
    <row r="14" spans="1:65" x14ac:dyDescent="0.2">
      <c r="A14" s="166" t="s">
        <v>640</v>
      </c>
    </row>
  </sheetData>
  <mergeCells count="3">
    <mergeCell ref="B3:C3"/>
    <mergeCell ref="D3:E3"/>
    <mergeCell ref="F3:H3"/>
  </mergeCells>
  <conditionalFormatting sqref="C5">
    <cfRule type="cellIs" dxfId="248" priority="1" operator="between">
      <formula>-0.49999999</formula>
      <formula>0.499999</formula>
    </cfRule>
    <cfRule type="cellIs" dxfId="247" priority="2" operator="between">
      <formula>0</formula>
      <formula>0.5</formula>
    </cfRule>
    <cfRule type="cellIs" dxfId="246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workbookViewId="0"/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9" t="s">
        <v>266</v>
      </c>
      <c r="B1" s="429"/>
      <c r="C1" s="1"/>
      <c r="D1" s="1"/>
      <c r="E1" s="1"/>
      <c r="F1" s="1"/>
      <c r="G1" s="1"/>
      <c r="H1" s="1"/>
      <c r="I1" s="1"/>
    </row>
    <row r="2" spans="1:10" x14ac:dyDescent="0.2">
      <c r="A2" s="591"/>
      <c r="B2" s="591"/>
      <c r="C2" s="591"/>
      <c r="D2" s="591"/>
      <c r="E2" s="591"/>
      <c r="F2" s="1"/>
      <c r="G2" s="1"/>
      <c r="H2" s="592"/>
      <c r="I2" s="595" t="s">
        <v>158</v>
      </c>
    </row>
    <row r="3" spans="1:10" ht="14.45" customHeight="1" x14ac:dyDescent="0.2">
      <c r="A3" s="881" t="s">
        <v>523</v>
      </c>
      <c r="B3" s="881" t="s">
        <v>524</v>
      </c>
      <c r="C3" s="864">
        <f>INDICE!A3</f>
        <v>42675</v>
      </c>
      <c r="D3" s="865"/>
      <c r="E3" s="865" t="s">
        <v>119</v>
      </c>
      <c r="F3" s="865"/>
      <c r="G3" s="865" t="s">
        <v>120</v>
      </c>
      <c r="H3" s="865"/>
      <c r="I3" s="865"/>
    </row>
    <row r="4" spans="1:10" x14ac:dyDescent="0.2">
      <c r="A4" s="882"/>
      <c r="B4" s="882"/>
      <c r="C4" s="97" t="s">
        <v>47</v>
      </c>
      <c r="D4" s="97" t="s">
        <v>521</v>
      </c>
      <c r="E4" s="97" t="s">
        <v>47</v>
      </c>
      <c r="F4" s="97" t="s">
        <v>521</v>
      </c>
      <c r="G4" s="97" t="s">
        <v>47</v>
      </c>
      <c r="H4" s="98" t="s">
        <v>521</v>
      </c>
      <c r="I4" s="98" t="s">
        <v>109</v>
      </c>
    </row>
    <row r="5" spans="1:10" x14ac:dyDescent="0.2">
      <c r="A5" s="596"/>
      <c r="B5" s="602" t="s">
        <v>210</v>
      </c>
      <c r="C5" s="599">
        <v>0</v>
      </c>
      <c r="D5" s="186" t="s">
        <v>149</v>
      </c>
      <c r="E5" s="185">
        <v>343</v>
      </c>
      <c r="F5" s="197">
        <v>-30.284552845528456</v>
      </c>
      <c r="G5" s="598">
        <v>420</v>
      </c>
      <c r="H5" s="197">
        <v>-14.634146341463413</v>
      </c>
      <c r="I5" s="604">
        <v>0.65384914766093249</v>
      </c>
      <c r="J5" s="391"/>
    </row>
    <row r="6" spans="1:10" x14ac:dyDescent="0.2">
      <c r="A6" s="184"/>
      <c r="B6" s="184" t="s">
        <v>247</v>
      </c>
      <c r="C6" s="600">
        <v>0</v>
      </c>
      <c r="D6" s="186" t="s">
        <v>149</v>
      </c>
      <c r="E6" s="188">
        <v>522</v>
      </c>
      <c r="F6" s="186" t="s">
        <v>149</v>
      </c>
      <c r="G6" s="598">
        <v>522</v>
      </c>
      <c r="H6" s="820" t="s">
        <v>149</v>
      </c>
      <c r="I6" s="604">
        <v>0.81264108352144471</v>
      </c>
      <c r="J6" s="391"/>
    </row>
    <row r="7" spans="1:10" x14ac:dyDescent="0.2">
      <c r="A7" s="184"/>
      <c r="B7" s="603" t="s">
        <v>211</v>
      </c>
      <c r="C7" s="600">
        <v>1172</v>
      </c>
      <c r="D7" s="186">
        <v>74.145616641901938</v>
      </c>
      <c r="E7" s="188">
        <v>8498</v>
      </c>
      <c r="F7" s="186">
        <v>2.2869523350986998</v>
      </c>
      <c r="G7" s="598">
        <v>9073</v>
      </c>
      <c r="H7" s="196">
        <v>-2.6711006221840803</v>
      </c>
      <c r="I7" s="604">
        <v>14.124698373161049</v>
      </c>
      <c r="J7" s="391"/>
    </row>
    <row r="8" spans="1:10" x14ac:dyDescent="0.2">
      <c r="A8" s="802" t="s">
        <v>344</v>
      </c>
      <c r="B8" s="803"/>
      <c r="C8" s="191">
        <v>1172</v>
      </c>
      <c r="D8" s="192">
        <v>74.145616641901938</v>
      </c>
      <c r="E8" s="191">
        <v>9363</v>
      </c>
      <c r="F8" s="193">
        <v>6.3977272727272734</v>
      </c>
      <c r="G8" s="194">
        <v>10015</v>
      </c>
      <c r="H8" s="193">
        <v>2.0480945587935602</v>
      </c>
      <c r="I8" s="195">
        <v>15.591188604343426</v>
      </c>
      <c r="J8" s="391"/>
    </row>
    <row r="9" spans="1:10" x14ac:dyDescent="0.2">
      <c r="A9" s="596"/>
      <c r="B9" s="184" t="s">
        <v>212</v>
      </c>
      <c r="C9" s="600">
        <v>260</v>
      </c>
      <c r="D9" s="186">
        <v>162.62626262626264</v>
      </c>
      <c r="E9" s="188">
        <v>2701</v>
      </c>
      <c r="F9" s="189">
        <v>67.244582043343655</v>
      </c>
      <c r="G9" s="598">
        <v>2993</v>
      </c>
      <c r="H9" s="189">
        <v>75.23419203747072</v>
      </c>
      <c r="I9" s="604">
        <v>4.6594535689265975</v>
      </c>
      <c r="J9" s="391"/>
    </row>
    <row r="10" spans="1:10" x14ac:dyDescent="0.2">
      <c r="A10" s="596"/>
      <c r="B10" s="184" t="s">
        <v>213</v>
      </c>
      <c r="C10" s="600">
        <v>0</v>
      </c>
      <c r="D10" s="186">
        <v>-100</v>
      </c>
      <c r="E10" s="188">
        <v>2495</v>
      </c>
      <c r="F10" s="197">
        <v>-13.005578800557879</v>
      </c>
      <c r="G10" s="188">
        <v>2726</v>
      </c>
      <c r="H10" s="197">
        <v>-17.193195625759415</v>
      </c>
      <c r="I10" s="771">
        <v>4.2437923250564333</v>
      </c>
      <c r="J10" s="391"/>
    </row>
    <row r="11" spans="1:10" x14ac:dyDescent="0.2">
      <c r="A11" s="199"/>
      <c r="B11" s="184" t="s">
        <v>214</v>
      </c>
      <c r="C11" s="600">
        <v>201</v>
      </c>
      <c r="D11" s="186">
        <v>-46.825396825396822</v>
      </c>
      <c r="E11" s="188">
        <v>960</v>
      </c>
      <c r="F11" s="198">
        <v>-66.197183098591552</v>
      </c>
      <c r="G11" s="188">
        <v>1310</v>
      </c>
      <c r="H11" s="198">
        <v>-57.891353262616519</v>
      </c>
      <c r="I11" s="843">
        <v>2.0393866272281467</v>
      </c>
      <c r="J11" s="391"/>
    </row>
    <row r="12" spans="1:10" x14ac:dyDescent="0.2">
      <c r="A12" s="802" t="s">
        <v>513</v>
      </c>
      <c r="B12" s="803"/>
      <c r="C12" s="191">
        <v>461</v>
      </c>
      <c r="D12" s="192">
        <v>-33.859397417503587</v>
      </c>
      <c r="E12" s="191">
        <v>6156</v>
      </c>
      <c r="F12" s="193">
        <v>-15.936091765669808</v>
      </c>
      <c r="G12" s="194">
        <v>7029</v>
      </c>
      <c r="H12" s="193">
        <v>-13.339908765873504</v>
      </c>
      <c r="I12" s="195">
        <v>10.942632521211177</v>
      </c>
      <c r="J12" s="391"/>
    </row>
    <row r="13" spans="1:10" x14ac:dyDescent="0.2">
      <c r="A13" s="596"/>
      <c r="B13" s="184" t="s">
        <v>642</v>
      </c>
      <c r="C13" s="600">
        <v>91</v>
      </c>
      <c r="D13" s="186" t="s">
        <v>149</v>
      </c>
      <c r="E13" s="188">
        <v>1539</v>
      </c>
      <c r="F13" s="189">
        <v>35.118525021949075</v>
      </c>
      <c r="G13" s="598">
        <v>1539</v>
      </c>
      <c r="H13" s="189">
        <v>25.941080196399348</v>
      </c>
      <c r="I13" s="604">
        <v>2.3958900910718457</v>
      </c>
      <c r="J13" s="391"/>
    </row>
    <row r="14" spans="1:10" x14ac:dyDescent="0.2">
      <c r="A14" s="597"/>
      <c r="B14" s="601" t="s">
        <v>216</v>
      </c>
      <c r="C14" s="599">
        <v>0</v>
      </c>
      <c r="D14" s="186" t="s">
        <v>149</v>
      </c>
      <c r="E14" s="185">
        <v>116</v>
      </c>
      <c r="F14" s="186">
        <v>4.5045045045045047</v>
      </c>
      <c r="G14" s="188">
        <v>166</v>
      </c>
      <c r="H14" s="198">
        <v>49.549549549549546</v>
      </c>
      <c r="I14" s="771">
        <v>0.25842609169455905</v>
      </c>
      <c r="J14" s="391"/>
    </row>
    <row r="15" spans="1:10" x14ac:dyDescent="0.2">
      <c r="A15" s="597"/>
      <c r="B15" s="601" t="s">
        <v>217</v>
      </c>
      <c r="C15" s="600">
        <v>232</v>
      </c>
      <c r="D15" s="186" t="s">
        <v>149</v>
      </c>
      <c r="E15" s="188">
        <v>2599</v>
      </c>
      <c r="F15" s="198">
        <v>-0.38328861632809508</v>
      </c>
      <c r="G15" s="188">
        <v>2910</v>
      </c>
      <c r="H15" s="198">
        <v>7.8576723498888068</v>
      </c>
      <c r="I15" s="770">
        <v>4.5302405230793177</v>
      </c>
      <c r="J15" s="391"/>
    </row>
    <row r="16" spans="1:10" x14ac:dyDescent="0.2">
      <c r="A16" s="597"/>
      <c r="B16" s="601" t="s">
        <v>218</v>
      </c>
      <c r="C16" s="600">
        <v>0</v>
      </c>
      <c r="D16" s="186" t="s">
        <v>149</v>
      </c>
      <c r="E16" s="188">
        <v>843</v>
      </c>
      <c r="F16" s="198">
        <v>-37.509266123054111</v>
      </c>
      <c r="G16" s="188">
        <v>843</v>
      </c>
      <c r="H16" s="198">
        <v>-40.925017519271201</v>
      </c>
      <c r="I16" s="771">
        <v>1.312368646376586</v>
      </c>
      <c r="J16" s="391"/>
    </row>
    <row r="17" spans="1:10" x14ac:dyDescent="0.2">
      <c r="A17" s="597"/>
      <c r="B17" s="601" t="s">
        <v>219</v>
      </c>
      <c r="C17" s="600">
        <v>79</v>
      </c>
      <c r="D17" s="186">
        <v>-9.1954022988505741</v>
      </c>
      <c r="E17" s="188">
        <v>1111</v>
      </c>
      <c r="F17" s="198">
        <v>-24.575695858791583</v>
      </c>
      <c r="G17" s="598">
        <v>1433</v>
      </c>
      <c r="H17" s="198">
        <v>-7.6675257731958766</v>
      </c>
      <c r="I17" s="604">
        <v>2.2308710204717053</v>
      </c>
      <c r="J17" s="391"/>
    </row>
    <row r="18" spans="1:10" x14ac:dyDescent="0.2">
      <c r="A18" s="597"/>
      <c r="B18" s="601" t="s">
        <v>220</v>
      </c>
      <c r="C18" s="600">
        <v>368</v>
      </c>
      <c r="D18" s="186">
        <v>-4.6632124352331603</v>
      </c>
      <c r="E18" s="188">
        <v>4873</v>
      </c>
      <c r="F18" s="267">
        <v>31.738307650716408</v>
      </c>
      <c r="G18" s="598">
        <v>5172</v>
      </c>
      <c r="H18" s="198">
        <v>36.141089760463281</v>
      </c>
      <c r="I18" s="604">
        <v>8.0516852183389123</v>
      </c>
      <c r="J18" s="391"/>
    </row>
    <row r="19" spans="1:10" x14ac:dyDescent="0.2">
      <c r="A19" s="597"/>
      <c r="B19" s="601" t="s">
        <v>258</v>
      </c>
      <c r="C19" s="600">
        <v>23</v>
      </c>
      <c r="D19" s="186">
        <v>15</v>
      </c>
      <c r="E19" s="188">
        <v>260</v>
      </c>
      <c r="F19" s="198">
        <v>-2.6217228464419478</v>
      </c>
      <c r="G19" s="598">
        <v>279</v>
      </c>
      <c r="H19" s="198">
        <v>-2.7874564459930316</v>
      </c>
      <c r="I19" s="604">
        <v>0.43434264808904804</v>
      </c>
      <c r="J19" s="391"/>
    </row>
    <row r="20" spans="1:10" x14ac:dyDescent="0.2">
      <c r="A20" s="802" t="s">
        <v>514</v>
      </c>
      <c r="B20" s="803"/>
      <c r="C20" s="191">
        <v>793</v>
      </c>
      <c r="D20" s="192">
        <v>60.851926977687633</v>
      </c>
      <c r="E20" s="191">
        <v>11341</v>
      </c>
      <c r="F20" s="193">
        <v>6.5182680567295952</v>
      </c>
      <c r="G20" s="194">
        <v>12342</v>
      </c>
      <c r="H20" s="193">
        <v>11.229271809661139</v>
      </c>
      <c r="I20" s="195">
        <v>19.213824239121973</v>
      </c>
      <c r="J20" s="391"/>
    </row>
    <row r="21" spans="1:10" x14ac:dyDescent="0.2">
      <c r="A21" s="596"/>
      <c r="B21" s="184" t="s">
        <v>221</v>
      </c>
      <c r="C21" s="600">
        <v>703</v>
      </c>
      <c r="D21" s="186">
        <v>37.843137254901961</v>
      </c>
      <c r="E21" s="188">
        <v>6027</v>
      </c>
      <c r="F21" s="189">
        <v>-3.5834266517357225</v>
      </c>
      <c r="G21" s="598">
        <v>6588</v>
      </c>
      <c r="H21" s="189">
        <v>-3.6842105263157889</v>
      </c>
      <c r="I21" s="604">
        <v>10.256090916167199</v>
      </c>
      <c r="J21" s="391"/>
    </row>
    <row r="22" spans="1:10" x14ac:dyDescent="0.2">
      <c r="A22" s="597"/>
      <c r="B22" s="601" t="s">
        <v>222</v>
      </c>
      <c r="C22" s="600">
        <v>372</v>
      </c>
      <c r="D22" s="186">
        <v>-22.012578616352201</v>
      </c>
      <c r="E22" s="188">
        <v>4798</v>
      </c>
      <c r="F22" s="186">
        <v>47.676208064019697</v>
      </c>
      <c r="G22" s="188">
        <v>5034</v>
      </c>
      <c r="H22" s="186">
        <v>39.445983379501385</v>
      </c>
      <c r="I22" s="605">
        <v>7.8368490698217483</v>
      </c>
      <c r="J22" s="391"/>
    </row>
    <row r="23" spans="1:10" x14ac:dyDescent="0.2">
      <c r="A23" s="597"/>
      <c r="B23" s="601" t="s">
        <v>658</v>
      </c>
      <c r="C23" s="600">
        <v>429</v>
      </c>
      <c r="D23" s="186" t="s">
        <v>149</v>
      </c>
      <c r="E23" s="188">
        <v>2239</v>
      </c>
      <c r="F23" s="186" t="s">
        <v>149</v>
      </c>
      <c r="G23" s="598">
        <v>2239</v>
      </c>
      <c r="H23" s="198" t="s">
        <v>149</v>
      </c>
      <c r="I23" s="604">
        <v>3.4856386705067335</v>
      </c>
      <c r="J23" s="391"/>
    </row>
    <row r="24" spans="1:10" x14ac:dyDescent="0.2">
      <c r="A24" s="597"/>
      <c r="B24" s="601" t="s">
        <v>387</v>
      </c>
      <c r="C24" s="600">
        <v>0</v>
      </c>
      <c r="D24" s="186" t="s">
        <v>149</v>
      </c>
      <c r="E24" s="188">
        <v>87</v>
      </c>
      <c r="F24" s="198" t="s">
        <v>149</v>
      </c>
      <c r="G24" s="598">
        <v>87</v>
      </c>
      <c r="H24" s="198" t="s">
        <v>149</v>
      </c>
      <c r="I24" s="604">
        <v>0.13544018058690743</v>
      </c>
      <c r="J24" s="391"/>
    </row>
    <row r="25" spans="1:10" x14ac:dyDescent="0.2">
      <c r="A25" s="802" t="s">
        <v>391</v>
      </c>
      <c r="B25" s="803"/>
      <c r="C25" s="191">
        <v>1504</v>
      </c>
      <c r="D25" s="192">
        <v>52.380952380952387</v>
      </c>
      <c r="E25" s="191">
        <v>13151</v>
      </c>
      <c r="F25" s="193">
        <v>38.431578947368422</v>
      </c>
      <c r="G25" s="194">
        <v>13948</v>
      </c>
      <c r="H25" s="193">
        <v>33.473684210526315</v>
      </c>
      <c r="I25" s="195">
        <v>21.714018837082588</v>
      </c>
      <c r="J25" s="391"/>
    </row>
    <row r="26" spans="1:10" x14ac:dyDescent="0.2">
      <c r="A26" s="596"/>
      <c r="B26" s="184" t="s">
        <v>224</v>
      </c>
      <c r="C26" s="600">
        <v>131</v>
      </c>
      <c r="D26" s="186">
        <v>-67.892156862745097</v>
      </c>
      <c r="E26" s="188">
        <v>2732</v>
      </c>
      <c r="F26" s="189">
        <v>-54.107172854023176</v>
      </c>
      <c r="G26" s="598">
        <v>2732</v>
      </c>
      <c r="H26" s="189">
        <v>-57.969230769230776</v>
      </c>
      <c r="I26" s="604">
        <v>4.2531330271658749</v>
      </c>
      <c r="J26" s="391"/>
    </row>
    <row r="27" spans="1:10" x14ac:dyDescent="0.2">
      <c r="A27" s="597"/>
      <c r="B27" s="601" t="s">
        <v>225</v>
      </c>
      <c r="C27" s="600">
        <v>93</v>
      </c>
      <c r="D27" s="186">
        <v>-60.593220338983059</v>
      </c>
      <c r="E27" s="188">
        <v>1388</v>
      </c>
      <c r="F27" s="186">
        <v>-47.404319818112924</v>
      </c>
      <c r="G27" s="188">
        <v>1677</v>
      </c>
      <c r="H27" s="186">
        <v>-38.795620437956202</v>
      </c>
      <c r="I27" s="605">
        <v>2.6107262395890092</v>
      </c>
      <c r="J27" s="391"/>
    </row>
    <row r="28" spans="1:10" x14ac:dyDescent="0.2">
      <c r="A28" s="597"/>
      <c r="B28" s="601" t="s">
        <v>226</v>
      </c>
      <c r="C28" s="600">
        <v>0</v>
      </c>
      <c r="D28" s="186" t="s">
        <v>149</v>
      </c>
      <c r="E28" s="188">
        <v>695</v>
      </c>
      <c r="F28" s="186">
        <v>43.595041322314046</v>
      </c>
      <c r="G28" s="598">
        <v>695</v>
      </c>
      <c r="H28" s="186">
        <v>43.595041322314046</v>
      </c>
      <c r="I28" s="605">
        <v>1.0819646610103526</v>
      </c>
      <c r="J28" s="391"/>
    </row>
    <row r="29" spans="1:10" x14ac:dyDescent="0.2">
      <c r="A29" s="597"/>
      <c r="B29" s="601" t="s">
        <v>227</v>
      </c>
      <c r="C29" s="600">
        <v>130</v>
      </c>
      <c r="D29" s="200">
        <v>-2.2556390977443606</v>
      </c>
      <c r="E29" s="188">
        <v>384</v>
      </c>
      <c r="F29" s="186">
        <v>-25.581395348837212</v>
      </c>
      <c r="G29" s="188">
        <v>384</v>
      </c>
      <c r="H29" s="186">
        <v>-25.581395348837212</v>
      </c>
      <c r="I29" s="771">
        <v>0.59780493500428111</v>
      </c>
      <c r="J29" s="391"/>
    </row>
    <row r="30" spans="1:10" x14ac:dyDescent="0.2">
      <c r="A30" s="597"/>
      <c r="B30" s="601" t="s">
        <v>228</v>
      </c>
      <c r="C30" s="599">
        <v>189</v>
      </c>
      <c r="D30" s="200">
        <v>38.970588235294116</v>
      </c>
      <c r="E30" s="185">
        <v>1211</v>
      </c>
      <c r="F30" s="186">
        <v>790.44117647058818</v>
      </c>
      <c r="G30" s="188">
        <v>1276</v>
      </c>
      <c r="H30" s="186">
        <v>838.23529411764707</v>
      </c>
      <c r="I30" s="604">
        <v>1.9864559819413092</v>
      </c>
      <c r="J30" s="391"/>
    </row>
    <row r="31" spans="1:10" x14ac:dyDescent="0.2">
      <c r="A31" s="597"/>
      <c r="B31" s="601" t="s">
        <v>229</v>
      </c>
      <c r="C31" s="600">
        <v>0</v>
      </c>
      <c r="D31" s="186" t="s">
        <v>149</v>
      </c>
      <c r="E31" s="188">
        <v>260</v>
      </c>
      <c r="F31" s="186">
        <v>-70.687711386696733</v>
      </c>
      <c r="G31" s="598">
        <v>344</v>
      </c>
      <c r="H31" s="186">
        <v>-61.21758737316798</v>
      </c>
      <c r="I31" s="605">
        <v>0.53553358760800185</v>
      </c>
      <c r="J31" s="391"/>
    </row>
    <row r="32" spans="1:10" x14ac:dyDescent="0.2">
      <c r="A32" s="597"/>
      <c r="B32" s="601" t="s">
        <v>230</v>
      </c>
      <c r="C32" s="600">
        <v>140</v>
      </c>
      <c r="D32" s="186">
        <v>2.1897810218978102</v>
      </c>
      <c r="E32" s="188">
        <v>1535</v>
      </c>
      <c r="F32" s="186">
        <v>12.289685442574982</v>
      </c>
      <c r="G32" s="188">
        <v>1672</v>
      </c>
      <c r="H32" s="186">
        <v>11.989283322170127</v>
      </c>
      <c r="I32" s="605">
        <v>2.6029423211644742</v>
      </c>
      <c r="J32" s="391"/>
    </row>
    <row r="33" spans="1:10" x14ac:dyDescent="0.2">
      <c r="A33" s="597"/>
      <c r="B33" s="601" t="s">
        <v>231</v>
      </c>
      <c r="C33" s="600">
        <v>308</v>
      </c>
      <c r="D33" s="186">
        <v>45.283018867924532</v>
      </c>
      <c r="E33" s="188">
        <v>2479</v>
      </c>
      <c r="F33" s="267">
        <v>119.7695035460993</v>
      </c>
      <c r="G33" s="598">
        <v>2954</v>
      </c>
      <c r="H33" s="198">
        <v>128.81487219209916</v>
      </c>
      <c r="I33" s="604">
        <v>4.5987390052152248</v>
      </c>
      <c r="J33" s="391"/>
    </row>
    <row r="34" spans="1:10" x14ac:dyDescent="0.2">
      <c r="A34" s="597"/>
      <c r="B34" s="601" t="s">
        <v>232</v>
      </c>
      <c r="C34" s="600">
        <v>917</v>
      </c>
      <c r="D34" s="186">
        <v>1.7758046614872365</v>
      </c>
      <c r="E34" s="188">
        <v>7848</v>
      </c>
      <c r="F34" s="198">
        <v>-19.803801348865726</v>
      </c>
      <c r="G34" s="598">
        <v>8883</v>
      </c>
      <c r="H34" s="198">
        <v>-19.756097560975611</v>
      </c>
      <c r="I34" s="604">
        <v>13.828909473028721</v>
      </c>
      <c r="J34" s="391"/>
    </row>
    <row r="35" spans="1:10" x14ac:dyDescent="0.2">
      <c r="A35" s="597"/>
      <c r="B35" s="601" t="s">
        <v>233</v>
      </c>
      <c r="C35" s="600">
        <v>0</v>
      </c>
      <c r="D35" s="186" t="s">
        <v>149</v>
      </c>
      <c r="E35" s="188">
        <v>0</v>
      </c>
      <c r="F35" s="186" t="s">
        <v>149</v>
      </c>
      <c r="G35" s="598">
        <v>21</v>
      </c>
      <c r="H35" s="188">
        <v>0</v>
      </c>
      <c r="I35" s="775">
        <v>3.2692457383046623E-2</v>
      </c>
      <c r="J35" s="391"/>
    </row>
    <row r="36" spans="1:10" x14ac:dyDescent="0.2">
      <c r="A36" s="597"/>
      <c r="B36" s="601" t="s">
        <v>234</v>
      </c>
      <c r="C36" s="600">
        <v>93</v>
      </c>
      <c r="D36" s="186" t="s">
        <v>149</v>
      </c>
      <c r="E36" s="188">
        <v>263</v>
      </c>
      <c r="F36" s="198">
        <v>696.969696969697</v>
      </c>
      <c r="G36" s="598">
        <v>263</v>
      </c>
      <c r="H36" s="198">
        <v>696.969696969697</v>
      </c>
      <c r="I36" s="604">
        <v>0.40943410913053629</v>
      </c>
      <c r="J36" s="391"/>
    </row>
    <row r="37" spans="1:10" x14ac:dyDescent="0.2">
      <c r="A37" s="802" t="s">
        <v>515</v>
      </c>
      <c r="B37" s="803"/>
      <c r="C37" s="191">
        <v>2001</v>
      </c>
      <c r="D37" s="192">
        <v>-7.4895977808599161</v>
      </c>
      <c r="E37" s="191">
        <v>18795</v>
      </c>
      <c r="F37" s="193">
        <v>-18.029569540756246</v>
      </c>
      <c r="G37" s="194">
        <v>20901</v>
      </c>
      <c r="H37" s="193">
        <v>-16.963966469349646</v>
      </c>
      <c r="I37" s="195">
        <v>32.538335798240837</v>
      </c>
      <c r="J37" s="391"/>
    </row>
    <row r="38" spans="1:10" x14ac:dyDescent="0.2">
      <c r="A38" s="204" t="s">
        <v>235</v>
      </c>
      <c r="B38" s="204"/>
      <c r="C38" s="204">
        <v>5931</v>
      </c>
      <c r="D38" s="205">
        <v>18.312387791741472</v>
      </c>
      <c r="E38" s="204">
        <v>58806</v>
      </c>
      <c r="F38" s="206">
        <v>-0.6638625652460346</v>
      </c>
      <c r="G38" s="204">
        <v>64235</v>
      </c>
      <c r="H38" s="206">
        <v>-0.62962160824231928</v>
      </c>
      <c r="I38" s="207">
        <v>100</v>
      </c>
      <c r="J38" s="391"/>
    </row>
    <row r="39" spans="1:10" x14ac:dyDescent="0.2">
      <c r="A39" s="208" t="s">
        <v>625</v>
      </c>
      <c r="B39" s="772"/>
      <c r="C39" s="209">
        <v>3154</v>
      </c>
      <c r="D39" s="210">
        <v>1.0249839846252402</v>
      </c>
      <c r="E39" s="209">
        <v>28558</v>
      </c>
      <c r="F39" s="210">
        <v>-10.324687558877097</v>
      </c>
      <c r="G39" s="209">
        <v>31504</v>
      </c>
      <c r="H39" s="210">
        <v>-10.403276264148797</v>
      </c>
      <c r="I39" s="211">
        <v>49.044913209309563</v>
      </c>
      <c r="J39" s="391"/>
    </row>
    <row r="40" spans="1:10" x14ac:dyDescent="0.2">
      <c r="A40" s="208" t="s">
        <v>626</v>
      </c>
      <c r="B40" s="772"/>
      <c r="C40" s="209">
        <v>2777</v>
      </c>
      <c r="D40" s="210">
        <v>46.853516657852992</v>
      </c>
      <c r="E40" s="209">
        <v>30248</v>
      </c>
      <c r="F40" s="210">
        <v>10.58384820677805</v>
      </c>
      <c r="G40" s="209">
        <v>32731</v>
      </c>
      <c r="H40" s="210">
        <v>11.027815468113976</v>
      </c>
      <c r="I40" s="211">
        <v>50.95508679069043</v>
      </c>
      <c r="J40" s="391"/>
    </row>
    <row r="41" spans="1:10" x14ac:dyDescent="0.2">
      <c r="A41" s="212" t="s">
        <v>627</v>
      </c>
      <c r="B41" s="773"/>
      <c r="C41" s="213">
        <v>1251</v>
      </c>
      <c r="D41" s="214">
        <v>64.605263157894726</v>
      </c>
      <c r="E41" s="213">
        <v>11433</v>
      </c>
      <c r="F41" s="214">
        <v>-2.5568908207619536</v>
      </c>
      <c r="G41" s="213">
        <v>12457</v>
      </c>
      <c r="H41" s="214">
        <v>-3.4640421574705518</v>
      </c>
      <c r="I41" s="215">
        <v>19.392854362886279</v>
      </c>
    </row>
    <row r="42" spans="1:10" x14ac:dyDescent="0.2">
      <c r="A42" s="212" t="s">
        <v>628</v>
      </c>
      <c r="B42" s="773"/>
      <c r="C42" s="213">
        <v>4680</v>
      </c>
      <c r="D42" s="214">
        <v>10.039971784622621</v>
      </c>
      <c r="E42" s="213">
        <v>47373</v>
      </c>
      <c r="F42" s="214">
        <v>-0.19592971811401844</v>
      </c>
      <c r="G42" s="213">
        <v>51778</v>
      </c>
      <c r="H42" s="214">
        <v>7.7312613552901158E-2</v>
      </c>
      <c r="I42" s="215">
        <v>80.607145637113717</v>
      </c>
    </row>
    <row r="43" spans="1:10" x14ac:dyDescent="0.2">
      <c r="A43" s="782" t="s">
        <v>629</v>
      </c>
      <c r="B43" s="783"/>
      <c r="C43" s="808">
        <v>79</v>
      </c>
      <c r="D43" s="758">
        <v>-9.1954022988505741</v>
      </c>
      <c r="E43" s="808">
        <v>1227</v>
      </c>
      <c r="F43" s="758">
        <v>-22.537878787878789</v>
      </c>
      <c r="G43" s="786">
        <v>1599</v>
      </c>
      <c r="H43" s="785">
        <v>-3.8484666265784728</v>
      </c>
      <c r="I43" s="787">
        <v>2.4892971121662644</v>
      </c>
    </row>
    <row r="44" spans="1:10" x14ac:dyDescent="0.2">
      <c r="A44" s="833"/>
      <c r="B44" s="99"/>
      <c r="C44" s="99"/>
      <c r="D44" s="99"/>
      <c r="E44" s="99"/>
      <c r="F44" s="99"/>
      <c r="G44" s="99"/>
      <c r="I44" s="93"/>
    </row>
    <row r="45" spans="1:10" x14ac:dyDescent="0.2">
      <c r="A45" s="221"/>
      <c r="C45" s="1"/>
      <c r="D45" s="1"/>
      <c r="E45" s="1"/>
      <c r="F45" s="1"/>
      <c r="G45" s="1"/>
      <c r="H45" s="1"/>
      <c r="I45" s="1"/>
    </row>
    <row r="46" spans="1:10" x14ac:dyDescent="0.2">
      <c r="A46" s="221" t="s">
        <v>639</v>
      </c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45" priority="14" operator="between">
      <formula>0</formula>
      <formula>0.5</formula>
    </cfRule>
    <cfRule type="cellIs" dxfId="244" priority="15" operator="between">
      <formula>0</formula>
      <formula>0.49</formula>
    </cfRule>
  </conditionalFormatting>
  <conditionalFormatting sqref="F18">
    <cfRule type="cellIs" dxfId="243" priority="13" stopIfTrue="1" operator="equal">
      <formula>0</formula>
    </cfRule>
  </conditionalFormatting>
  <conditionalFormatting sqref="F33">
    <cfRule type="cellIs" dxfId="242" priority="8" operator="between">
      <formula>0</formula>
      <formula>0.5</formula>
    </cfRule>
    <cfRule type="cellIs" dxfId="241" priority="9" operator="between">
      <formula>0</formula>
      <formula>0.49</formula>
    </cfRule>
  </conditionalFormatting>
  <conditionalFormatting sqref="F33">
    <cfRule type="cellIs" dxfId="240" priority="7" stopIfTrue="1" operator="equal">
      <formula>0</formula>
    </cfRule>
  </conditionalFormatting>
  <conditionalFormatting sqref="I35">
    <cfRule type="cellIs" dxfId="239" priority="2" operator="between">
      <formula>0</formula>
      <formula>0.5</formula>
    </cfRule>
    <cfRule type="cellIs" dxfId="238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238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239</v>
      </c>
      <c r="H2" s="1"/>
    </row>
    <row r="3" spans="1:8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1"/>
    </row>
    <row r="4" spans="1:8" x14ac:dyDescent="0.2">
      <c r="A4" s="81"/>
      <c r="B4" s="97" t="s">
        <v>56</v>
      </c>
      <c r="C4" s="97" t="s">
        <v>521</v>
      </c>
      <c r="D4" s="97" t="s">
        <v>56</v>
      </c>
      <c r="E4" s="97" t="s">
        <v>521</v>
      </c>
      <c r="F4" s="97" t="s">
        <v>56</v>
      </c>
      <c r="G4" s="440" t="s">
        <v>521</v>
      </c>
      <c r="H4" s="1"/>
    </row>
    <row r="5" spans="1:8" x14ac:dyDescent="0.2">
      <c r="A5" s="223" t="s">
        <v>8</v>
      </c>
      <c r="B5" s="606">
        <v>40.265449128601347</v>
      </c>
      <c r="C5" s="776">
        <v>1.3447730036410062</v>
      </c>
      <c r="D5" s="606">
        <v>35.350318043510143</v>
      </c>
      <c r="E5" s="776">
        <v>-22.74220203176597</v>
      </c>
      <c r="F5" s="606">
        <v>35.112320153058064</v>
      </c>
      <c r="G5" s="776">
        <v>-23.937974396569537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236</v>
      </c>
      <c r="H6" s="1"/>
    </row>
    <row r="7" spans="1:8" x14ac:dyDescent="0.2">
      <c r="A7" s="94" t="s">
        <v>132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C7" sqref="C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525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158</v>
      </c>
    </row>
    <row r="3" spans="1:8" ht="14.1" customHeight="1" x14ac:dyDescent="0.2">
      <c r="A3" s="230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</row>
    <row r="4" spans="1:8" x14ac:dyDescent="0.2">
      <c r="A4" s="231"/>
      <c r="B4" s="72" t="s">
        <v>47</v>
      </c>
      <c r="C4" s="72" t="s">
        <v>521</v>
      </c>
      <c r="D4" s="72" t="s">
        <v>47</v>
      </c>
      <c r="E4" s="72" t="s">
        <v>521</v>
      </c>
      <c r="F4" s="72" t="s">
        <v>47</v>
      </c>
      <c r="G4" s="73" t="s">
        <v>521</v>
      </c>
      <c r="H4" s="73" t="s">
        <v>109</v>
      </c>
    </row>
    <row r="5" spans="1:8" x14ac:dyDescent="0.2">
      <c r="A5" s="231" t="s">
        <v>240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466</v>
      </c>
      <c r="B6" s="738">
        <v>77</v>
      </c>
      <c r="C6" s="608">
        <v>-15.384615384615385</v>
      </c>
      <c r="D6" s="371">
        <v>848</v>
      </c>
      <c r="E6" s="608">
        <v>24.340175953079179</v>
      </c>
      <c r="F6" s="371">
        <v>946</v>
      </c>
      <c r="G6" s="608">
        <v>25.797872340425531</v>
      </c>
      <c r="H6" s="608">
        <v>5.2184466019417473</v>
      </c>
    </row>
    <row r="7" spans="1:8" x14ac:dyDescent="0.2">
      <c r="A7" s="235" t="s">
        <v>48</v>
      </c>
      <c r="B7" s="738">
        <v>16</v>
      </c>
      <c r="C7" s="611" t="s">
        <v>149</v>
      </c>
      <c r="D7" s="371">
        <v>159</v>
      </c>
      <c r="E7" s="608">
        <v>29.268292682926827</v>
      </c>
      <c r="F7" s="371">
        <v>172</v>
      </c>
      <c r="G7" s="608">
        <v>39.837398373983739</v>
      </c>
      <c r="H7" s="608">
        <v>0.94880847308031779</v>
      </c>
    </row>
    <row r="8" spans="1:8" x14ac:dyDescent="0.2">
      <c r="A8" s="235" t="s">
        <v>49</v>
      </c>
      <c r="B8" s="738">
        <v>148</v>
      </c>
      <c r="C8" s="608">
        <v>-40.322580645161288</v>
      </c>
      <c r="D8" s="371">
        <v>2051</v>
      </c>
      <c r="E8" s="608">
        <v>-1.5834932821497121</v>
      </c>
      <c r="F8" s="371">
        <v>2179</v>
      </c>
      <c r="G8" s="608">
        <v>-1.9793072424651372</v>
      </c>
      <c r="H8" s="608">
        <v>12.020079435127979</v>
      </c>
    </row>
    <row r="9" spans="1:8" x14ac:dyDescent="0.2">
      <c r="A9" s="235" t="s">
        <v>128</v>
      </c>
      <c r="B9" s="738">
        <v>374</v>
      </c>
      <c r="C9" s="608">
        <v>15.432098765432098</v>
      </c>
      <c r="D9" s="371">
        <v>5163</v>
      </c>
      <c r="E9" s="608">
        <v>5.2814029363784671</v>
      </c>
      <c r="F9" s="371">
        <v>5467</v>
      </c>
      <c r="G9" s="608">
        <v>4.7719432732847835</v>
      </c>
      <c r="H9" s="608">
        <v>30.157766990291261</v>
      </c>
    </row>
    <row r="10" spans="1:8" x14ac:dyDescent="0.2">
      <c r="A10" s="235" t="s">
        <v>129</v>
      </c>
      <c r="B10" s="738">
        <v>568</v>
      </c>
      <c r="C10" s="608">
        <v>28.798185941043087</v>
      </c>
      <c r="D10" s="371">
        <v>5589</v>
      </c>
      <c r="E10" s="608">
        <v>36.217401901048014</v>
      </c>
      <c r="F10" s="371">
        <v>5970</v>
      </c>
      <c r="G10" s="608">
        <v>34.641407307171853</v>
      </c>
      <c r="H10" s="608">
        <v>32.932480141218008</v>
      </c>
    </row>
    <row r="11" spans="1:8" x14ac:dyDescent="0.2">
      <c r="A11" s="235" t="s">
        <v>241</v>
      </c>
      <c r="B11" s="738">
        <v>318</v>
      </c>
      <c r="C11" s="608">
        <v>21.839080459770116</v>
      </c>
      <c r="D11" s="371">
        <v>3142</v>
      </c>
      <c r="E11" s="608">
        <v>-1.9350811485642945</v>
      </c>
      <c r="F11" s="371">
        <v>3394</v>
      </c>
      <c r="G11" s="608">
        <v>-2.6670490392887869</v>
      </c>
      <c r="H11" s="608">
        <v>18.72241835834069</v>
      </c>
    </row>
    <row r="12" spans="1:8" x14ac:dyDescent="0.2">
      <c r="A12" s="238" t="s">
        <v>242</v>
      </c>
      <c r="B12" s="739">
        <v>1501</v>
      </c>
      <c r="C12" s="240">
        <v>9.9633699633699635</v>
      </c>
      <c r="D12" s="239">
        <v>16952</v>
      </c>
      <c r="E12" s="240">
        <v>12.264900662251655</v>
      </c>
      <c r="F12" s="239">
        <v>18128</v>
      </c>
      <c r="G12" s="240">
        <v>11.64624006897826</v>
      </c>
      <c r="H12" s="240">
        <v>100</v>
      </c>
    </row>
    <row r="13" spans="1:8" x14ac:dyDescent="0.2">
      <c r="A13" s="190" t="s">
        <v>243</v>
      </c>
      <c r="B13" s="740"/>
      <c r="C13" s="242"/>
      <c r="D13" s="241"/>
      <c r="E13" s="242"/>
      <c r="F13" s="241"/>
      <c r="G13" s="242"/>
      <c r="H13" s="242"/>
    </row>
    <row r="14" spans="1:8" x14ac:dyDescent="0.2">
      <c r="A14" s="235" t="s">
        <v>466</v>
      </c>
      <c r="B14" s="738">
        <v>40</v>
      </c>
      <c r="C14" s="760">
        <v>8.1081081081081088</v>
      </c>
      <c r="D14" s="371">
        <v>433</v>
      </c>
      <c r="E14" s="608">
        <v>16.711590296495956</v>
      </c>
      <c r="F14" s="371">
        <v>457</v>
      </c>
      <c r="G14" s="608">
        <v>16.581632653061224</v>
      </c>
      <c r="H14" s="608">
        <v>2.0672185280680329</v>
      </c>
    </row>
    <row r="15" spans="1:8" x14ac:dyDescent="0.2">
      <c r="A15" s="235" t="s">
        <v>48</v>
      </c>
      <c r="B15" s="738">
        <v>335</v>
      </c>
      <c r="C15" s="608">
        <v>-18.292682926829269</v>
      </c>
      <c r="D15" s="371">
        <v>4032</v>
      </c>
      <c r="E15" s="608">
        <v>-8.5714285714285712</v>
      </c>
      <c r="F15" s="371">
        <v>4529</v>
      </c>
      <c r="G15" s="608">
        <v>-5.685131195335277</v>
      </c>
      <c r="H15" s="608">
        <v>20.486723662188446</v>
      </c>
    </row>
    <row r="16" spans="1:8" x14ac:dyDescent="0.2">
      <c r="A16" s="235" t="s">
        <v>49</v>
      </c>
      <c r="B16" s="738">
        <v>27</v>
      </c>
      <c r="C16" s="760">
        <v>-70.329670329670336</v>
      </c>
      <c r="D16" s="371">
        <v>545</v>
      </c>
      <c r="E16" s="608">
        <v>7.4950690335305712</v>
      </c>
      <c r="F16" s="371">
        <v>554</v>
      </c>
      <c r="G16" s="608">
        <v>3.1657355679702048</v>
      </c>
      <c r="H16" s="608">
        <v>2.5059935766951642</v>
      </c>
    </row>
    <row r="17" spans="1:8" x14ac:dyDescent="0.2">
      <c r="A17" s="235" t="s">
        <v>128</v>
      </c>
      <c r="B17" s="738">
        <v>588</v>
      </c>
      <c r="C17" s="608">
        <v>13.294797687861271</v>
      </c>
      <c r="D17" s="371">
        <v>5642</v>
      </c>
      <c r="E17" s="608">
        <v>-1.7244382511757534</v>
      </c>
      <c r="F17" s="371">
        <v>6215</v>
      </c>
      <c r="G17" s="608">
        <v>-1.098026734563972</v>
      </c>
      <c r="H17" s="608">
        <v>28.11326729090333</v>
      </c>
    </row>
    <row r="18" spans="1:8" x14ac:dyDescent="0.2">
      <c r="A18" s="235" t="s">
        <v>129</v>
      </c>
      <c r="B18" s="738">
        <v>350</v>
      </c>
      <c r="C18" s="608">
        <v>48.936170212765958</v>
      </c>
      <c r="D18" s="371">
        <v>2489</v>
      </c>
      <c r="E18" s="608">
        <v>26.025316455696203</v>
      </c>
      <c r="F18" s="371">
        <v>2812</v>
      </c>
      <c r="G18" s="608">
        <v>26.952595936794584</v>
      </c>
      <c r="H18" s="608">
        <v>12.719952956077259</v>
      </c>
    </row>
    <row r="19" spans="1:8" x14ac:dyDescent="0.2">
      <c r="A19" s="235" t="s">
        <v>241</v>
      </c>
      <c r="B19" s="738">
        <v>594</v>
      </c>
      <c r="C19" s="608">
        <v>2.7681660899653981</v>
      </c>
      <c r="D19" s="371">
        <v>6968</v>
      </c>
      <c r="E19" s="608">
        <v>2.2300469483568075</v>
      </c>
      <c r="F19" s="371">
        <v>7540</v>
      </c>
      <c r="G19" s="608">
        <v>2.2650210226502101</v>
      </c>
      <c r="H19" s="608">
        <v>34.106843986067759</v>
      </c>
    </row>
    <row r="20" spans="1:8" x14ac:dyDescent="0.2">
      <c r="A20" s="243" t="s">
        <v>244</v>
      </c>
      <c r="B20" s="741">
        <v>1934</v>
      </c>
      <c r="C20" s="245">
        <v>3.4224598930481283</v>
      </c>
      <c r="D20" s="244">
        <v>20109</v>
      </c>
      <c r="E20" s="245">
        <v>1.4581231079717456</v>
      </c>
      <c r="F20" s="244">
        <v>22107</v>
      </c>
      <c r="G20" s="245">
        <v>2.3330093042632964</v>
      </c>
      <c r="H20" s="245">
        <v>100</v>
      </c>
    </row>
    <row r="21" spans="1:8" x14ac:dyDescent="0.2">
      <c r="A21" s="190" t="s">
        <v>526</v>
      </c>
      <c r="B21" s="742"/>
      <c r="C21" s="610"/>
      <c r="D21" s="609"/>
      <c r="E21" s="610"/>
      <c r="F21" s="609"/>
      <c r="G21" s="610"/>
      <c r="H21" s="610"/>
    </row>
    <row r="22" spans="1:8" x14ac:dyDescent="0.2">
      <c r="A22" s="235" t="s">
        <v>466</v>
      </c>
      <c r="B22" s="738">
        <v>-37</v>
      </c>
      <c r="C22" s="608">
        <v>-31.481481481481481</v>
      </c>
      <c r="D22" s="371">
        <v>-415</v>
      </c>
      <c r="E22" s="608">
        <v>33.440514469453376</v>
      </c>
      <c r="F22" s="371">
        <v>-489</v>
      </c>
      <c r="G22" s="608">
        <v>35.833333333333336</v>
      </c>
      <c r="H22" s="611" t="s">
        <v>527</v>
      </c>
    </row>
    <row r="23" spans="1:8" x14ac:dyDescent="0.2">
      <c r="A23" s="235" t="s">
        <v>48</v>
      </c>
      <c r="B23" s="738">
        <v>319</v>
      </c>
      <c r="C23" s="608">
        <v>-22.195121951219512</v>
      </c>
      <c r="D23" s="371">
        <v>3873</v>
      </c>
      <c r="E23" s="608">
        <v>-9.6571028691392584</v>
      </c>
      <c r="F23" s="371">
        <v>4357</v>
      </c>
      <c r="G23" s="608">
        <v>-6.8818123530668949</v>
      </c>
      <c r="H23" s="611" t="s">
        <v>527</v>
      </c>
    </row>
    <row r="24" spans="1:8" x14ac:dyDescent="0.2">
      <c r="A24" s="235" t="s">
        <v>49</v>
      </c>
      <c r="B24" s="738">
        <v>-121</v>
      </c>
      <c r="C24" s="608">
        <v>-22.929936305732486</v>
      </c>
      <c r="D24" s="371">
        <v>-1506</v>
      </c>
      <c r="E24" s="608">
        <v>-4.502219403931516</v>
      </c>
      <c r="F24" s="371">
        <v>-1625</v>
      </c>
      <c r="G24" s="608">
        <v>-3.6180308422301306</v>
      </c>
      <c r="H24" s="611" t="s">
        <v>527</v>
      </c>
    </row>
    <row r="25" spans="1:8" x14ac:dyDescent="0.2">
      <c r="A25" s="235" t="s">
        <v>128</v>
      </c>
      <c r="B25" s="738">
        <v>214</v>
      </c>
      <c r="C25" s="608">
        <v>9.7435897435897445</v>
      </c>
      <c r="D25" s="371">
        <v>479</v>
      </c>
      <c r="E25" s="608">
        <v>-42.771804062126648</v>
      </c>
      <c r="F25" s="371">
        <v>748</v>
      </c>
      <c r="G25" s="608">
        <v>-29.831144465290805</v>
      </c>
      <c r="H25" s="611" t="s">
        <v>527</v>
      </c>
    </row>
    <row r="26" spans="1:8" x14ac:dyDescent="0.2">
      <c r="A26" s="235" t="s">
        <v>129</v>
      </c>
      <c r="B26" s="738">
        <v>-218</v>
      </c>
      <c r="C26" s="608">
        <v>5.825242718446602</v>
      </c>
      <c r="D26" s="371">
        <v>-3100</v>
      </c>
      <c r="E26" s="608">
        <v>45.676691729323309</v>
      </c>
      <c r="F26" s="371">
        <v>-3158</v>
      </c>
      <c r="G26" s="608">
        <v>42.316358720144208</v>
      </c>
      <c r="H26" s="611" t="s">
        <v>527</v>
      </c>
    </row>
    <row r="27" spans="1:8" x14ac:dyDescent="0.2">
      <c r="A27" s="235" t="s">
        <v>241</v>
      </c>
      <c r="B27" s="738">
        <v>276</v>
      </c>
      <c r="C27" s="608">
        <v>-12.933753943217665</v>
      </c>
      <c r="D27" s="371">
        <v>3826</v>
      </c>
      <c r="E27" s="608">
        <v>5.9246954595791799</v>
      </c>
      <c r="F27" s="371">
        <v>4146</v>
      </c>
      <c r="G27" s="608">
        <v>6.6906845084920228</v>
      </c>
      <c r="H27" s="611" t="s">
        <v>527</v>
      </c>
    </row>
    <row r="28" spans="1:8" x14ac:dyDescent="0.2">
      <c r="A28" s="243" t="s">
        <v>245</v>
      </c>
      <c r="B28" s="741">
        <v>433</v>
      </c>
      <c r="C28" s="245">
        <v>-14.257425742574256</v>
      </c>
      <c r="D28" s="244">
        <v>3157</v>
      </c>
      <c r="E28" s="245">
        <v>-33.114406779661017</v>
      </c>
      <c r="F28" s="244">
        <v>3979</v>
      </c>
      <c r="G28" s="245">
        <v>-25.847931420052177</v>
      </c>
      <c r="H28" s="607" t="s">
        <v>527</v>
      </c>
    </row>
    <row r="29" spans="1:8" x14ac:dyDescent="0.2">
      <c r="A29" s="94" t="s">
        <v>633</v>
      </c>
      <c r="B29" s="236"/>
      <c r="C29" s="236"/>
      <c r="D29" s="236"/>
      <c r="E29" s="236"/>
      <c r="F29" s="236"/>
      <c r="G29" s="236"/>
      <c r="H29" s="247" t="s">
        <v>236</v>
      </c>
    </row>
    <row r="30" spans="1:8" x14ac:dyDescent="0.2">
      <c r="A30" s="166" t="s">
        <v>640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528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29"/>
    </row>
  </sheetData>
  <mergeCells count="3">
    <mergeCell ref="B3:C3"/>
    <mergeCell ref="D3:E3"/>
    <mergeCell ref="F3:H3"/>
  </mergeCells>
  <conditionalFormatting sqref="E9">
    <cfRule type="cellIs" dxfId="23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workbookViewId="0">
      <selection activeCell="F40" sqref="F40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529</v>
      </c>
      <c r="B1" s="224"/>
      <c r="C1" s="1"/>
      <c r="D1" s="1"/>
      <c r="E1" s="1"/>
      <c r="F1" s="1"/>
      <c r="G1" s="1"/>
      <c r="H1" s="1"/>
    </row>
    <row r="2" spans="1:8" x14ac:dyDescent="0.2">
      <c r="A2" s="591"/>
      <c r="B2" s="591"/>
      <c r="C2" s="591"/>
      <c r="D2" s="591"/>
      <c r="E2" s="591"/>
      <c r="F2" s="1"/>
      <c r="G2" s="1"/>
      <c r="H2" s="593" t="s">
        <v>158</v>
      </c>
    </row>
    <row r="3" spans="1:8" ht="14.45" customHeight="1" x14ac:dyDescent="0.2">
      <c r="A3" s="883" t="s">
        <v>523</v>
      </c>
      <c r="B3" s="881" t="s">
        <v>524</v>
      </c>
      <c r="C3" s="867">
        <f>INDICE!A3</f>
        <v>42675</v>
      </c>
      <c r="D3" s="866">
        <v>41671</v>
      </c>
      <c r="E3" s="866">
        <v>41671</v>
      </c>
      <c r="F3" s="865" t="s">
        <v>120</v>
      </c>
      <c r="G3" s="865"/>
      <c r="H3" s="865"/>
    </row>
    <row r="4" spans="1:8" x14ac:dyDescent="0.2">
      <c r="A4" s="884"/>
      <c r="B4" s="882"/>
      <c r="C4" s="97" t="s">
        <v>532</v>
      </c>
      <c r="D4" s="97" t="s">
        <v>533</v>
      </c>
      <c r="E4" s="97" t="s">
        <v>246</v>
      </c>
      <c r="F4" s="97" t="s">
        <v>532</v>
      </c>
      <c r="G4" s="97" t="s">
        <v>533</v>
      </c>
      <c r="H4" s="97" t="s">
        <v>246</v>
      </c>
    </row>
    <row r="5" spans="1:8" x14ac:dyDescent="0.2">
      <c r="A5" s="612"/>
      <c r="B5" s="185" t="s">
        <v>210</v>
      </c>
      <c r="C5" s="185">
        <v>0</v>
      </c>
      <c r="D5" s="185">
        <v>30</v>
      </c>
      <c r="E5" s="248">
        <v>30</v>
      </c>
      <c r="F5" s="187">
        <v>23</v>
      </c>
      <c r="G5" s="185">
        <v>351</v>
      </c>
      <c r="H5" s="248">
        <v>328</v>
      </c>
    </row>
    <row r="6" spans="1:8" x14ac:dyDescent="0.2">
      <c r="A6" s="612"/>
      <c r="B6" s="185" t="s">
        <v>247</v>
      </c>
      <c r="C6" s="185">
        <v>243</v>
      </c>
      <c r="D6" s="185">
        <v>106</v>
      </c>
      <c r="E6" s="249">
        <v>-137</v>
      </c>
      <c r="F6" s="187">
        <v>3233</v>
      </c>
      <c r="G6" s="185">
        <v>2093</v>
      </c>
      <c r="H6" s="249">
        <v>-1140</v>
      </c>
    </row>
    <row r="7" spans="1:8" x14ac:dyDescent="0.2">
      <c r="A7" s="612"/>
      <c r="B7" s="188" t="s">
        <v>211</v>
      </c>
      <c r="C7" s="188">
        <v>0</v>
      </c>
      <c r="D7" s="188">
        <v>23</v>
      </c>
      <c r="E7" s="250">
        <v>23</v>
      </c>
      <c r="F7" s="188">
        <v>0</v>
      </c>
      <c r="G7" s="188">
        <v>123</v>
      </c>
      <c r="H7" s="249">
        <v>123</v>
      </c>
    </row>
    <row r="8" spans="1:8" x14ac:dyDescent="0.2">
      <c r="A8" s="190" t="s">
        <v>344</v>
      </c>
      <c r="B8" s="191"/>
      <c r="C8" s="191">
        <v>243</v>
      </c>
      <c r="D8" s="191">
        <v>159</v>
      </c>
      <c r="E8" s="251">
        <v>-84</v>
      </c>
      <c r="F8" s="191">
        <v>3256</v>
      </c>
      <c r="G8" s="191">
        <v>2567</v>
      </c>
      <c r="H8" s="251">
        <v>-689</v>
      </c>
    </row>
    <row r="9" spans="1:8" x14ac:dyDescent="0.2">
      <c r="A9" s="612"/>
      <c r="B9" s="188" t="s">
        <v>248</v>
      </c>
      <c r="C9" s="188">
        <v>0</v>
      </c>
      <c r="D9" s="185">
        <v>0</v>
      </c>
      <c r="E9" s="252">
        <v>0</v>
      </c>
      <c r="F9" s="188">
        <v>15</v>
      </c>
      <c r="G9" s="185">
        <v>0</v>
      </c>
      <c r="H9" s="252">
        <v>-15</v>
      </c>
    </row>
    <row r="10" spans="1:8" x14ac:dyDescent="0.2">
      <c r="A10" s="612"/>
      <c r="B10" s="185" t="s">
        <v>212</v>
      </c>
      <c r="C10" s="185">
        <v>0</v>
      </c>
      <c r="D10" s="185">
        <v>9</v>
      </c>
      <c r="E10" s="249">
        <v>9</v>
      </c>
      <c r="F10" s="185">
        <v>14</v>
      </c>
      <c r="G10" s="185">
        <v>141</v>
      </c>
      <c r="H10" s="249">
        <v>127</v>
      </c>
    </row>
    <row r="11" spans="1:8" x14ac:dyDescent="0.2">
      <c r="A11" s="612"/>
      <c r="B11" s="188" t="s">
        <v>249</v>
      </c>
      <c r="C11" s="188">
        <v>31</v>
      </c>
      <c r="D11" s="188">
        <v>53</v>
      </c>
      <c r="E11" s="249">
        <v>22</v>
      </c>
      <c r="F11" s="188">
        <v>64</v>
      </c>
      <c r="G11" s="188">
        <v>734</v>
      </c>
      <c r="H11" s="249">
        <v>670</v>
      </c>
    </row>
    <row r="12" spans="1:8" x14ac:dyDescent="0.2">
      <c r="A12" s="190" t="s">
        <v>530</v>
      </c>
      <c r="B12" s="191"/>
      <c r="C12" s="191">
        <v>31</v>
      </c>
      <c r="D12" s="191">
        <v>62</v>
      </c>
      <c r="E12" s="251">
        <v>31</v>
      </c>
      <c r="F12" s="191">
        <v>93</v>
      </c>
      <c r="G12" s="191">
        <v>875</v>
      </c>
      <c r="H12" s="251">
        <v>782</v>
      </c>
    </row>
    <row r="13" spans="1:8" x14ac:dyDescent="0.2">
      <c r="A13" s="612"/>
      <c r="B13" s="188" t="s">
        <v>306</v>
      </c>
      <c r="C13" s="188">
        <v>0</v>
      </c>
      <c r="D13" s="185">
        <v>14</v>
      </c>
      <c r="E13" s="252">
        <v>14</v>
      </c>
      <c r="F13" s="188">
        <v>46</v>
      </c>
      <c r="G13" s="185">
        <v>216</v>
      </c>
      <c r="H13" s="252">
        <v>170</v>
      </c>
    </row>
    <row r="14" spans="1:8" x14ac:dyDescent="0.2">
      <c r="A14" s="612"/>
      <c r="B14" s="188" t="s">
        <v>250</v>
      </c>
      <c r="C14" s="188">
        <v>16</v>
      </c>
      <c r="D14" s="188">
        <v>96</v>
      </c>
      <c r="E14" s="249">
        <v>80</v>
      </c>
      <c r="F14" s="188">
        <v>501</v>
      </c>
      <c r="G14" s="188">
        <v>1109</v>
      </c>
      <c r="H14" s="249">
        <v>608</v>
      </c>
    </row>
    <row r="15" spans="1:8" x14ac:dyDescent="0.2">
      <c r="A15" s="612"/>
      <c r="B15" s="188" t="s">
        <v>251</v>
      </c>
      <c r="C15" s="188">
        <v>45</v>
      </c>
      <c r="D15" s="185">
        <v>263</v>
      </c>
      <c r="E15" s="249">
        <v>218</v>
      </c>
      <c r="F15" s="188">
        <v>588</v>
      </c>
      <c r="G15" s="185">
        <v>2366</v>
      </c>
      <c r="H15" s="249">
        <v>1778</v>
      </c>
    </row>
    <row r="16" spans="1:8" x14ac:dyDescent="0.2">
      <c r="A16" s="612"/>
      <c r="B16" s="188" t="s">
        <v>252</v>
      </c>
      <c r="C16" s="188">
        <v>0</v>
      </c>
      <c r="D16" s="185">
        <v>27</v>
      </c>
      <c r="E16" s="249">
        <v>27</v>
      </c>
      <c r="F16" s="188">
        <v>295</v>
      </c>
      <c r="G16" s="185">
        <v>320</v>
      </c>
      <c r="H16" s="249">
        <v>25</v>
      </c>
    </row>
    <row r="17" spans="1:8" x14ac:dyDescent="0.2">
      <c r="A17" s="612"/>
      <c r="B17" s="188" t="s">
        <v>253</v>
      </c>
      <c r="C17" s="188">
        <v>48</v>
      </c>
      <c r="D17" s="185">
        <v>54</v>
      </c>
      <c r="E17" s="249">
        <v>6</v>
      </c>
      <c r="F17" s="188">
        <v>918</v>
      </c>
      <c r="G17" s="185">
        <v>1082</v>
      </c>
      <c r="H17" s="249">
        <v>164</v>
      </c>
    </row>
    <row r="18" spans="1:8" x14ac:dyDescent="0.2">
      <c r="A18" s="612"/>
      <c r="B18" s="188" t="s">
        <v>216</v>
      </c>
      <c r="C18" s="188">
        <v>283</v>
      </c>
      <c r="D18" s="185">
        <v>165</v>
      </c>
      <c r="E18" s="249">
        <v>-118</v>
      </c>
      <c r="F18" s="188">
        <v>3431</v>
      </c>
      <c r="G18" s="185">
        <v>2393</v>
      </c>
      <c r="H18" s="249">
        <v>-1038</v>
      </c>
    </row>
    <row r="19" spans="1:8" x14ac:dyDescent="0.2">
      <c r="A19" s="612"/>
      <c r="B19" s="188" t="s">
        <v>254</v>
      </c>
      <c r="C19" s="188">
        <v>175</v>
      </c>
      <c r="D19" s="185">
        <v>136</v>
      </c>
      <c r="E19" s="249">
        <v>-39</v>
      </c>
      <c r="F19" s="188">
        <v>1585</v>
      </c>
      <c r="G19" s="185">
        <v>1676</v>
      </c>
      <c r="H19" s="249">
        <v>91</v>
      </c>
    </row>
    <row r="20" spans="1:8" x14ac:dyDescent="0.2">
      <c r="A20" s="612"/>
      <c r="B20" s="188" t="s">
        <v>219</v>
      </c>
      <c r="C20" s="188">
        <v>5</v>
      </c>
      <c r="D20" s="185">
        <v>42</v>
      </c>
      <c r="E20" s="249">
        <v>37</v>
      </c>
      <c r="F20" s="188">
        <v>326</v>
      </c>
      <c r="G20" s="185">
        <v>698</v>
      </c>
      <c r="H20" s="249">
        <v>372</v>
      </c>
    </row>
    <row r="21" spans="1:8" x14ac:dyDescent="0.2">
      <c r="A21" s="612"/>
      <c r="B21" s="188" t="s">
        <v>220</v>
      </c>
      <c r="C21" s="188">
        <v>123</v>
      </c>
      <c r="D21" s="185">
        <v>0</v>
      </c>
      <c r="E21" s="249">
        <v>-123</v>
      </c>
      <c r="F21" s="188">
        <v>621</v>
      </c>
      <c r="G21" s="185">
        <v>3</v>
      </c>
      <c r="H21" s="249">
        <v>-618</v>
      </c>
    </row>
    <row r="22" spans="1:8" x14ac:dyDescent="0.2">
      <c r="A22" s="612"/>
      <c r="B22" s="188" t="s">
        <v>255</v>
      </c>
      <c r="C22" s="188">
        <v>13</v>
      </c>
      <c r="D22" s="185">
        <v>19</v>
      </c>
      <c r="E22" s="249">
        <v>6</v>
      </c>
      <c r="F22" s="188">
        <v>705</v>
      </c>
      <c r="G22" s="185">
        <v>90</v>
      </c>
      <c r="H22" s="249">
        <v>-615</v>
      </c>
    </row>
    <row r="23" spans="1:8" x14ac:dyDescent="0.2">
      <c r="A23" s="612"/>
      <c r="B23" s="188" t="s">
        <v>256</v>
      </c>
      <c r="C23" s="188">
        <v>0</v>
      </c>
      <c r="D23" s="185">
        <v>111</v>
      </c>
      <c r="E23" s="249">
        <v>111</v>
      </c>
      <c r="F23" s="188">
        <v>96</v>
      </c>
      <c r="G23" s="185">
        <v>658</v>
      </c>
      <c r="H23" s="249">
        <v>562</v>
      </c>
    </row>
    <row r="24" spans="1:8" x14ac:dyDescent="0.2">
      <c r="A24" s="612"/>
      <c r="B24" s="188" t="s">
        <v>257</v>
      </c>
      <c r="C24" s="188">
        <v>0</v>
      </c>
      <c r="D24" s="185">
        <v>7</v>
      </c>
      <c r="E24" s="249">
        <v>7</v>
      </c>
      <c r="F24" s="188">
        <v>5</v>
      </c>
      <c r="G24" s="185">
        <v>33</v>
      </c>
      <c r="H24" s="249">
        <v>28</v>
      </c>
    </row>
    <row r="25" spans="1:8" x14ac:dyDescent="0.2">
      <c r="A25" s="612"/>
      <c r="B25" s="188" t="s">
        <v>258</v>
      </c>
      <c r="C25" s="188">
        <v>76</v>
      </c>
      <c r="D25" s="185">
        <v>220</v>
      </c>
      <c r="E25" s="249">
        <v>144</v>
      </c>
      <c r="F25" s="188">
        <v>1128</v>
      </c>
      <c r="G25" s="185">
        <v>2049</v>
      </c>
      <c r="H25" s="249">
        <v>921</v>
      </c>
    </row>
    <row r="26" spans="1:8" x14ac:dyDescent="0.2">
      <c r="A26" s="190" t="s">
        <v>514</v>
      </c>
      <c r="B26" s="191"/>
      <c r="C26" s="191">
        <v>784</v>
      </c>
      <c r="D26" s="191">
        <v>1154</v>
      </c>
      <c r="E26" s="251">
        <v>370</v>
      </c>
      <c r="F26" s="191">
        <v>10245</v>
      </c>
      <c r="G26" s="191">
        <v>12693</v>
      </c>
      <c r="H26" s="251">
        <v>2448</v>
      </c>
    </row>
    <row r="27" spans="1:8" x14ac:dyDescent="0.2">
      <c r="A27" s="612"/>
      <c r="B27" s="188" t="s">
        <v>221</v>
      </c>
      <c r="C27" s="188">
        <v>137</v>
      </c>
      <c r="D27" s="185">
        <v>3</v>
      </c>
      <c r="E27" s="249">
        <v>-134</v>
      </c>
      <c r="F27" s="188">
        <v>1587</v>
      </c>
      <c r="G27" s="188">
        <v>43</v>
      </c>
      <c r="H27" s="249">
        <v>-1544</v>
      </c>
    </row>
    <row r="28" spans="1:8" x14ac:dyDescent="0.2">
      <c r="A28" s="613"/>
      <c r="B28" s="188" t="s">
        <v>259</v>
      </c>
      <c r="C28" s="188">
        <v>0</v>
      </c>
      <c r="D28" s="185">
        <v>0</v>
      </c>
      <c r="E28" s="249">
        <v>0</v>
      </c>
      <c r="F28" s="188">
        <v>204</v>
      </c>
      <c r="G28" s="185">
        <v>0</v>
      </c>
      <c r="H28" s="249">
        <v>-204</v>
      </c>
    </row>
    <row r="29" spans="1:8" x14ac:dyDescent="0.2">
      <c r="A29" s="613"/>
      <c r="B29" s="188" t="s">
        <v>260</v>
      </c>
      <c r="C29" s="188">
        <v>45</v>
      </c>
      <c r="D29" s="185">
        <v>2</v>
      </c>
      <c r="E29" s="249">
        <v>-43</v>
      </c>
      <c r="F29" s="188">
        <v>153</v>
      </c>
      <c r="G29" s="185">
        <v>19</v>
      </c>
      <c r="H29" s="249">
        <v>-134</v>
      </c>
    </row>
    <row r="30" spans="1:8" x14ac:dyDescent="0.2">
      <c r="A30" s="613"/>
      <c r="B30" s="188" t="s">
        <v>619</v>
      </c>
      <c r="C30" s="188">
        <v>0</v>
      </c>
      <c r="D30" s="188">
        <v>80</v>
      </c>
      <c r="E30" s="252">
        <v>80</v>
      </c>
      <c r="F30" s="185">
        <v>125</v>
      </c>
      <c r="G30" s="185">
        <v>894</v>
      </c>
      <c r="H30" s="252">
        <v>769</v>
      </c>
    </row>
    <row r="31" spans="1:8" x14ac:dyDescent="0.2">
      <c r="A31" s="190" t="s">
        <v>391</v>
      </c>
      <c r="B31" s="191"/>
      <c r="C31" s="191">
        <v>182</v>
      </c>
      <c r="D31" s="191">
        <v>85</v>
      </c>
      <c r="E31" s="251">
        <v>-97</v>
      </c>
      <c r="F31" s="191">
        <v>2069</v>
      </c>
      <c r="G31" s="191">
        <v>956</v>
      </c>
      <c r="H31" s="251">
        <v>-1113</v>
      </c>
    </row>
    <row r="32" spans="1:8" x14ac:dyDescent="0.2">
      <c r="A32" s="613"/>
      <c r="B32" s="188" t="s">
        <v>225</v>
      </c>
      <c r="C32" s="188">
        <v>51</v>
      </c>
      <c r="D32" s="185">
        <v>32</v>
      </c>
      <c r="E32" s="249">
        <v>-19</v>
      </c>
      <c r="F32" s="188">
        <v>973</v>
      </c>
      <c r="G32" s="185">
        <v>443</v>
      </c>
      <c r="H32" s="249">
        <v>-530</v>
      </c>
    </row>
    <row r="33" spans="1:10" x14ac:dyDescent="0.2">
      <c r="A33" s="613"/>
      <c r="B33" s="188" t="s">
        <v>231</v>
      </c>
      <c r="C33" s="188">
        <v>51</v>
      </c>
      <c r="D33" s="188">
        <v>57</v>
      </c>
      <c r="E33" s="252">
        <v>6</v>
      </c>
      <c r="F33" s="622">
        <v>237</v>
      </c>
      <c r="G33" s="188">
        <v>166</v>
      </c>
      <c r="H33" s="249">
        <v>-71</v>
      </c>
    </row>
    <row r="34" spans="1:10" x14ac:dyDescent="0.2">
      <c r="A34" s="613"/>
      <c r="B34" s="188" t="s">
        <v>261</v>
      </c>
      <c r="C34" s="188">
        <v>0</v>
      </c>
      <c r="D34" s="188">
        <v>251</v>
      </c>
      <c r="E34" s="249">
        <v>251</v>
      </c>
      <c r="F34" s="188">
        <v>0</v>
      </c>
      <c r="G34" s="188">
        <v>3043</v>
      </c>
      <c r="H34" s="249">
        <v>3043</v>
      </c>
    </row>
    <row r="35" spans="1:10" x14ac:dyDescent="0.2">
      <c r="A35" s="613"/>
      <c r="B35" s="188" t="s">
        <v>233</v>
      </c>
      <c r="C35" s="188">
        <v>0</v>
      </c>
      <c r="D35" s="188">
        <v>71</v>
      </c>
      <c r="E35" s="252">
        <v>71</v>
      </c>
      <c r="F35" s="185">
        <v>0</v>
      </c>
      <c r="G35" s="188">
        <v>602</v>
      </c>
      <c r="H35" s="249">
        <v>602</v>
      </c>
    </row>
    <row r="36" spans="1:10" x14ac:dyDescent="0.2">
      <c r="A36" s="613"/>
      <c r="B36" s="188" t="s">
        <v>234</v>
      </c>
      <c r="C36" s="188">
        <v>33</v>
      </c>
      <c r="D36" s="188">
        <v>55</v>
      </c>
      <c r="E36" s="252">
        <v>22</v>
      </c>
      <c r="F36" s="622">
        <v>461</v>
      </c>
      <c r="G36" s="188">
        <v>520</v>
      </c>
      <c r="H36" s="249">
        <v>59</v>
      </c>
    </row>
    <row r="37" spans="1:10" x14ac:dyDescent="0.2">
      <c r="A37" s="805" t="s">
        <v>515</v>
      </c>
      <c r="B37" s="191"/>
      <c r="C37" s="191">
        <v>135</v>
      </c>
      <c r="D37" s="191">
        <v>466</v>
      </c>
      <c r="E37" s="251">
        <v>331</v>
      </c>
      <c r="F37" s="191">
        <v>1671</v>
      </c>
      <c r="G37" s="191">
        <v>4774</v>
      </c>
      <c r="H37" s="251">
        <v>3103</v>
      </c>
    </row>
    <row r="38" spans="1:10" x14ac:dyDescent="0.2">
      <c r="A38" s="613"/>
      <c r="B38" s="188" t="s">
        <v>262</v>
      </c>
      <c r="C38" s="188">
        <v>123</v>
      </c>
      <c r="D38" s="188">
        <v>4</v>
      </c>
      <c r="E38" s="248">
        <v>-119</v>
      </c>
      <c r="F38" s="622">
        <v>526</v>
      </c>
      <c r="G38" s="188">
        <v>128</v>
      </c>
      <c r="H38" s="249">
        <v>-398</v>
      </c>
    </row>
    <row r="39" spans="1:10" x14ac:dyDescent="0.2">
      <c r="A39" s="613"/>
      <c r="B39" s="188" t="s">
        <v>263</v>
      </c>
      <c r="C39" s="188">
        <v>0</v>
      </c>
      <c r="D39" s="188">
        <v>0</v>
      </c>
      <c r="E39" s="252">
        <v>0</v>
      </c>
      <c r="F39" s="622">
        <v>53</v>
      </c>
      <c r="G39" s="188">
        <v>1</v>
      </c>
      <c r="H39" s="249">
        <v>-52</v>
      </c>
    </row>
    <row r="40" spans="1:10" x14ac:dyDescent="0.2">
      <c r="A40" s="613"/>
      <c r="B40" s="188" t="s">
        <v>653</v>
      </c>
      <c r="C40" s="188">
        <v>0</v>
      </c>
      <c r="D40" s="188">
        <v>0</v>
      </c>
      <c r="E40" s="252">
        <v>0</v>
      </c>
      <c r="F40" s="188">
        <v>0</v>
      </c>
      <c r="G40" s="188">
        <v>21</v>
      </c>
      <c r="H40" s="252">
        <v>21</v>
      </c>
    </row>
    <row r="41" spans="1:10" x14ac:dyDescent="0.2">
      <c r="A41" s="613"/>
      <c r="B41" s="188" t="s">
        <v>264</v>
      </c>
      <c r="C41" s="188">
        <v>0</v>
      </c>
      <c r="D41" s="188">
        <v>0</v>
      </c>
      <c r="E41" s="252">
        <v>0</v>
      </c>
      <c r="F41" s="622">
        <v>50</v>
      </c>
      <c r="G41" s="188">
        <v>48</v>
      </c>
      <c r="H41" s="252">
        <v>-2</v>
      </c>
    </row>
    <row r="42" spans="1:10" x14ac:dyDescent="0.2">
      <c r="A42" s="613"/>
      <c r="B42" s="188" t="s">
        <v>265</v>
      </c>
      <c r="C42" s="188">
        <v>3</v>
      </c>
      <c r="D42" s="188">
        <v>4</v>
      </c>
      <c r="E42" s="252">
        <v>1</v>
      </c>
      <c r="F42" s="622">
        <v>124</v>
      </c>
      <c r="G42" s="188">
        <v>30</v>
      </c>
      <c r="H42" s="252">
        <v>-94</v>
      </c>
    </row>
    <row r="43" spans="1:10" x14ac:dyDescent="0.2">
      <c r="A43" s="202" t="s">
        <v>531</v>
      </c>
      <c r="B43" s="202"/>
      <c r="C43" s="191">
        <v>126</v>
      </c>
      <c r="D43" s="191">
        <v>8</v>
      </c>
      <c r="E43" s="774">
        <v>-118</v>
      </c>
      <c r="F43" s="202">
        <v>753</v>
      </c>
      <c r="G43" s="202">
        <v>228</v>
      </c>
      <c r="H43" s="253">
        <v>-525</v>
      </c>
    </row>
    <row r="44" spans="1:10" x14ac:dyDescent="0.2">
      <c r="A44" s="811" t="s">
        <v>598</v>
      </c>
      <c r="B44" s="811"/>
      <c r="C44" s="188">
        <v>0</v>
      </c>
      <c r="D44" s="188">
        <v>0</v>
      </c>
      <c r="E44" s="188">
        <v>0</v>
      </c>
      <c r="F44" s="812">
        <v>41</v>
      </c>
      <c r="G44" s="188">
        <v>14</v>
      </c>
      <c r="H44" s="813">
        <v>-27</v>
      </c>
    </row>
    <row r="45" spans="1:10" x14ac:dyDescent="0.2">
      <c r="A45" s="204" t="s">
        <v>118</v>
      </c>
      <c r="B45" s="204"/>
      <c r="C45" s="204">
        <v>1501</v>
      </c>
      <c r="D45" s="254">
        <v>1934</v>
      </c>
      <c r="E45" s="204">
        <v>433</v>
      </c>
      <c r="F45" s="204">
        <v>18128</v>
      </c>
      <c r="G45" s="254">
        <v>22107</v>
      </c>
      <c r="H45" s="204">
        <v>3979</v>
      </c>
      <c r="J45" s="829"/>
    </row>
    <row r="46" spans="1:10" x14ac:dyDescent="0.2">
      <c r="A46" s="355" t="s">
        <v>516</v>
      </c>
      <c r="B46" s="209"/>
      <c r="C46" s="209">
        <v>239</v>
      </c>
      <c r="D46" s="804">
        <v>92</v>
      </c>
      <c r="E46" s="209">
        <v>-147</v>
      </c>
      <c r="F46" s="209">
        <v>3035</v>
      </c>
      <c r="G46" s="209">
        <v>723</v>
      </c>
      <c r="H46" s="209">
        <v>-2312</v>
      </c>
    </row>
    <row r="47" spans="1:10" x14ac:dyDescent="0.2">
      <c r="A47" s="355" t="s">
        <v>517</v>
      </c>
      <c r="B47" s="209"/>
      <c r="C47" s="209">
        <v>1262</v>
      </c>
      <c r="D47" s="209">
        <v>1842</v>
      </c>
      <c r="E47" s="209">
        <v>580</v>
      </c>
      <c r="F47" s="209">
        <v>15093</v>
      </c>
      <c r="G47" s="209">
        <v>21384</v>
      </c>
      <c r="H47" s="209">
        <v>6291</v>
      </c>
    </row>
    <row r="48" spans="1:10" x14ac:dyDescent="0.2">
      <c r="A48" s="788" t="s">
        <v>518</v>
      </c>
      <c r="B48" s="213"/>
      <c r="C48" s="213">
        <v>896</v>
      </c>
      <c r="D48" s="213">
        <v>1131</v>
      </c>
      <c r="E48" s="213">
        <v>235</v>
      </c>
      <c r="F48" s="213">
        <v>12110</v>
      </c>
      <c r="G48" s="213">
        <v>13547</v>
      </c>
      <c r="H48" s="213">
        <v>1437</v>
      </c>
    </row>
    <row r="49" spans="1:8" x14ac:dyDescent="0.2">
      <c r="A49" s="788" t="s">
        <v>519</v>
      </c>
      <c r="B49" s="213"/>
      <c r="C49" s="213">
        <v>605</v>
      </c>
      <c r="D49" s="213">
        <v>803</v>
      </c>
      <c r="E49" s="213">
        <v>198</v>
      </c>
      <c r="F49" s="213">
        <v>6018</v>
      </c>
      <c r="G49" s="213">
        <v>8560</v>
      </c>
      <c r="H49" s="213">
        <v>2542</v>
      </c>
    </row>
    <row r="50" spans="1:8" x14ac:dyDescent="0.2">
      <c r="A50" s="789" t="s">
        <v>520</v>
      </c>
      <c r="B50" s="784"/>
      <c r="C50" s="784">
        <v>607</v>
      </c>
      <c r="D50" s="757">
        <v>924</v>
      </c>
      <c r="E50" s="786">
        <v>317</v>
      </c>
      <c r="F50" s="786">
        <v>8673</v>
      </c>
      <c r="G50" s="786">
        <v>10525</v>
      </c>
      <c r="H50" s="786">
        <v>1852</v>
      </c>
    </row>
    <row r="51" spans="1:8" ht="15" x14ac:dyDescent="0.25">
      <c r="A51" s="221" t="s">
        <v>237</v>
      </c>
      <c r="B51" s="217"/>
      <c r="C51" s="256"/>
      <c r="D51" s="218"/>
      <c r="E51" s="218"/>
      <c r="F51" s="219"/>
      <c r="G51" s="218"/>
      <c r="H51" s="247" t="s">
        <v>236</v>
      </c>
    </row>
    <row r="52" spans="1:8" ht="15" x14ac:dyDescent="0.25">
      <c r="B52" s="221"/>
      <c r="C52" s="222"/>
      <c r="D52" s="218"/>
      <c r="E52" s="218"/>
      <c r="F52" s="219"/>
      <c r="G52" s="218"/>
      <c r="H52" s="220"/>
    </row>
    <row r="54" spans="1:8" x14ac:dyDescent="0.2">
      <c r="C54" s="257"/>
      <c r="D54" s="257"/>
      <c r="E54" s="257"/>
      <c r="F54" s="257"/>
      <c r="G54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36" sqref="F36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158</v>
      </c>
    </row>
    <row r="3" spans="1:8" x14ac:dyDescent="0.2">
      <c r="A3" s="63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</row>
    <row r="4" spans="1:8" x14ac:dyDescent="0.2">
      <c r="A4" s="75"/>
      <c r="B4" s="72" t="s">
        <v>47</v>
      </c>
      <c r="C4" s="72" t="s">
        <v>521</v>
      </c>
      <c r="D4" s="72" t="s">
        <v>47</v>
      </c>
      <c r="E4" s="72" t="s">
        <v>521</v>
      </c>
      <c r="F4" s="72" t="s">
        <v>47</v>
      </c>
      <c r="G4" s="72" t="s">
        <v>521</v>
      </c>
      <c r="H4" s="73" t="s">
        <v>127</v>
      </c>
    </row>
    <row r="5" spans="1:8" x14ac:dyDescent="0.2">
      <c r="A5" s="235" t="s">
        <v>267</v>
      </c>
      <c r="B5" s="656">
        <v>0.38400000000000001</v>
      </c>
      <c r="C5" s="375">
        <v>-29.798903107861058</v>
      </c>
      <c r="D5" s="531">
        <v>5.3959999999999999</v>
      </c>
      <c r="E5" s="375">
        <v>-4.9497974282191297</v>
      </c>
      <c r="F5" s="531">
        <v>6.0579999999999998</v>
      </c>
      <c r="G5" s="375">
        <v>-4.4931420463503073</v>
      </c>
      <c r="H5" s="657">
        <v>4.1957267029123519</v>
      </c>
    </row>
    <row r="6" spans="1:8" x14ac:dyDescent="0.2">
      <c r="A6" s="235" t="s">
        <v>268</v>
      </c>
      <c r="B6" s="532">
        <v>2.363</v>
      </c>
      <c r="C6" s="266">
        <v>717.64705882352939</v>
      </c>
      <c r="D6" s="265">
        <v>20.864999999999998</v>
      </c>
      <c r="E6" s="266">
        <v>-22.716497518334691</v>
      </c>
      <c r="F6" s="265">
        <v>23.222000000000001</v>
      </c>
      <c r="G6" s="266">
        <v>-21.499560543573796</v>
      </c>
      <c r="H6" s="658">
        <v>16.083388163590403</v>
      </c>
    </row>
    <row r="7" spans="1:8" x14ac:dyDescent="0.2">
      <c r="A7" s="235" t="s">
        <v>269</v>
      </c>
      <c r="B7" s="532">
        <v>1.36</v>
      </c>
      <c r="C7" s="266">
        <v>-55.815464587394416</v>
      </c>
      <c r="D7" s="265">
        <v>31.760999999999999</v>
      </c>
      <c r="E7" s="266">
        <v>-11.172949994406533</v>
      </c>
      <c r="F7" s="265">
        <v>34.847000000000001</v>
      </c>
      <c r="G7" s="266">
        <v>-7.1786266048692138</v>
      </c>
      <c r="H7" s="658">
        <v>24.134778543477513</v>
      </c>
    </row>
    <row r="8" spans="1:8" x14ac:dyDescent="0.2">
      <c r="A8" s="235" t="s">
        <v>270</v>
      </c>
      <c r="B8" s="532">
        <v>4.3230000000000004</v>
      </c>
      <c r="C8" s="266">
        <v>-34.42050970873786</v>
      </c>
      <c r="D8" s="265">
        <v>56.335000000000001</v>
      </c>
      <c r="E8" s="266">
        <v>-47.418282962160951</v>
      </c>
      <c r="F8" s="265">
        <v>63.018000000000001</v>
      </c>
      <c r="G8" s="266">
        <v>-45.615064639177035</v>
      </c>
      <c r="H8" s="658">
        <v>43.64580808255706</v>
      </c>
    </row>
    <row r="9" spans="1:8" x14ac:dyDescent="0.2">
      <c r="A9" s="235" t="s">
        <v>271</v>
      </c>
      <c r="B9" s="533">
        <v>1.121</v>
      </c>
      <c r="C9" s="267">
        <v>-3.2914422501496114E-2</v>
      </c>
      <c r="D9" s="265">
        <v>14.957000000000001</v>
      </c>
      <c r="E9" s="266">
        <v>-64.071582993033871</v>
      </c>
      <c r="F9" s="265">
        <v>15.169</v>
      </c>
      <c r="G9" s="831">
        <v>-6.3645296584781311E-2</v>
      </c>
      <c r="H9" s="658">
        <v>10.505938982581293</v>
      </c>
    </row>
    <row r="10" spans="1:8" x14ac:dyDescent="0.2">
      <c r="A10" s="235" t="s">
        <v>622</v>
      </c>
      <c r="B10" s="533">
        <v>0.126</v>
      </c>
      <c r="C10" s="267">
        <v>1.3799356448391467</v>
      </c>
      <c r="D10" s="265">
        <v>1.8740000000000001</v>
      </c>
      <c r="E10" s="266">
        <v>1.3799356448391467</v>
      </c>
      <c r="F10" s="265">
        <v>2.0710000000000002</v>
      </c>
      <c r="G10" s="266">
        <v>1.3799356448391467</v>
      </c>
      <c r="H10" s="775">
        <v>1.4343595248813936</v>
      </c>
    </row>
    <row r="11" spans="1:8" x14ac:dyDescent="0.2">
      <c r="A11" s="243" t="s">
        <v>272</v>
      </c>
      <c r="B11" s="268">
        <v>9.6769999999999996</v>
      </c>
      <c r="C11" s="269">
        <v>-21.637379544902423</v>
      </c>
      <c r="D11" s="268">
        <v>131.18799999999999</v>
      </c>
      <c r="E11" s="269">
        <v>-40.109791350635497</v>
      </c>
      <c r="F11" s="268">
        <v>144.38499999999999</v>
      </c>
      <c r="G11" s="269">
        <v>-38.009439103514424</v>
      </c>
      <c r="H11" s="269">
        <v>100</v>
      </c>
    </row>
    <row r="12" spans="1:8" x14ac:dyDescent="0.2">
      <c r="A12" s="270" t="s">
        <v>273</v>
      </c>
      <c r="B12" s="848">
        <f>B11/'Consumo PP'!B11*100</f>
        <v>0.2026603840342027</v>
      </c>
      <c r="C12" s="272"/>
      <c r="D12" s="271">
        <f>D11/'Consumo PP'!D11*100</f>
        <v>0.25183041151840885</v>
      </c>
      <c r="E12" s="272"/>
      <c r="F12" s="271">
        <f>F11/'Consumo PP'!F11*100</f>
        <v>0.25428562302266783</v>
      </c>
      <c r="G12" s="273"/>
      <c r="H12" s="849"/>
    </row>
    <row r="13" spans="1:8" x14ac:dyDescent="0.2">
      <c r="A13" s="274" t="s">
        <v>555</v>
      </c>
      <c r="B13" s="67"/>
      <c r="C13" s="67"/>
      <c r="D13" s="67"/>
      <c r="E13" s="67"/>
      <c r="F13" s="67"/>
      <c r="G13" s="267"/>
      <c r="H13" s="71" t="s">
        <v>236</v>
      </c>
    </row>
    <row r="14" spans="1:8" x14ac:dyDescent="0.2">
      <c r="A14" s="274" t="s">
        <v>623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640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36" priority="5" operator="between">
      <formula>0.00001</formula>
      <formula>0.499</formula>
    </cfRule>
  </conditionalFormatting>
  <conditionalFormatting sqref="F10">
    <cfRule type="cellIs" dxfId="235" priority="3" operator="between">
      <formula>0.00001</formula>
      <formula>0.499</formula>
    </cfRule>
  </conditionalFormatting>
  <conditionalFormatting sqref="G9">
    <cfRule type="cellIs" dxfId="234" priority="2" operator="between">
      <formula>0.00001</formula>
      <formula>0.499</formula>
    </cfRule>
  </conditionalFormatting>
  <conditionalFormatting sqref="C9">
    <cfRule type="cellIs" dxfId="233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274</v>
      </c>
      <c r="B1" s="66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158</v>
      </c>
    </row>
    <row r="3" spans="1:7" x14ac:dyDescent="0.2">
      <c r="A3" s="63"/>
      <c r="B3" s="867">
        <f>INDICE!A3</f>
        <v>42675</v>
      </c>
      <c r="C3" s="867"/>
      <c r="D3" s="885" t="s">
        <v>119</v>
      </c>
      <c r="E3" s="885"/>
      <c r="F3" s="885" t="s">
        <v>120</v>
      </c>
      <c r="G3" s="885"/>
    </row>
    <row r="4" spans="1:7" x14ac:dyDescent="0.2">
      <c r="A4" s="75"/>
      <c r="B4" s="260"/>
      <c r="C4" s="72" t="s">
        <v>521</v>
      </c>
      <c r="D4" s="260"/>
      <c r="E4" s="72" t="s">
        <v>521</v>
      </c>
      <c r="F4" s="260"/>
      <c r="G4" s="72" t="s">
        <v>521</v>
      </c>
    </row>
    <row r="5" spans="1:7" ht="15" x14ac:dyDescent="0.25">
      <c r="A5" s="653" t="s">
        <v>118</v>
      </c>
      <c r="B5" s="659">
        <v>5852</v>
      </c>
      <c r="C5" s="654">
        <v>11.022576361221779</v>
      </c>
      <c r="D5" s="655">
        <v>59854</v>
      </c>
      <c r="E5" s="654">
        <v>-0.11681463186703157</v>
      </c>
      <c r="F5" s="660">
        <v>65593</v>
      </c>
      <c r="G5" s="654">
        <v>0.41025641025641024</v>
      </c>
    </row>
    <row r="6" spans="1:7" x14ac:dyDescent="0.2">
      <c r="A6" s="274"/>
      <c r="B6" s="1"/>
      <c r="C6" s="1"/>
      <c r="D6" s="1"/>
      <c r="E6" s="1"/>
      <c r="F6" s="1"/>
      <c r="G6" s="71" t="s">
        <v>236</v>
      </c>
    </row>
    <row r="7" spans="1:7" x14ac:dyDescent="0.2">
      <c r="A7" s="274" t="s">
        <v>555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158</v>
      </c>
    </row>
    <row r="3" spans="1:8" s="80" customFormat="1" x14ac:dyDescent="0.2">
      <c r="A3" s="7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</row>
    <row r="4" spans="1:8" s="80" customFormat="1" x14ac:dyDescent="0.2">
      <c r="A4" s="81"/>
      <c r="B4" s="72" t="s">
        <v>47</v>
      </c>
      <c r="C4" s="72" t="s">
        <v>121</v>
      </c>
      <c r="D4" s="72" t="s">
        <v>47</v>
      </c>
      <c r="E4" s="72" t="s">
        <v>122</v>
      </c>
      <c r="F4" s="72" t="s">
        <v>47</v>
      </c>
      <c r="G4" s="73" t="s">
        <v>122</v>
      </c>
      <c r="H4" s="73" t="s">
        <v>127</v>
      </c>
    </row>
    <row r="5" spans="1:8" s="80" customFormat="1" x14ac:dyDescent="0.2">
      <c r="A5" s="82" t="s">
        <v>607</v>
      </c>
      <c r="B5" s="470">
        <v>119</v>
      </c>
      <c r="C5" s="84">
        <v>-11.851851851851853</v>
      </c>
      <c r="D5" s="83">
        <v>1406</v>
      </c>
      <c r="E5" s="84">
        <v>-9.2317624273724981</v>
      </c>
      <c r="F5" s="83">
        <v>1556</v>
      </c>
      <c r="G5" s="84">
        <v>-8.6106826828990375</v>
      </c>
      <c r="H5" s="473">
        <v>2.4019843725291281</v>
      </c>
    </row>
    <row r="6" spans="1:8" s="80" customFormat="1" x14ac:dyDescent="0.2">
      <c r="A6" s="82" t="s">
        <v>48</v>
      </c>
      <c r="B6" s="471">
        <v>795.18500000000006</v>
      </c>
      <c r="C6" s="86">
        <v>9.8271763856067391</v>
      </c>
      <c r="D6" s="85">
        <v>8715.0159999999996</v>
      </c>
      <c r="E6" s="86">
        <v>5.4494710414988452</v>
      </c>
      <c r="F6" s="85">
        <v>9555.8019999999997</v>
      </c>
      <c r="G6" s="86">
        <v>6.4587462139573466</v>
      </c>
      <c r="H6" s="474">
        <v>14.751212770554362</v>
      </c>
    </row>
    <row r="7" spans="1:8" s="80" customFormat="1" x14ac:dyDescent="0.2">
      <c r="A7" s="82" t="s">
        <v>49</v>
      </c>
      <c r="B7" s="471">
        <v>799.95399999999995</v>
      </c>
      <c r="C7" s="86">
        <v>6.6702047652320395</v>
      </c>
      <c r="D7" s="85">
        <v>8107.6080000000011</v>
      </c>
      <c r="E7" s="86">
        <v>-7.2767695805523394</v>
      </c>
      <c r="F7" s="85">
        <v>8875.0760000000028</v>
      </c>
      <c r="G7" s="86">
        <v>-6.8690394728129487</v>
      </c>
      <c r="H7" s="474">
        <v>13.70038165617502</v>
      </c>
    </row>
    <row r="8" spans="1:8" s="80" customFormat="1" x14ac:dyDescent="0.2">
      <c r="A8" s="82" t="s">
        <v>128</v>
      </c>
      <c r="B8" s="471">
        <v>2344</v>
      </c>
      <c r="C8" s="86">
        <v>3.4085559992182559</v>
      </c>
      <c r="D8" s="85">
        <v>24293.499000000003</v>
      </c>
      <c r="E8" s="86">
        <v>-3.2758024702565094</v>
      </c>
      <c r="F8" s="85">
        <v>26660.531999999999</v>
      </c>
      <c r="G8" s="86">
        <v>-3.2067058334041283</v>
      </c>
      <c r="H8" s="474">
        <v>41.155643462283251</v>
      </c>
    </row>
    <row r="9" spans="1:8" s="80" customFormat="1" x14ac:dyDescent="0.2">
      <c r="A9" s="82" t="s">
        <v>129</v>
      </c>
      <c r="B9" s="471">
        <v>483.06400000000002</v>
      </c>
      <c r="C9" s="86">
        <v>39.556194982998349</v>
      </c>
      <c r="D9" s="85">
        <v>4621.8190000000004</v>
      </c>
      <c r="E9" s="86">
        <v>28.580410555357261</v>
      </c>
      <c r="F9" s="85">
        <v>5011.0889999999999</v>
      </c>
      <c r="G9" s="87">
        <v>27.83256603693685</v>
      </c>
      <c r="H9" s="474">
        <v>7.7355767785042522</v>
      </c>
    </row>
    <row r="10" spans="1:8" s="80" customFormat="1" x14ac:dyDescent="0.2">
      <c r="A10" s="81" t="s">
        <v>130</v>
      </c>
      <c r="B10" s="472">
        <v>1196</v>
      </c>
      <c r="C10" s="86">
        <v>18.019133704034473</v>
      </c>
      <c r="D10" s="88">
        <v>11985.708999999995</v>
      </c>
      <c r="E10" s="89">
        <v>-0.65557639026514558</v>
      </c>
      <c r="F10" s="88">
        <v>13121.272999999997</v>
      </c>
      <c r="G10" s="89">
        <v>0.94906767347437759</v>
      </c>
      <c r="H10" s="475">
        <v>20.255200959953974</v>
      </c>
    </row>
    <row r="11" spans="1:8" s="80" customFormat="1" x14ac:dyDescent="0.2">
      <c r="A11" s="90" t="s">
        <v>118</v>
      </c>
      <c r="B11" s="91">
        <v>5737.2029999999986</v>
      </c>
      <c r="C11" s="92">
        <v>9.5881564168977906</v>
      </c>
      <c r="D11" s="91">
        <v>59129.650999999998</v>
      </c>
      <c r="E11" s="92">
        <v>-0.34285093095210989</v>
      </c>
      <c r="F11" s="91">
        <v>64779.772000000004</v>
      </c>
      <c r="G11" s="92">
        <v>0.1696255957643584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236</v>
      </c>
    </row>
    <row r="13" spans="1:8" s="80" customFormat="1" x14ac:dyDescent="0.2">
      <c r="A13" s="94" t="s">
        <v>132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556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640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4" sqref="E14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276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158</v>
      </c>
      <c r="F2" s="225"/>
      <c r="G2" s="225"/>
    </row>
    <row r="3" spans="1:7" x14ac:dyDescent="0.2">
      <c r="A3" s="886">
        <f>INDICE!A3</f>
        <v>42675</v>
      </c>
      <c r="B3" s="886">
        <v>41671</v>
      </c>
      <c r="C3" s="887">
        <v>41671</v>
      </c>
      <c r="D3" s="886">
        <v>41671</v>
      </c>
      <c r="E3" s="886">
        <v>41671</v>
      </c>
      <c r="F3" s="225"/>
    </row>
    <row r="4" spans="1:7" ht="15" x14ac:dyDescent="0.25">
      <c r="A4" s="235" t="s">
        <v>30</v>
      </c>
      <c r="B4" s="236">
        <v>9.6769999999999996</v>
      </c>
      <c r="C4" s="662"/>
      <c r="D4" s="363" t="s">
        <v>277</v>
      </c>
      <c r="E4" s="791">
        <v>5737.2029999999986</v>
      </c>
    </row>
    <row r="5" spans="1:7" x14ac:dyDescent="0.2">
      <c r="A5" s="235" t="s">
        <v>278</v>
      </c>
      <c r="B5" s="236">
        <v>5931</v>
      </c>
      <c r="C5" s="370"/>
      <c r="D5" s="235" t="s">
        <v>279</v>
      </c>
      <c r="E5" s="236">
        <v>-383</v>
      </c>
    </row>
    <row r="6" spans="1:7" x14ac:dyDescent="0.2">
      <c r="A6" s="235" t="s">
        <v>549</v>
      </c>
      <c r="B6" s="236">
        <v>-135</v>
      </c>
      <c r="C6" s="370"/>
      <c r="D6" s="235" t="s">
        <v>280</v>
      </c>
      <c r="E6" s="236">
        <v>-34.218999999998232</v>
      </c>
    </row>
    <row r="7" spans="1:7" x14ac:dyDescent="0.2">
      <c r="A7" s="235" t="s">
        <v>550</v>
      </c>
      <c r="B7" s="236">
        <v>178.32300000000032</v>
      </c>
      <c r="C7" s="370"/>
      <c r="D7" s="235" t="s">
        <v>551</v>
      </c>
      <c r="E7" s="236">
        <v>1501</v>
      </c>
    </row>
    <row r="8" spans="1:7" x14ac:dyDescent="0.2">
      <c r="A8" s="235" t="s">
        <v>552</v>
      </c>
      <c r="B8" s="236">
        <v>-132</v>
      </c>
      <c r="C8" s="370"/>
      <c r="D8" s="235" t="s">
        <v>553</v>
      </c>
      <c r="E8" s="236">
        <v>-1934</v>
      </c>
    </row>
    <row r="9" spans="1:7" ht="15" x14ac:dyDescent="0.25">
      <c r="A9" s="243" t="s">
        <v>58</v>
      </c>
      <c r="B9" s="675">
        <v>5852</v>
      </c>
      <c r="C9" s="370"/>
      <c r="D9" s="235" t="s">
        <v>282</v>
      </c>
      <c r="E9" s="236">
        <v>-112</v>
      </c>
    </row>
    <row r="10" spans="1:7" ht="15" x14ac:dyDescent="0.25">
      <c r="A10" s="235" t="s">
        <v>281</v>
      </c>
      <c r="B10" s="236">
        <v>-114.79700000000139</v>
      </c>
      <c r="C10" s="370"/>
      <c r="D10" s="243" t="s">
        <v>554</v>
      </c>
      <c r="E10" s="675">
        <v>4774.9840000000004</v>
      </c>
      <c r="G10" s="824"/>
    </row>
    <row r="11" spans="1:7" ht="15" x14ac:dyDescent="0.25">
      <c r="A11" s="243" t="s">
        <v>277</v>
      </c>
      <c r="B11" s="675">
        <v>5737.2029999999986</v>
      </c>
      <c r="C11" s="663"/>
      <c r="D11" s="318"/>
      <c r="E11" s="652" t="s">
        <v>131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topLeftCell="A2" workbookViewId="0">
      <selection activeCell="A3" sqref="A3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3" t="s">
        <v>558</v>
      </c>
      <c r="B1" s="853"/>
      <c r="C1" s="853"/>
      <c r="D1" s="853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53"/>
      <c r="B2" s="853"/>
      <c r="C2" s="853"/>
      <c r="D2" s="853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283</v>
      </c>
      <c r="F3" s="58"/>
    </row>
    <row r="4" spans="1:12" s="280" customFormat="1" ht="14.25" customHeight="1" x14ac:dyDescent="0.2">
      <c r="A4" s="278"/>
      <c r="B4" s="278"/>
      <c r="C4" s="279" t="s">
        <v>284</v>
      </c>
      <c r="D4" s="279" t="s">
        <v>557</v>
      </c>
      <c r="E4" s="65"/>
      <c r="F4" s="65"/>
    </row>
    <row r="5" spans="1:12" s="280" customFormat="1" ht="14.25" customHeight="1" x14ac:dyDescent="0.2">
      <c r="A5" s="855">
        <v>2010</v>
      </c>
      <c r="B5" s="284" t="s">
        <v>285</v>
      </c>
      <c r="C5" s="665">
        <v>11.06</v>
      </c>
      <c r="D5" s="285">
        <v>3.4611786716557624</v>
      </c>
      <c r="E5" s="65"/>
      <c r="F5" s="65"/>
    </row>
    <row r="6" spans="1:12" ht="14.25" customHeight="1" x14ac:dyDescent="0.2">
      <c r="A6" s="888"/>
      <c r="B6" s="281" t="s">
        <v>286</v>
      </c>
      <c r="C6" s="664">
        <v>11.68</v>
      </c>
      <c r="D6" s="282">
        <v>5.6057866184448395</v>
      </c>
      <c r="F6" s="58"/>
    </row>
    <row r="7" spans="1:12" ht="14.25" customHeight="1" x14ac:dyDescent="0.2">
      <c r="A7" s="888"/>
      <c r="B7" s="281" t="s">
        <v>287</v>
      </c>
      <c r="C7" s="664">
        <v>12.45</v>
      </c>
      <c r="D7" s="282">
        <v>6.5924657534246531</v>
      </c>
      <c r="E7" s="283"/>
      <c r="F7" s="58"/>
    </row>
    <row r="8" spans="1:12" ht="14.25" customHeight="1" x14ac:dyDescent="0.2">
      <c r="A8" s="856"/>
      <c r="B8" s="286" t="s">
        <v>288</v>
      </c>
      <c r="C8" s="666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888">
        <v>2011</v>
      </c>
      <c r="B9" s="281" t="s">
        <v>285</v>
      </c>
      <c r="C9" s="664">
        <v>13.19</v>
      </c>
      <c r="D9" s="282">
        <v>3.1274433150899172</v>
      </c>
      <c r="E9" s="65"/>
      <c r="F9" s="65"/>
    </row>
    <row r="10" spans="1:12" ht="14.25" customHeight="1" x14ac:dyDescent="0.2">
      <c r="A10" s="888"/>
      <c r="B10" s="281" t="s">
        <v>286</v>
      </c>
      <c r="C10" s="664">
        <v>14</v>
      </c>
      <c r="D10" s="282">
        <v>6.141015921152392</v>
      </c>
      <c r="F10" s="58"/>
    </row>
    <row r="11" spans="1:12" ht="14.25" customHeight="1" x14ac:dyDescent="0.2">
      <c r="A11" s="888"/>
      <c r="B11" s="281" t="s">
        <v>287</v>
      </c>
      <c r="C11" s="664">
        <v>14.8</v>
      </c>
      <c r="D11" s="282">
        <v>5.7142857142857197</v>
      </c>
      <c r="E11" s="283"/>
      <c r="F11" s="58"/>
    </row>
    <row r="12" spans="1:12" ht="14.25" customHeight="1" x14ac:dyDescent="0.2">
      <c r="A12" s="856"/>
      <c r="B12" s="286" t="s">
        <v>288</v>
      </c>
      <c r="C12" s="666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888">
        <v>2012</v>
      </c>
      <c r="B13" s="281" t="s">
        <v>289</v>
      </c>
      <c r="C13" s="664">
        <v>15.53</v>
      </c>
      <c r="D13" s="282">
        <v>2.9158383035122566</v>
      </c>
      <c r="E13" s="65"/>
      <c r="F13" s="65"/>
    </row>
    <row r="14" spans="1:12" ht="14.25" customHeight="1" x14ac:dyDescent="0.2">
      <c r="A14" s="888"/>
      <c r="B14" s="281" t="s">
        <v>287</v>
      </c>
      <c r="C14" s="664">
        <v>16.45</v>
      </c>
      <c r="D14" s="282">
        <v>5.9240180296200897</v>
      </c>
      <c r="F14" s="58"/>
    </row>
    <row r="15" spans="1:12" ht="14.25" customHeight="1" x14ac:dyDescent="0.2">
      <c r="A15" s="888"/>
      <c r="B15" s="281" t="s">
        <v>290</v>
      </c>
      <c r="C15" s="664">
        <v>16.87</v>
      </c>
      <c r="D15" s="282">
        <v>2.5531914893617129</v>
      </c>
      <c r="E15" s="283"/>
      <c r="F15" s="58"/>
    </row>
    <row r="16" spans="1:12" ht="14.25" customHeight="1" x14ac:dyDescent="0.2">
      <c r="A16" s="856"/>
      <c r="B16" s="286" t="s">
        <v>288</v>
      </c>
      <c r="C16" s="666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55">
        <v>2013</v>
      </c>
      <c r="B17" s="284" t="s">
        <v>285</v>
      </c>
      <c r="C17" s="665">
        <v>16.32</v>
      </c>
      <c r="D17" s="285">
        <v>1.3664596273291854</v>
      </c>
      <c r="E17" s="283"/>
      <c r="F17" s="58"/>
    </row>
    <row r="18" spans="1:6" ht="14.25" customHeight="1" x14ac:dyDescent="0.2">
      <c r="A18" s="888"/>
      <c r="B18" s="281" t="s">
        <v>291</v>
      </c>
      <c r="C18" s="664">
        <v>17.13</v>
      </c>
      <c r="D18" s="282">
        <v>4.9632352941176388</v>
      </c>
      <c r="E18" s="283"/>
      <c r="F18" s="58"/>
    </row>
    <row r="19" spans="1:6" ht="14.25" customHeight="1" x14ac:dyDescent="0.2">
      <c r="A19" s="856"/>
      <c r="B19" s="286" t="s">
        <v>292</v>
      </c>
      <c r="C19" s="666">
        <v>17.5</v>
      </c>
      <c r="D19" s="287">
        <v>2.1599532983070695</v>
      </c>
      <c r="F19" s="58"/>
    </row>
    <row r="20" spans="1:6" ht="14.25" customHeight="1" x14ac:dyDescent="0.2">
      <c r="A20" s="855">
        <v>2015</v>
      </c>
      <c r="B20" s="284" t="s">
        <v>630</v>
      </c>
      <c r="C20" s="665">
        <v>15.81</v>
      </c>
      <c r="D20" s="285">
        <v>-9.66</v>
      </c>
      <c r="F20" s="58"/>
    </row>
    <row r="21" spans="1:6" ht="14.25" customHeight="1" x14ac:dyDescent="0.2">
      <c r="A21" s="888"/>
      <c r="B21" s="281" t="s">
        <v>634</v>
      </c>
      <c r="C21" s="664">
        <v>14.12</v>
      </c>
      <c r="D21" s="282">
        <v>-10.69</v>
      </c>
      <c r="F21" s="58"/>
    </row>
    <row r="22" spans="1:6" ht="14.25" customHeight="1" x14ac:dyDescent="0.2">
      <c r="A22" s="888"/>
      <c r="B22" s="281" t="s">
        <v>638</v>
      </c>
      <c r="C22" s="664">
        <v>13.42</v>
      </c>
      <c r="D22" s="282">
        <v>-4.96</v>
      </c>
    </row>
    <row r="23" spans="1:6" ht="14.25" customHeight="1" x14ac:dyDescent="0.2">
      <c r="A23" s="888"/>
      <c r="B23" s="281" t="s">
        <v>652</v>
      </c>
      <c r="C23" s="664">
        <v>12.76</v>
      </c>
      <c r="D23" s="282">
        <v>-4.9180327868852469</v>
      </c>
    </row>
    <row r="24" spans="1:6" ht="14.25" customHeight="1" x14ac:dyDescent="0.2">
      <c r="A24" s="856"/>
      <c r="B24" s="286" t="s">
        <v>654</v>
      </c>
      <c r="C24" s="666">
        <v>12.68</v>
      </c>
      <c r="D24" s="287">
        <v>-0.62695924764890343</v>
      </c>
    </row>
    <row r="25" spans="1:6" ht="14.25" customHeight="1" x14ac:dyDescent="0.2">
      <c r="A25" s="855">
        <v>2016</v>
      </c>
      <c r="B25" s="284" t="s">
        <v>655</v>
      </c>
      <c r="C25" s="665">
        <v>13.1</v>
      </c>
      <c r="D25" s="285">
        <v>3.3123028391167186</v>
      </c>
    </row>
    <row r="26" spans="1:6" ht="14.25" customHeight="1" x14ac:dyDescent="0.2">
      <c r="A26" s="888"/>
      <c r="B26" s="281" t="s">
        <v>659</v>
      </c>
      <c r="C26" s="664">
        <v>12.46</v>
      </c>
      <c r="D26" s="282">
        <v>-4.8854961832060981</v>
      </c>
    </row>
    <row r="27" spans="1:6" ht="14.25" customHeight="1" x14ac:dyDescent="0.2">
      <c r="A27" s="888"/>
      <c r="B27" s="281" t="s">
        <v>669</v>
      </c>
      <c r="C27" s="664">
        <v>11.85</v>
      </c>
      <c r="D27" s="282">
        <v>-4.8956661316211969</v>
      </c>
    </row>
    <row r="28" spans="1:6" ht="14.25" customHeight="1" x14ac:dyDescent="0.2">
      <c r="A28" s="888"/>
      <c r="B28" s="281" t="s">
        <v>668</v>
      </c>
      <c r="C28" s="664">
        <v>11.27</v>
      </c>
      <c r="D28" s="282">
        <v>-4.8945147679324901</v>
      </c>
    </row>
    <row r="29" spans="1:6" ht="14.25" customHeight="1" x14ac:dyDescent="0.2">
      <c r="A29" s="888"/>
      <c r="B29" s="281" t="s">
        <v>672</v>
      </c>
      <c r="C29" s="664">
        <v>11.71</v>
      </c>
      <c r="D29" s="282">
        <v>3.9041703637977045</v>
      </c>
    </row>
    <row r="30" spans="1:6" ht="14.25" customHeight="1" x14ac:dyDescent="0.2">
      <c r="A30" s="856"/>
      <c r="B30" s="834" t="s">
        <v>680</v>
      </c>
      <c r="C30" s="666">
        <v>12.28</v>
      </c>
      <c r="D30" s="287">
        <v>4.8676345004269725</v>
      </c>
    </row>
    <row r="31" spans="1:6" ht="14.25" customHeight="1" x14ac:dyDescent="0.2">
      <c r="A31" s="274" t="s">
        <v>293</v>
      </c>
      <c r="D31" s="71" t="s">
        <v>294</v>
      </c>
    </row>
  </sheetData>
  <mergeCells count="7">
    <mergeCell ref="A25:A30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C11" sqref="C11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107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108</v>
      </c>
    </row>
    <row r="3" spans="1:7" ht="14.45" customHeight="1" x14ac:dyDescent="0.2">
      <c r="A3" s="63"/>
      <c r="B3" s="855" t="s">
        <v>660</v>
      </c>
      <c r="C3" s="857" t="s">
        <v>485</v>
      </c>
      <c r="D3" s="855" t="s">
        <v>636</v>
      </c>
      <c r="E3" s="857" t="s">
        <v>485</v>
      </c>
      <c r="F3" s="859" t="s">
        <v>110</v>
      </c>
      <c r="G3" s="859"/>
    </row>
    <row r="4" spans="1:7" ht="14.45" customHeight="1" x14ac:dyDescent="0.25">
      <c r="A4" s="819"/>
      <c r="B4" s="856"/>
      <c r="C4" s="858"/>
      <c r="D4" s="856"/>
      <c r="E4" s="858"/>
      <c r="F4" s="456">
        <v>2015</v>
      </c>
      <c r="G4" s="456">
        <v>2014</v>
      </c>
    </row>
    <row r="5" spans="1:7" x14ac:dyDescent="0.2">
      <c r="A5" s="65" t="s">
        <v>111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52">
        <v>8.3340261664268152</v>
      </c>
      <c r="G5" s="752">
        <v>13.986079100901474</v>
      </c>
    </row>
    <row r="6" spans="1:7" x14ac:dyDescent="0.2">
      <c r="A6" s="65" t="s">
        <v>112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52">
        <v>0.4508656918035282</v>
      </c>
      <c r="G6" s="752">
        <v>0.61599140982995004</v>
      </c>
    </row>
    <row r="7" spans="1:7" x14ac:dyDescent="0.2">
      <c r="A7" s="65" t="s">
        <v>113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52">
        <v>0.22015978408784018</v>
      </c>
      <c r="G7" s="752">
        <v>8.7923586410356094E-2</v>
      </c>
    </row>
    <row r="8" spans="1:7" x14ac:dyDescent="0.2">
      <c r="A8" s="65" t="s">
        <v>114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52">
        <v>100</v>
      </c>
      <c r="G8" s="752">
        <v>100</v>
      </c>
    </row>
    <row r="9" spans="1:7" x14ac:dyDescent="0.2">
      <c r="A9" s="65" t="s">
        <v>115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52">
        <v>100</v>
      </c>
      <c r="G9" s="752">
        <v>100</v>
      </c>
    </row>
    <row r="10" spans="1:7" x14ac:dyDescent="0.2">
      <c r="A10" s="65" t="s">
        <v>116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52" t="s">
        <v>661</v>
      </c>
      <c r="G10" s="752" t="s">
        <v>662</v>
      </c>
    </row>
    <row r="11" spans="1:7" x14ac:dyDescent="0.2">
      <c r="A11" s="65" t="s">
        <v>117</v>
      </c>
      <c r="B11" s="265">
        <v>-13.268894763999953</v>
      </c>
      <c r="C11" s="266" t="s">
        <v>663</v>
      </c>
      <c r="D11" s="265">
        <v>-292.91599999999994</v>
      </c>
      <c r="E11" s="266">
        <v>-0.24741844259990359</v>
      </c>
      <c r="F11" s="753"/>
      <c r="G11" s="753"/>
    </row>
    <row r="12" spans="1:7" x14ac:dyDescent="0.2">
      <c r="A12" s="68" t="s">
        <v>118</v>
      </c>
      <c r="B12" s="754">
        <v>123867.13932456066</v>
      </c>
      <c r="C12" s="755">
        <v>100</v>
      </c>
      <c r="D12" s="754">
        <v>118388.91107793032</v>
      </c>
      <c r="E12" s="755">
        <v>100</v>
      </c>
      <c r="F12" s="755">
        <v>26.888410867770883</v>
      </c>
      <c r="G12" s="755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603</v>
      </c>
    </row>
    <row r="14" spans="1:7" x14ac:dyDescent="0.2">
      <c r="A14" s="756" t="s">
        <v>604</v>
      </c>
      <c r="B14" s="1"/>
      <c r="C14" s="1"/>
      <c r="D14" s="1"/>
      <c r="E14" s="1"/>
      <c r="F14" s="1"/>
      <c r="G14" s="1"/>
    </row>
    <row r="15" spans="1:7" x14ac:dyDescent="0.2">
      <c r="A15" s="817" t="s">
        <v>664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559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295</v>
      </c>
    </row>
    <row r="3" spans="1:6" x14ac:dyDescent="0.2">
      <c r="A3" s="63"/>
      <c r="B3" s="867" t="s">
        <v>296</v>
      </c>
      <c r="C3" s="867"/>
      <c r="D3" s="867"/>
      <c r="E3" s="259" t="s">
        <v>297</v>
      </c>
      <c r="F3" s="259"/>
    </row>
    <row r="4" spans="1:6" x14ac:dyDescent="0.2">
      <c r="A4" s="75"/>
      <c r="B4" s="290" t="s">
        <v>677</v>
      </c>
      <c r="C4" s="291" t="s">
        <v>674</v>
      </c>
      <c r="D4" s="290" t="s">
        <v>678</v>
      </c>
      <c r="E4" s="261" t="s">
        <v>298</v>
      </c>
      <c r="F4" s="260" t="s">
        <v>299</v>
      </c>
    </row>
    <row r="5" spans="1:6" x14ac:dyDescent="0.2">
      <c r="A5" s="667" t="s">
        <v>561</v>
      </c>
      <c r="B5" s="292">
        <v>116.91123848333331</v>
      </c>
      <c r="C5" s="292">
        <v>118.38428172903225</v>
      </c>
      <c r="D5" s="292">
        <v>116.54345088666669</v>
      </c>
      <c r="E5" s="292">
        <v>-1.2442895494104271</v>
      </c>
      <c r="F5" s="292">
        <v>0.31557980638849747</v>
      </c>
    </row>
    <row r="6" spans="1:6" x14ac:dyDescent="0.2">
      <c r="A6" s="75" t="s">
        <v>560</v>
      </c>
      <c r="B6" s="271">
        <v>105.16934903333333</v>
      </c>
      <c r="C6" s="287">
        <v>106.43732165483868</v>
      </c>
      <c r="D6" s="271">
        <v>105.91520406666667</v>
      </c>
      <c r="E6" s="271">
        <v>-1.1912857274041602</v>
      </c>
      <c r="F6" s="271">
        <v>-0.70420015700850203</v>
      </c>
    </row>
    <row r="7" spans="1:6" x14ac:dyDescent="0.2">
      <c r="A7" s="1"/>
      <c r="B7" s="1"/>
      <c r="C7" s="1"/>
      <c r="D7" s="1"/>
      <c r="E7" s="1"/>
      <c r="F7" s="71" t="s">
        <v>294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423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3" t="s">
        <v>300</v>
      </c>
      <c r="B1" s="853"/>
      <c r="C1" s="853"/>
      <c r="D1" s="58"/>
      <c r="E1" s="58"/>
    </row>
    <row r="2" spans="1:38" x14ac:dyDescent="0.2">
      <c r="A2" s="854"/>
      <c r="B2" s="853"/>
      <c r="C2" s="853"/>
      <c r="D2" s="8"/>
      <c r="E2" s="62" t="s">
        <v>295</v>
      </c>
    </row>
    <row r="3" spans="1:38" x14ac:dyDescent="0.2">
      <c r="A3" s="64"/>
      <c r="B3" s="294" t="s">
        <v>301</v>
      </c>
      <c r="C3" s="294" t="s">
        <v>302</v>
      </c>
      <c r="D3" s="294" t="s">
        <v>303</v>
      </c>
      <c r="E3" s="294" t="s">
        <v>304</v>
      </c>
    </row>
    <row r="4" spans="1:38" x14ac:dyDescent="0.2">
      <c r="A4" s="295" t="s">
        <v>305</v>
      </c>
      <c r="B4" s="296">
        <v>116.91123848333331</v>
      </c>
      <c r="C4" s="297">
        <v>20.290380232644623</v>
      </c>
      <c r="D4" s="297">
        <v>46.187835051101899</v>
      </c>
      <c r="E4" s="297">
        <v>50.433023199586778</v>
      </c>
      <c r="F4" s="430"/>
      <c r="G4" s="430"/>
      <c r="H4" s="430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</row>
    <row r="5" spans="1:38" x14ac:dyDescent="0.2">
      <c r="A5" s="298" t="s">
        <v>306</v>
      </c>
      <c r="B5" s="299">
        <v>132.34666666666666</v>
      </c>
      <c r="C5" s="293">
        <v>21.130980392156864</v>
      </c>
      <c r="D5" s="293">
        <v>65.449952941176463</v>
      </c>
      <c r="E5" s="293">
        <v>45.765733333333337</v>
      </c>
      <c r="F5" s="430"/>
      <c r="G5" s="430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</row>
    <row r="6" spans="1:38" x14ac:dyDescent="0.2">
      <c r="A6" s="298" t="s">
        <v>307</v>
      </c>
      <c r="B6" s="299">
        <v>112.91</v>
      </c>
      <c r="C6" s="293">
        <v>18.818333333333335</v>
      </c>
      <c r="D6" s="293">
        <v>49.336099999999995</v>
      </c>
      <c r="E6" s="293">
        <v>44.755566666666667</v>
      </c>
      <c r="F6" s="430"/>
      <c r="G6" s="430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</row>
    <row r="7" spans="1:38" x14ac:dyDescent="0.2">
      <c r="A7" s="298" t="s">
        <v>250</v>
      </c>
      <c r="B7" s="299">
        <v>128.19840000000002</v>
      </c>
      <c r="C7" s="293">
        <v>22.249309090909094</v>
      </c>
      <c r="D7" s="293">
        <v>61.002957575757591</v>
      </c>
      <c r="E7" s="293">
        <v>44.946133333333329</v>
      </c>
      <c r="F7" s="430"/>
      <c r="G7" s="430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</row>
    <row r="8" spans="1:38" x14ac:dyDescent="0.2">
      <c r="A8" s="298" t="s">
        <v>308</v>
      </c>
      <c r="B8" s="299">
        <v>101.11889422913046</v>
      </c>
      <c r="C8" s="293">
        <v>16.853149038188413</v>
      </c>
      <c r="D8" s="293">
        <v>36.302371294497277</v>
      </c>
      <c r="E8" s="293">
        <v>47.963373896444772</v>
      </c>
      <c r="F8" s="430"/>
      <c r="G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x14ac:dyDescent="0.2">
      <c r="A9" s="298" t="s">
        <v>309</v>
      </c>
      <c r="B9" s="299">
        <v>108.99628879750287</v>
      </c>
      <c r="C9" s="293">
        <v>18.91671127890546</v>
      </c>
      <c r="D9" s="293">
        <v>47.50694322683534</v>
      </c>
      <c r="E9" s="293">
        <v>42.572634291762071</v>
      </c>
      <c r="F9" s="430"/>
      <c r="G9" s="430"/>
    </row>
    <row r="10" spans="1:38" x14ac:dyDescent="0.2">
      <c r="A10" s="298" t="s">
        <v>310</v>
      </c>
      <c r="B10" s="299">
        <v>117.62396666666669</v>
      </c>
      <c r="C10" s="293">
        <v>18.780297198879556</v>
      </c>
      <c r="D10" s="293">
        <v>48.970002801120472</v>
      </c>
      <c r="E10" s="293">
        <v>49.873666666666665</v>
      </c>
      <c r="F10" s="430"/>
      <c r="G10" s="430"/>
    </row>
    <row r="11" spans="1:38" x14ac:dyDescent="0.2">
      <c r="A11" s="298" t="s">
        <v>311</v>
      </c>
      <c r="B11" s="299">
        <v>121.21745380228326</v>
      </c>
      <c r="C11" s="293">
        <v>24.243490760456652</v>
      </c>
      <c r="D11" s="293">
        <v>51.330989391782978</v>
      </c>
      <c r="E11" s="293">
        <v>45.642973650043622</v>
      </c>
      <c r="F11" s="430"/>
      <c r="G11" s="430"/>
    </row>
    <row r="12" spans="1:38" x14ac:dyDescent="0.2">
      <c r="A12" s="298" t="s">
        <v>312</v>
      </c>
      <c r="B12" s="299">
        <v>142.30703286320031</v>
      </c>
      <c r="C12" s="293">
        <v>28.461406572640062</v>
      </c>
      <c r="D12" s="293">
        <v>61.405266988125106</v>
      </c>
      <c r="E12" s="293">
        <v>52.440359302435141</v>
      </c>
      <c r="F12" s="430"/>
      <c r="G12" s="430"/>
    </row>
    <row r="13" spans="1:38" x14ac:dyDescent="0.2">
      <c r="A13" s="298" t="s">
        <v>313</v>
      </c>
      <c r="B13" s="299">
        <v>123.53</v>
      </c>
      <c r="C13" s="293">
        <v>20.588333333333338</v>
      </c>
      <c r="D13" s="293">
        <v>57.016966666666661</v>
      </c>
      <c r="E13" s="293">
        <v>45.924699999999994</v>
      </c>
      <c r="F13" s="430"/>
      <c r="G13" s="430"/>
    </row>
    <row r="14" spans="1:38" x14ac:dyDescent="0.2">
      <c r="A14" s="298" t="s">
        <v>314</v>
      </c>
      <c r="B14" s="299">
        <v>123.63333333333333</v>
      </c>
      <c r="C14" s="293">
        <v>22.294535519125681</v>
      </c>
      <c r="D14" s="293">
        <v>56.370131147540967</v>
      </c>
      <c r="E14" s="293">
        <v>44.968666666666671</v>
      </c>
      <c r="F14" s="430"/>
      <c r="G14" s="430"/>
    </row>
    <row r="15" spans="1:38" x14ac:dyDescent="0.2">
      <c r="A15" s="298" t="s">
        <v>215</v>
      </c>
      <c r="B15" s="299">
        <v>110.51333333333335</v>
      </c>
      <c r="C15" s="293">
        <v>18.418888888888894</v>
      </c>
      <c r="D15" s="293">
        <v>42.277111111111118</v>
      </c>
      <c r="E15" s="293">
        <v>49.817333333333337</v>
      </c>
      <c r="F15" s="430"/>
      <c r="G15" s="430"/>
    </row>
    <row r="16" spans="1:38" x14ac:dyDescent="0.2">
      <c r="A16" s="298" t="s">
        <v>315</v>
      </c>
      <c r="B16" s="300">
        <v>140.55666666666667</v>
      </c>
      <c r="C16" s="282">
        <v>27.20451612903226</v>
      </c>
      <c r="D16" s="282">
        <v>65.27795053763441</v>
      </c>
      <c r="E16" s="282">
        <v>48.074200000000005</v>
      </c>
      <c r="F16" s="430"/>
      <c r="G16" s="430"/>
    </row>
    <row r="17" spans="1:13" x14ac:dyDescent="0.2">
      <c r="A17" s="298" t="s">
        <v>251</v>
      </c>
      <c r="B17" s="299">
        <v>132.28839999999997</v>
      </c>
      <c r="C17" s="293">
        <v>22.048066666666664</v>
      </c>
      <c r="D17" s="293">
        <v>64.760033333333297</v>
      </c>
      <c r="E17" s="293">
        <v>45.4803</v>
      </c>
      <c r="F17" s="430"/>
      <c r="G17" s="430"/>
    </row>
    <row r="18" spans="1:13" x14ac:dyDescent="0.2">
      <c r="A18" s="298" t="s">
        <v>252</v>
      </c>
      <c r="B18" s="299">
        <v>143.09</v>
      </c>
      <c r="C18" s="293">
        <v>26.756666666666671</v>
      </c>
      <c r="D18" s="293">
        <v>68.913133333333334</v>
      </c>
      <c r="E18" s="293">
        <v>47.420200000000001</v>
      </c>
      <c r="F18" s="430"/>
      <c r="G18" s="430"/>
    </row>
    <row r="19" spans="1:13" x14ac:dyDescent="0.2">
      <c r="A19" s="58" t="s">
        <v>253</v>
      </c>
      <c r="B19" s="299">
        <v>150.59333333333333</v>
      </c>
      <c r="C19" s="293">
        <v>26.13603305785124</v>
      </c>
      <c r="D19" s="293">
        <v>77.790100275482089</v>
      </c>
      <c r="E19" s="293">
        <v>46.667200000000008</v>
      </c>
      <c r="F19" s="430"/>
      <c r="G19" s="430"/>
    </row>
    <row r="20" spans="1:13" x14ac:dyDescent="0.2">
      <c r="A20" s="58" t="s">
        <v>316</v>
      </c>
      <c r="B20" s="299">
        <v>110.79139093090055</v>
      </c>
      <c r="C20" s="293">
        <v>23.55407523727807</v>
      </c>
      <c r="D20" s="293">
        <v>40.98488539668034</v>
      </c>
      <c r="E20" s="293">
        <v>46.252430296942137</v>
      </c>
      <c r="F20" s="430"/>
      <c r="G20" s="430"/>
    </row>
    <row r="21" spans="1:13" x14ac:dyDescent="0.2">
      <c r="A21" s="58" t="s">
        <v>317</v>
      </c>
      <c r="B21" s="299">
        <v>130.53333333333333</v>
      </c>
      <c r="C21" s="293">
        <v>24.408672086720866</v>
      </c>
      <c r="D21" s="293">
        <v>60.771761246612471</v>
      </c>
      <c r="E21" s="293">
        <v>45.352899999999991</v>
      </c>
      <c r="F21" s="430"/>
      <c r="G21" s="430"/>
    </row>
    <row r="22" spans="1:13" x14ac:dyDescent="0.2">
      <c r="A22" s="58" t="s">
        <v>216</v>
      </c>
      <c r="B22" s="299">
        <v>147.69736666666665</v>
      </c>
      <c r="C22" s="293">
        <v>26.633951366120218</v>
      </c>
      <c r="D22" s="293">
        <v>72.840248633879781</v>
      </c>
      <c r="E22" s="293">
        <v>48.223166666666664</v>
      </c>
      <c r="F22" s="430"/>
      <c r="G22" s="430"/>
    </row>
    <row r="23" spans="1:13" x14ac:dyDescent="0.2">
      <c r="A23" s="301" t="s">
        <v>318</v>
      </c>
      <c r="B23" s="302">
        <v>110.61399999999999</v>
      </c>
      <c r="C23" s="303">
        <v>19.197471074380164</v>
      </c>
      <c r="D23" s="303">
        <v>44.333962258953164</v>
      </c>
      <c r="E23" s="303">
        <v>47.082566666666665</v>
      </c>
      <c r="F23" s="430"/>
      <c r="G23" s="430"/>
    </row>
    <row r="24" spans="1:13" x14ac:dyDescent="0.2">
      <c r="A24" s="301" t="s">
        <v>319</v>
      </c>
      <c r="B24" s="302">
        <v>109.00113333333331</v>
      </c>
      <c r="C24" s="303">
        <v>18.9175520661157</v>
      </c>
      <c r="D24" s="303">
        <v>43.442847933884281</v>
      </c>
      <c r="E24" s="303">
        <v>46.640733333333337</v>
      </c>
      <c r="F24" s="430"/>
      <c r="G24" s="430"/>
    </row>
    <row r="25" spans="1:13" x14ac:dyDescent="0.2">
      <c r="A25" s="281" t="s">
        <v>320</v>
      </c>
      <c r="B25" s="302">
        <v>112.46666666666667</v>
      </c>
      <c r="C25" s="303">
        <v>16.341310541310541</v>
      </c>
      <c r="D25" s="303">
        <v>46.208889458689463</v>
      </c>
      <c r="E25" s="303">
        <v>49.916466666666665</v>
      </c>
      <c r="F25" s="430"/>
      <c r="G25" s="430"/>
    </row>
    <row r="26" spans="1:13" x14ac:dyDescent="0.2">
      <c r="A26" s="281" t="s">
        <v>321</v>
      </c>
      <c r="B26" s="302">
        <v>127</v>
      </c>
      <c r="C26" s="303">
        <v>19.372881355932204</v>
      </c>
      <c r="D26" s="303">
        <v>54.938118644067799</v>
      </c>
      <c r="E26" s="303">
        <v>52.689</v>
      </c>
      <c r="F26" s="430"/>
      <c r="G26" s="430"/>
    </row>
    <row r="27" spans="1:13" x14ac:dyDescent="0.2">
      <c r="A27" s="281" t="s">
        <v>322</v>
      </c>
      <c r="B27" s="302">
        <v>102.78641324229731</v>
      </c>
      <c r="C27" s="303">
        <v>19.220223614413321</v>
      </c>
      <c r="D27" s="303">
        <v>38.120560694429066</v>
      </c>
      <c r="E27" s="303">
        <v>45.445628933454927</v>
      </c>
      <c r="F27" s="430"/>
      <c r="G27" s="430"/>
    </row>
    <row r="28" spans="1:13" x14ac:dyDescent="0.2">
      <c r="A28" s="58" t="s">
        <v>254</v>
      </c>
      <c r="B28" s="299">
        <v>138.86333333333334</v>
      </c>
      <c r="C28" s="293">
        <v>25.966314363143635</v>
      </c>
      <c r="D28" s="293">
        <v>67.110052303523034</v>
      </c>
      <c r="E28" s="293">
        <v>45.786966666666672</v>
      </c>
      <c r="F28" s="430"/>
      <c r="G28" s="430"/>
    </row>
    <row r="29" spans="1:13" x14ac:dyDescent="0.2">
      <c r="A29" s="281" t="s">
        <v>219</v>
      </c>
      <c r="B29" s="302">
        <v>132.48078428595579</v>
      </c>
      <c r="C29" s="303">
        <v>22.080130714325968</v>
      </c>
      <c r="D29" s="303">
        <v>66.349314148599916</v>
      </c>
      <c r="E29" s="303">
        <v>44.051339423029894</v>
      </c>
      <c r="F29" s="430"/>
      <c r="G29" s="430"/>
    </row>
    <row r="30" spans="1:13" x14ac:dyDescent="0.2">
      <c r="A30" s="58" t="s">
        <v>323</v>
      </c>
      <c r="B30" s="299">
        <v>110.79296503219855</v>
      </c>
      <c r="C30" s="293">
        <v>21.443799683651331</v>
      </c>
      <c r="D30" s="293">
        <v>42.161242927948649</v>
      </c>
      <c r="E30" s="293">
        <v>47.187922420598568</v>
      </c>
      <c r="F30" s="430"/>
      <c r="G30" s="430"/>
    </row>
    <row r="31" spans="1:13" x14ac:dyDescent="0.2">
      <c r="A31" s="304" t="s">
        <v>255</v>
      </c>
      <c r="B31" s="305">
        <v>134.85966651430192</v>
      </c>
      <c r="C31" s="271">
        <v>26.971933302860386</v>
      </c>
      <c r="D31" s="271">
        <v>64.007668856736274</v>
      </c>
      <c r="E31" s="271">
        <v>43.880064354705262</v>
      </c>
      <c r="F31" s="430"/>
      <c r="G31" s="430"/>
    </row>
    <row r="32" spans="1:13" x14ac:dyDescent="0.2">
      <c r="A32" s="306" t="s">
        <v>324</v>
      </c>
      <c r="B32" s="307">
        <v>130.83211673488401</v>
      </c>
      <c r="C32" s="307">
        <v>22.794175534509275</v>
      </c>
      <c r="D32" s="307">
        <v>61.834328301979568</v>
      </c>
      <c r="E32" s="307">
        <v>46.203612898395164</v>
      </c>
      <c r="F32" s="430"/>
      <c r="G32" s="430"/>
      <c r="M32" s="431"/>
    </row>
    <row r="33" spans="1:13" x14ac:dyDescent="0.2">
      <c r="A33" s="308" t="s">
        <v>325</v>
      </c>
      <c r="B33" s="309">
        <v>134.47264499159346</v>
      </c>
      <c r="C33" s="309">
        <v>22.993765338283684</v>
      </c>
      <c r="D33" s="309">
        <v>64.578093685892881</v>
      </c>
      <c r="E33" s="309">
        <v>46.900785967416894</v>
      </c>
      <c r="F33" s="430"/>
      <c r="G33" s="430"/>
      <c r="M33" s="431"/>
    </row>
    <row r="34" spans="1:13" x14ac:dyDescent="0.2">
      <c r="A34" s="308" t="s">
        <v>326</v>
      </c>
      <c r="B34" s="310">
        <v>17.561406508260148</v>
      </c>
      <c r="C34" s="310">
        <v>2.703385105639061</v>
      </c>
      <c r="D34" s="310">
        <v>18.390258634790982</v>
      </c>
      <c r="E34" s="310">
        <v>-3.5322372321698836</v>
      </c>
      <c r="F34" s="430"/>
      <c r="G34" s="430"/>
    </row>
    <row r="35" spans="1:13" x14ac:dyDescent="0.2">
      <c r="A35" s="94"/>
      <c r="B35" s="65"/>
      <c r="C35" s="58"/>
      <c r="D35" s="8"/>
      <c r="E35" s="71" t="s">
        <v>294</v>
      </c>
    </row>
    <row r="36" spans="1:13" x14ac:dyDescent="0.2">
      <c r="B36" s="430"/>
      <c r="C36" s="430"/>
      <c r="D36" s="430"/>
      <c r="E36" s="430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3" t="s">
        <v>327</v>
      </c>
      <c r="B1" s="853"/>
      <c r="C1" s="853"/>
      <c r="D1" s="58"/>
      <c r="E1" s="58"/>
    </row>
    <row r="2" spans="1:36" x14ac:dyDescent="0.2">
      <c r="A2" s="854"/>
      <c r="B2" s="853"/>
      <c r="C2" s="853"/>
      <c r="D2" s="8"/>
      <c r="E2" s="62" t="s">
        <v>295</v>
      </c>
    </row>
    <row r="3" spans="1:36" x14ac:dyDescent="0.2">
      <c r="A3" s="64"/>
      <c r="B3" s="294" t="s">
        <v>301</v>
      </c>
      <c r="C3" s="294" t="s">
        <v>302</v>
      </c>
      <c r="D3" s="294" t="s">
        <v>303</v>
      </c>
      <c r="E3" s="294" t="s">
        <v>304</v>
      </c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</row>
    <row r="4" spans="1:36" x14ac:dyDescent="0.2">
      <c r="A4" s="295" t="s">
        <v>305</v>
      </c>
      <c r="B4" s="296">
        <v>105.16934903333333</v>
      </c>
      <c r="C4" s="297">
        <v>18.252531650413225</v>
      </c>
      <c r="D4" s="297">
        <v>36.793203963333333</v>
      </c>
      <c r="E4" s="297">
        <v>50.123613419586775</v>
      </c>
      <c r="F4" s="430"/>
      <c r="G4" s="430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</row>
    <row r="5" spans="1:36" x14ac:dyDescent="0.2">
      <c r="A5" s="298" t="s">
        <v>306</v>
      </c>
      <c r="B5" s="299">
        <v>112.78333333333333</v>
      </c>
      <c r="C5" s="293">
        <v>18.007422969187676</v>
      </c>
      <c r="D5" s="293">
        <v>47.039910364145655</v>
      </c>
      <c r="E5" s="293">
        <v>47.736000000000004</v>
      </c>
      <c r="G5" s="430"/>
      <c r="H5" s="435"/>
      <c r="I5" s="435"/>
      <c r="J5" s="435"/>
      <c r="K5" s="435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</row>
    <row r="6" spans="1:36" x14ac:dyDescent="0.2">
      <c r="A6" s="298" t="s">
        <v>307</v>
      </c>
      <c r="B6" s="299">
        <v>107.30999999999999</v>
      </c>
      <c r="C6" s="293">
        <v>17.885000000000002</v>
      </c>
      <c r="D6" s="293">
        <v>40.96426666666666</v>
      </c>
      <c r="E6" s="293">
        <v>48.46073333333333</v>
      </c>
      <c r="G6" s="430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</row>
    <row r="7" spans="1:36" x14ac:dyDescent="0.2">
      <c r="A7" s="298" t="s">
        <v>250</v>
      </c>
      <c r="B7" s="299">
        <v>116.39273333333333</v>
      </c>
      <c r="C7" s="293">
        <v>20.200391735537188</v>
      </c>
      <c r="D7" s="293">
        <v>49.691941597796138</v>
      </c>
      <c r="E7" s="293">
        <v>46.500399999999999</v>
      </c>
      <c r="G7" s="430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</row>
    <row r="8" spans="1:36" x14ac:dyDescent="0.2">
      <c r="A8" s="298" t="s">
        <v>308</v>
      </c>
      <c r="B8" s="299">
        <v>98.676074581586406</v>
      </c>
      <c r="C8" s="293">
        <v>16.446012430264403</v>
      </c>
      <c r="D8" s="293">
        <v>33.029905352740002</v>
      </c>
      <c r="E8" s="293">
        <v>49.200156798582</v>
      </c>
      <c r="G8" s="430"/>
    </row>
    <row r="9" spans="1:36" x14ac:dyDescent="0.2">
      <c r="A9" s="298" t="s">
        <v>309</v>
      </c>
      <c r="B9" s="299">
        <v>105.54986895292059</v>
      </c>
      <c r="C9" s="293">
        <v>18.318572297614317</v>
      </c>
      <c r="D9" s="293">
        <v>40.514097835890745</v>
      </c>
      <c r="E9" s="293">
        <v>46.717198819415529</v>
      </c>
      <c r="G9" s="430"/>
    </row>
    <row r="10" spans="1:36" x14ac:dyDescent="0.2">
      <c r="A10" s="298" t="s">
        <v>310</v>
      </c>
      <c r="B10" s="299">
        <v>117.69243333333334</v>
      </c>
      <c r="C10" s="293">
        <v>18.79122885154062</v>
      </c>
      <c r="D10" s="293">
        <v>46.069971148459373</v>
      </c>
      <c r="E10" s="293">
        <v>52.831233333333344</v>
      </c>
      <c r="G10" s="430"/>
    </row>
    <row r="11" spans="1:36" x14ac:dyDescent="0.2">
      <c r="A11" s="298" t="s">
        <v>311</v>
      </c>
      <c r="B11" s="299">
        <v>112.24224625519915</v>
      </c>
      <c r="C11" s="293">
        <v>22.448449251039829</v>
      </c>
      <c r="D11" s="293">
        <v>40.692442367579261</v>
      </c>
      <c r="E11" s="293">
        <v>49.101354636580055</v>
      </c>
      <c r="G11" s="430"/>
    </row>
    <row r="12" spans="1:36" x14ac:dyDescent="0.2">
      <c r="A12" s="298" t="s">
        <v>312</v>
      </c>
      <c r="B12" s="299">
        <v>121.43098881907208</v>
      </c>
      <c r="C12" s="293">
        <v>24.286197763814418</v>
      </c>
      <c r="D12" s="293">
        <v>41.837293966739651</v>
      </c>
      <c r="E12" s="293">
        <v>55.307497088518019</v>
      </c>
      <c r="G12" s="430"/>
    </row>
    <row r="13" spans="1:36" x14ac:dyDescent="0.2">
      <c r="A13" s="298" t="s">
        <v>313</v>
      </c>
      <c r="B13" s="299">
        <v>108.52000000000001</v>
      </c>
      <c r="C13" s="293">
        <v>18.08666666666667</v>
      </c>
      <c r="D13" s="293">
        <v>40.605033333333338</v>
      </c>
      <c r="E13" s="293">
        <v>49.828300000000006</v>
      </c>
      <c r="G13" s="430"/>
    </row>
    <row r="14" spans="1:36" x14ac:dyDescent="0.2">
      <c r="A14" s="298" t="s">
        <v>314</v>
      </c>
      <c r="B14" s="299">
        <v>113.51933333333334</v>
      </c>
      <c r="C14" s="293">
        <v>20.470699453551912</v>
      </c>
      <c r="D14" s="293">
        <v>48.86613387978143</v>
      </c>
      <c r="E14" s="293">
        <v>44.18249999999999</v>
      </c>
      <c r="G14" s="430"/>
    </row>
    <row r="15" spans="1:36" x14ac:dyDescent="0.2">
      <c r="A15" s="298" t="s">
        <v>215</v>
      </c>
      <c r="B15" s="299">
        <v>110.13</v>
      </c>
      <c r="C15" s="293">
        <v>18.355</v>
      </c>
      <c r="D15" s="293">
        <v>39.291966666666653</v>
      </c>
      <c r="E15" s="293">
        <v>52.483033333333346</v>
      </c>
      <c r="G15" s="430"/>
    </row>
    <row r="16" spans="1:36" x14ac:dyDescent="0.2">
      <c r="A16" s="298" t="s">
        <v>315</v>
      </c>
      <c r="B16" s="300">
        <v>127.46333333333334</v>
      </c>
      <c r="C16" s="282">
        <v>24.670322580645163</v>
      </c>
      <c r="D16" s="282">
        <v>49.337844086021519</v>
      </c>
      <c r="E16" s="282">
        <v>53.455166666666663</v>
      </c>
      <c r="G16" s="430"/>
    </row>
    <row r="17" spans="1:11" x14ac:dyDescent="0.2">
      <c r="A17" s="298" t="s">
        <v>251</v>
      </c>
      <c r="B17" s="299">
        <v>114.88853333333331</v>
      </c>
      <c r="C17" s="293">
        <v>19.148088888888886</v>
      </c>
      <c r="D17" s="293">
        <v>51.059911111111084</v>
      </c>
      <c r="E17" s="293">
        <v>44.680533333333337</v>
      </c>
      <c r="G17" s="430"/>
    </row>
    <row r="18" spans="1:11" x14ac:dyDescent="0.2">
      <c r="A18" s="298" t="s">
        <v>252</v>
      </c>
      <c r="B18" s="299">
        <v>112.79</v>
      </c>
      <c r="C18" s="293">
        <v>21.090813008130084</v>
      </c>
      <c r="D18" s="293">
        <v>34.666253658536597</v>
      </c>
      <c r="E18" s="293">
        <v>57.032933333333325</v>
      </c>
      <c r="G18" s="430"/>
    </row>
    <row r="19" spans="1:11" x14ac:dyDescent="0.2">
      <c r="A19" s="58" t="s">
        <v>253</v>
      </c>
      <c r="B19" s="299">
        <v>118.95333333333333</v>
      </c>
      <c r="C19" s="293">
        <v>20.644793388429754</v>
      </c>
      <c r="D19" s="293">
        <v>49.246806611570243</v>
      </c>
      <c r="E19" s="293">
        <v>49.061733333333336</v>
      </c>
      <c r="G19" s="430"/>
    </row>
    <row r="20" spans="1:11" x14ac:dyDescent="0.2">
      <c r="A20" s="58" t="s">
        <v>316</v>
      </c>
      <c r="B20" s="299">
        <v>114.93918334759988</v>
      </c>
      <c r="C20" s="293">
        <v>24.435889373111785</v>
      </c>
      <c r="D20" s="293">
        <v>39.447546229808211</v>
      </c>
      <c r="E20" s="293">
        <v>51.055747744679884</v>
      </c>
      <c r="G20" s="430"/>
    </row>
    <row r="21" spans="1:11" x14ac:dyDescent="0.2">
      <c r="A21" s="58" t="s">
        <v>317</v>
      </c>
      <c r="B21" s="299">
        <v>120.76666666666668</v>
      </c>
      <c r="C21" s="293">
        <v>22.582384823848241</v>
      </c>
      <c r="D21" s="293">
        <v>49.899681842818424</v>
      </c>
      <c r="E21" s="293">
        <v>48.284600000000005</v>
      </c>
      <c r="G21" s="430"/>
    </row>
    <row r="22" spans="1:11" x14ac:dyDescent="0.2">
      <c r="A22" s="58" t="s">
        <v>216</v>
      </c>
      <c r="B22" s="299">
        <v>132.74203333333332</v>
      </c>
      <c r="C22" s="293">
        <v>23.937087978142074</v>
      </c>
      <c r="D22" s="293">
        <v>61.73984535519125</v>
      </c>
      <c r="E22" s="293">
        <v>47.065100000000001</v>
      </c>
      <c r="G22" s="430"/>
    </row>
    <row r="23" spans="1:11" x14ac:dyDescent="0.2">
      <c r="A23" s="301" t="s">
        <v>318</v>
      </c>
      <c r="B23" s="302">
        <v>100.98953333333333</v>
      </c>
      <c r="C23" s="303">
        <v>17.527109090909089</v>
      </c>
      <c r="D23" s="303">
        <v>34.901924242424244</v>
      </c>
      <c r="E23" s="303">
        <v>48.560499999999998</v>
      </c>
      <c r="G23" s="430"/>
    </row>
    <row r="24" spans="1:11" x14ac:dyDescent="0.2">
      <c r="A24" s="301" t="s">
        <v>319</v>
      </c>
      <c r="B24" s="302">
        <v>99.176799999999986</v>
      </c>
      <c r="C24" s="303">
        <v>17.212502479338838</v>
      </c>
      <c r="D24" s="303">
        <v>33.017130853994487</v>
      </c>
      <c r="E24" s="303">
        <v>48.947166666666661</v>
      </c>
      <c r="G24" s="430"/>
    </row>
    <row r="25" spans="1:11" x14ac:dyDescent="0.2">
      <c r="A25" s="281" t="s">
        <v>320</v>
      </c>
      <c r="B25" s="302">
        <v>96.41</v>
      </c>
      <c r="C25" s="303">
        <v>14.0082905982906</v>
      </c>
      <c r="D25" s="303">
        <v>33.499809401709399</v>
      </c>
      <c r="E25" s="303">
        <v>48.901899999999998</v>
      </c>
      <c r="G25" s="430"/>
    </row>
    <row r="26" spans="1:11" x14ac:dyDescent="0.2">
      <c r="A26" s="281" t="s">
        <v>321</v>
      </c>
      <c r="B26" s="302">
        <v>114</v>
      </c>
      <c r="C26" s="303">
        <v>17.389830508474578</v>
      </c>
      <c r="D26" s="303">
        <v>47.240169491525421</v>
      </c>
      <c r="E26" s="303">
        <v>49.37</v>
      </c>
      <c r="G26" s="430"/>
    </row>
    <row r="27" spans="1:11" x14ac:dyDescent="0.2">
      <c r="A27" s="281" t="s">
        <v>322</v>
      </c>
      <c r="B27" s="302">
        <v>99.568568742517186</v>
      </c>
      <c r="C27" s="303">
        <v>18.618512854291833</v>
      </c>
      <c r="D27" s="303">
        <v>33.31706644428165</v>
      </c>
      <c r="E27" s="303">
        <v>47.632989443943707</v>
      </c>
      <c r="G27" s="430"/>
    </row>
    <row r="28" spans="1:11" x14ac:dyDescent="0.2">
      <c r="A28" s="58" t="s">
        <v>254</v>
      </c>
      <c r="B28" s="299">
        <v>116.57000000000001</v>
      </c>
      <c r="C28" s="293">
        <v>21.797642276422767</v>
      </c>
      <c r="D28" s="293">
        <v>45.258324390243914</v>
      </c>
      <c r="E28" s="293">
        <v>49.514033333333337</v>
      </c>
      <c r="G28" s="430"/>
    </row>
    <row r="29" spans="1:11" x14ac:dyDescent="0.2">
      <c r="A29" s="281" t="s">
        <v>219</v>
      </c>
      <c r="B29" s="302">
        <v>135.38872876124529</v>
      </c>
      <c r="C29" s="303">
        <v>22.564788126874216</v>
      </c>
      <c r="D29" s="303">
        <v>66.349156524888343</v>
      </c>
      <c r="E29" s="303">
        <v>46.474784109482719</v>
      </c>
      <c r="G29" s="430"/>
    </row>
    <row r="30" spans="1:11" x14ac:dyDescent="0.2">
      <c r="A30" s="58" t="s">
        <v>323</v>
      </c>
      <c r="B30" s="299">
        <v>110.10483600398345</v>
      </c>
      <c r="C30" s="293">
        <v>21.310613420125829</v>
      </c>
      <c r="D30" s="293">
        <v>39.112193572652473</v>
      </c>
      <c r="E30" s="293">
        <v>49.682029011205145</v>
      </c>
      <c r="G30" s="430"/>
    </row>
    <row r="31" spans="1:11" x14ac:dyDescent="0.2">
      <c r="A31" s="304" t="s">
        <v>255</v>
      </c>
      <c r="B31" s="305">
        <v>134.59440758852384</v>
      </c>
      <c r="C31" s="271">
        <v>26.918881517704769</v>
      </c>
      <c r="D31" s="271">
        <v>56.609216513920693</v>
      </c>
      <c r="E31" s="271">
        <v>51.066309556898368</v>
      </c>
      <c r="G31" s="430"/>
    </row>
    <row r="32" spans="1:11" x14ac:dyDescent="0.2">
      <c r="A32" s="306" t="s">
        <v>324</v>
      </c>
      <c r="B32" s="307">
        <v>116.61493544471088</v>
      </c>
      <c r="C32" s="307">
        <v>20.187098360761798</v>
      </c>
      <c r="D32" s="307">
        <v>48.575041486251067</v>
      </c>
      <c r="E32" s="307">
        <v>47.852795597698019</v>
      </c>
      <c r="G32" s="430"/>
      <c r="H32" s="436"/>
      <c r="I32" s="436"/>
      <c r="J32" s="436"/>
      <c r="K32" s="436"/>
    </row>
    <row r="33" spans="1:11" x14ac:dyDescent="0.2">
      <c r="A33" s="308" t="s">
        <v>325</v>
      </c>
      <c r="B33" s="309">
        <v>115.2733218817139</v>
      </c>
      <c r="C33" s="309">
        <v>19.621182836864897</v>
      </c>
      <c r="D33" s="309">
        <v>47.902975921758674</v>
      </c>
      <c r="E33" s="309">
        <v>47.749163123090327</v>
      </c>
      <c r="G33" s="430"/>
      <c r="H33" s="433"/>
      <c r="I33" s="433"/>
      <c r="J33" s="433"/>
      <c r="K33" s="433"/>
    </row>
    <row r="34" spans="1:11" x14ac:dyDescent="0.2">
      <c r="A34" s="308" t="s">
        <v>326</v>
      </c>
      <c r="B34" s="310">
        <v>10.103972848380565</v>
      </c>
      <c r="C34" s="310">
        <v>1.3686511864516717</v>
      </c>
      <c r="D34" s="310">
        <v>11.109771958425341</v>
      </c>
      <c r="E34" s="310">
        <v>-2.3744502964964482</v>
      </c>
      <c r="G34" s="430"/>
    </row>
    <row r="35" spans="1:11" x14ac:dyDescent="0.2">
      <c r="A35" s="94"/>
      <c r="B35" s="65"/>
      <c r="C35" s="58"/>
      <c r="D35" s="8"/>
      <c r="E35" s="71" t="s">
        <v>294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A4" sqref="A4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3" t="s">
        <v>35</v>
      </c>
      <c r="B1" s="853"/>
      <c r="C1" s="853"/>
    </row>
    <row r="2" spans="1:4" x14ac:dyDescent="0.2">
      <c r="A2" s="853"/>
      <c r="B2" s="853"/>
      <c r="C2" s="853"/>
    </row>
    <row r="3" spans="1:4" x14ac:dyDescent="0.2">
      <c r="A3" s="61"/>
      <c r="B3" s="8"/>
      <c r="C3" s="62" t="s">
        <v>295</v>
      </c>
    </row>
    <row r="4" spans="1:4" x14ac:dyDescent="0.2">
      <c r="A4" s="64"/>
      <c r="B4" s="294" t="s">
        <v>301</v>
      </c>
      <c r="C4" s="294" t="s">
        <v>304</v>
      </c>
    </row>
    <row r="5" spans="1:4" x14ac:dyDescent="0.2">
      <c r="A5" s="295" t="s">
        <v>305</v>
      </c>
      <c r="B5" s="743">
        <v>60.052666666666667</v>
      </c>
      <c r="C5" s="744">
        <v>25.913566666666668</v>
      </c>
    </row>
    <row r="6" spans="1:4" x14ac:dyDescent="0.2">
      <c r="A6" s="298" t="s">
        <v>306</v>
      </c>
      <c r="B6" s="745">
        <v>56.838000000000001</v>
      </c>
      <c r="C6" s="746">
        <v>26.327499999999997</v>
      </c>
    </row>
    <row r="7" spans="1:4" x14ac:dyDescent="0.2">
      <c r="A7" s="298" t="s">
        <v>307</v>
      </c>
      <c r="B7" s="745">
        <v>64.886966666666666</v>
      </c>
      <c r="C7" s="746">
        <v>27.255933333333331</v>
      </c>
    </row>
    <row r="8" spans="1:4" x14ac:dyDescent="0.2">
      <c r="A8" s="298" t="s">
        <v>250</v>
      </c>
      <c r="B8" s="745">
        <v>51.62133333333334</v>
      </c>
      <c r="C8" s="746">
        <v>25.750066666666662</v>
      </c>
    </row>
    <row r="9" spans="1:4" x14ac:dyDescent="0.2">
      <c r="A9" s="298" t="s">
        <v>308</v>
      </c>
      <c r="B9" s="745">
        <v>91.39192828169206</v>
      </c>
      <c r="C9" s="746">
        <v>27.344411494017798</v>
      </c>
    </row>
    <row r="10" spans="1:4" x14ac:dyDescent="0.2">
      <c r="A10" s="298" t="s">
        <v>309</v>
      </c>
      <c r="B10" s="745">
        <v>60.155536200810538</v>
      </c>
      <c r="C10" s="746">
        <v>25.737392378591739</v>
      </c>
    </row>
    <row r="11" spans="1:4" x14ac:dyDescent="0.2">
      <c r="A11" s="298" t="s">
        <v>311</v>
      </c>
      <c r="B11" s="745">
        <v>75.577733333333327</v>
      </c>
      <c r="C11" s="746">
        <v>31.716399999999993</v>
      </c>
      <c r="D11" s="293"/>
    </row>
    <row r="12" spans="1:4" x14ac:dyDescent="0.2">
      <c r="A12" s="298" t="s">
        <v>310</v>
      </c>
      <c r="B12" s="745">
        <v>58.273481064785983</v>
      </c>
      <c r="C12" s="746">
        <v>27.211886379530846</v>
      </c>
    </row>
    <row r="13" spans="1:4" x14ac:dyDescent="0.2">
      <c r="A13" s="298" t="s">
        <v>312</v>
      </c>
      <c r="B13" s="745">
        <v>126.94753800335738</v>
      </c>
      <c r="C13" s="746">
        <v>43.389570533435496</v>
      </c>
    </row>
    <row r="14" spans="1:4" x14ac:dyDescent="0.2">
      <c r="A14" s="298" t="s">
        <v>313</v>
      </c>
      <c r="B14" s="747">
        <v>0</v>
      </c>
      <c r="C14" s="748">
        <v>0</v>
      </c>
    </row>
    <row r="15" spans="1:4" x14ac:dyDescent="0.2">
      <c r="A15" s="298" t="s">
        <v>314</v>
      </c>
      <c r="B15" s="745">
        <v>79.4846</v>
      </c>
      <c r="C15" s="746">
        <v>26.020733333333332</v>
      </c>
    </row>
    <row r="16" spans="1:4" x14ac:dyDescent="0.2">
      <c r="A16" s="298" t="s">
        <v>215</v>
      </c>
      <c r="B16" s="745">
        <v>68.426666666666662</v>
      </c>
      <c r="C16" s="746">
        <v>29.2315</v>
      </c>
    </row>
    <row r="17" spans="1:3" x14ac:dyDescent="0.2">
      <c r="A17" s="298" t="s">
        <v>315</v>
      </c>
      <c r="B17" s="745">
        <v>82.913333333333327</v>
      </c>
      <c r="C17" s="746">
        <v>28.478966666666668</v>
      </c>
    </row>
    <row r="18" spans="1:3" x14ac:dyDescent="0.2">
      <c r="A18" s="298" t="s">
        <v>251</v>
      </c>
      <c r="B18" s="745">
        <v>68.618666666666655</v>
      </c>
      <c r="C18" s="746">
        <v>30.284399999999998</v>
      </c>
    </row>
    <row r="19" spans="1:3" x14ac:dyDescent="0.2">
      <c r="A19" s="298" t="s">
        <v>252</v>
      </c>
      <c r="B19" s="747">
        <v>91.156666666666666</v>
      </c>
      <c r="C19" s="748">
        <v>28.668333333333333</v>
      </c>
    </row>
    <row r="20" spans="1:3" x14ac:dyDescent="0.2">
      <c r="A20" s="298" t="s">
        <v>253</v>
      </c>
      <c r="B20" s="745">
        <v>94.77000000000001</v>
      </c>
      <c r="C20" s="746">
        <v>18.168266666666668</v>
      </c>
    </row>
    <row r="21" spans="1:3" x14ac:dyDescent="0.2">
      <c r="A21" s="298" t="s">
        <v>316</v>
      </c>
      <c r="B21" s="745">
        <v>114.84194833903018</v>
      </c>
      <c r="C21" s="746">
        <v>32.687652337465281</v>
      </c>
    </row>
    <row r="22" spans="1:3" x14ac:dyDescent="0.2">
      <c r="A22" s="298" t="s">
        <v>317</v>
      </c>
      <c r="B22" s="745">
        <v>61.823699999999995</v>
      </c>
      <c r="C22" s="746">
        <v>26.953466666666667</v>
      </c>
    </row>
    <row r="23" spans="1:3" x14ac:dyDescent="0.2">
      <c r="A23" s="298" t="s">
        <v>216</v>
      </c>
      <c r="B23" s="745">
        <v>113.295</v>
      </c>
      <c r="C23" s="746">
        <v>33.231333333333332</v>
      </c>
    </row>
    <row r="24" spans="1:3" x14ac:dyDescent="0.2">
      <c r="A24" s="298" t="s">
        <v>318</v>
      </c>
      <c r="B24" s="745">
        <v>65.827266666666645</v>
      </c>
      <c r="C24" s="746">
        <v>31.012566666666668</v>
      </c>
    </row>
    <row r="25" spans="1:3" x14ac:dyDescent="0.2">
      <c r="A25" s="298" t="s">
        <v>319</v>
      </c>
      <c r="B25" s="745">
        <v>48.7</v>
      </c>
      <c r="C25" s="746">
        <v>24.15153333333333</v>
      </c>
    </row>
    <row r="26" spans="1:3" x14ac:dyDescent="0.2">
      <c r="A26" s="298" t="s">
        <v>320</v>
      </c>
      <c r="B26" s="745">
        <v>50.013333333333335</v>
      </c>
      <c r="C26" s="746">
        <v>27.082999999999998</v>
      </c>
    </row>
    <row r="27" spans="1:3" x14ac:dyDescent="0.2">
      <c r="A27" s="298" t="s">
        <v>321</v>
      </c>
      <c r="B27" s="745">
        <v>100</v>
      </c>
      <c r="C27" s="746">
        <v>38.97343333333334</v>
      </c>
    </row>
    <row r="28" spans="1:3" x14ac:dyDescent="0.2">
      <c r="A28" s="298" t="s">
        <v>322</v>
      </c>
      <c r="B28" s="745">
        <v>64.037274828879703</v>
      </c>
      <c r="C28" s="746">
        <v>29.419800877928015</v>
      </c>
    </row>
    <row r="29" spans="1:3" x14ac:dyDescent="0.2">
      <c r="A29" s="298" t="s">
        <v>254</v>
      </c>
      <c r="B29" s="745">
        <v>101.20333333333333</v>
      </c>
      <c r="C29" s="746">
        <v>30.441766666666659</v>
      </c>
    </row>
    <row r="30" spans="1:3" x14ac:dyDescent="0.2">
      <c r="A30" s="298" t="s">
        <v>219</v>
      </c>
      <c r="B30" s="745">
        <v>54.88020395628223</v>
      </c>
      <c r="C30" s="746">
        <v>25.044034369238354</v>
      </c>
    </row>
    <row r="31" spans="1:3" x14ac:dyDescent="0.2">
      <c r="A31" s="298" t="s">
        <v>323</v>
      </c>
      <c r="B31" s="745">
        <v>96.924411980664772</v>
      </c>
      <c r="C31" s="746">
        <v>25.149823258022444</v>
      </c>
    </row>
    <row r="32" spans="1:3" x14ac:dyDescent="0.2">
      <c r="A32" s="298" t="s">
        <v>255</v>
      </c>
      <c r="B32" s="745">
        <v>105.80595073528532</v>
      </c>
      <c r="C32" s="746">
        <v>27.394812098860548</v>
      </c>
    </row>
    <row r="33" spans="1:3" x14ac:dyDescent="0.2">
      <c r="A33" s="306" t="s">
        <v>324</v>
      </c>
      <c r="B33" s="749">
        <v>64.649568206854241</v>
      </c>
      <c r="C33" s="749">
        <v>27.588272005046385</v>
      </c>
    </row>
    <row r="34" spans="1:3" x14ac:dyDescent="0.2">
      <c r="A34" s="308" t="s">
        <v>325</v>
      </c>
      <c r="B34" s="750">
        <v>63.21372658506732</v>
      </c>
      <c r="C34" s="750">
        <v>27.43094925658146</v>
      </c>
    </row>
    <row r="35" spans="1:3" x14ac:dyDescent="0.2">
      <c r="A35" s="308" t="s">
        <v>326</v>
      </c>
      <c r="B35" s="794">
        <v>3.1610599184006531</v>
      </c>
      <c r="C35" s="794">
        <v>1.5173825899147921</v>
      </c>
    </row>
    <row r="36" spans="1:3" x14ac:dyDescent="0.2">
      <c r="A36" s="94"/>
      <c r="B36" s="8"/>
      <c r="C36" s="71" t="s">
        <v>608</v>
      </c>
    </row>
    <row r="37" spans="1:3" x14ac:dyDescent="0.2">
      <c r="A37" s="94" t="s">
        <v>562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4" sqref="A4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328</v>
      </c>
    </row>
    <row r="3" spans="1:13" x14ac:dyDescent="0.2">
      <c r="A3" s="230"/>
      <c r="B3" s="730">
        <v>2015</v>
      </c>
      <c r="C3" s="730">
        <v>2016</v>
      </c>
      <c r="D3" s="730" t="s">
        <v>600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318"/>
      <c r="B4" s="668">
        <v>42339</v>
      </c>
      <c r="C4" s="668">
        <v>42370</v>
      </c>
      <c r="D4" s="668">
        <v>42401</v>
      </c>
      <c r="E4" s="668">
        <v>42430</v>
      </c>
      <c r="F4" s="668">
        <v>42461</v>
      </c>
      <c r="G4" s="668">
        <v>42491</v>
      </c>
      <c r="H4" s="668">
        <v>42522</v>
      </c>
      <c r="I4" s="668">
        <v>42552</v>
      </c>
      <c r="J4" s="668">
        <v>42583</v>
      </c>
      <c r="K4" s="668">
        <v>42614</v>
      </c>
      <c r="L4" s="668">
        <v>42644</v>
      </c>
      <c r="M4" s="668">
        <v>42675</v>
      </c>
    </row>
    <row r="5" spans="1:13" x14ac:dyDescent="0.2">
      <c r="A5" s="312" t="s">
        <v>329</v>
      </c>
      <c r="B5" s="313">
        <v>38.006666666666668</v>
      </c>
      <c r="C5" s="313">
        <v>30.835999999999995</v>
      </c>
      <c r="D5" s="313">
        <v>32.281904761904762</v>
      </c>
      <c r="E5" s="313">
        <v>38.352857142857133</v>
      </c>
      <c r="F5" s="313">
        <v>41.665238095238102</v>
      </c>
      <c r="G5" s="313">
        <v>46.814500000000002</v>
      </c>
      <c r="H5" s="313">
        <v>48.358636363636357</v>
      </c>
      <c r="I5" s="313">
        <v>44.977142857142859</v>
      </c>
      <c r="J5" s="313">
        <v>45.704090909090915</v>
      </c>
      <c r="K5" s="313">
        <v>46.597727272727276</v>
      </c>
      <c r="L5" s="313">
        <v>49.484285714285718</v>
      </c>
      <c r="M5" s="313">
        <v>44.89318181818183</v>
      </c>
    </row>
    <row r="6" spans="1:13" x14ac:dyDescent="0.2">
      <c r="A6" s="314" t="s">
        <v>330</v>
      </c>
      <c r="B6" s="313">
        <v>37.188636363636363</v>
      </c>
      <c r="C6" s="313">
        <v>31.683157894736844</v>
      </c>
      <c r="D6" s="313">
        <v>30.323</v>
      </c>
      <c r="E6" s="313">
        <v>37.802727272727275</v>
      </c>
      <c r="F6" s="313">
        <v>40.958095238095225</v>
      </c>
      <c r="G6" s="313">
        <v>46.712380952380947</v>
      </c>
      <c r="H6" s="313">
        <v>48.757272727272721</v>
      </c>
      <c r="I6" s="313">
        <v>44.651499999999999</v>
      </c>
      <c r="J6" s="313">
        <v>44.724347826086962</v>
      </c>
      <c r="K6" s="313">
        <v>45.200952380952387</v>
      </c>
      <c r="L6" s="313">
        <v>49.845714285714287</v>
      </c>
      <c r="M6" s="313">
        <v>45.660952380952381</v>
      </c>
    </row>
    <row r="7" spans="1:13" x14ac:dyDescent="0.2">
      <c r="A7" s="315" t="s">
        <v>331</v>
      </c>
      <c r="B7" s="316">
        <v>1.0877181818181816</v>
      </c>
      <c r="C7" s="316">
        <v>1.0859649999999998</v>
      </c>
      <c r="D7" s="316">
        <v>1.1092952380952379</v>
      </c>
      <c r="E7" s="316">
        <v>1.1099666666666668</v>
      </c>
      <c r="F7" s="316">
        <v>1.1339190476190477</v>
      </c>
      <c r="G7" s="316">
        <v>1.1311090909090913</v>
      </c>
      <c r="H7" s="316">
        <v>1.1228909090909089</v>
      </c>
      <c r="I7" s="316">
        <v>1.1068523809523811</v>
      </c>
      <c r="J7" s="316">
        <v>1.1211739130434786</v>
      </c>
      <c r="K7" s="316">
        <v>1.1212090909090908</v>
      </c>
      <c r="L7" s="316">
        <v>1.1026047619047619</v>
      </c>
      <c r="M7" s="316">
        <v>1.0798954545454547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328</v>
      </c>
    </row>
    <row r="3" spans="1:13" x14ac:dyDescent="0.2">
      <c r="A3" s="317"/>
      <c r="B3" s="730">
        <v>2015</v>
      </c>
      <c r="C3" s="730">
        <v>2016</v>
      </c>
      <c r="D3" s="730" t="s">
        <v>600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318"/>
      <c r="B4" s="668">
        <v>42339</v>
      </c>
      <c r="C4" s="668">
        <v>42370</v>
      </c>
      <c r="D4" s="668">
        <v>42401</v>
      </c>
      <c r="E4" s="668">
        <v>42430</v>
      </c>
      <c r="F4" s="668">
        <v>42461</v>
      </c>
      <c r="G4" s="668">
        <v>42491</v>
      </c>
      <c r="H4" s="668">
        <v>42522</v>
      </c>
      <c r="I4" s="668">
        <v>42552</v>
      </c>
      <c r="J4" s="668">
        <v>42583</v>
      </c>
      <c r="K4" s="668">
        <v>42614</v>
      </c>
      <c r="L4" s="668">
        <v>42644</v>
      </c>
      <c r="M4" s="668">
        <v>42675</v>
      </c>
    </row>
    <row r="5" spans="1:13" x14ac:dyDescent="0.2">
      <c r="A5" s="796" t="s">
        <v>333</v>
      </c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</row>
    <row r="6" spans="1:13" x14ac:dyDescent="0.2">
      <c r="A6" s="319" t="s">
        <v>334</v>
      </c>
      <c r="B6" s="237">
        <v>34.506521739130442</v>
      </c>
      <c r="C6" s="237">
        <v>28.038571428571426</v>
      </c>
      <c r="D6" s="237">
        <v>28.888571428571431</v>
      </c>
      <c r="E6" s="237">
        <v>34.746521739130436</v>
      </c>
      <c r="F6" s="237">
        <v>38.209047619047617</v>
      </c>
      <c r="G6" s="237">
        <v>42.980454545454535</v>
      </c>
      <c r="H6" s="237">
        <v>45.464545454545458</v>
      </c>
      <c r="I6" s="237">
        <v>42.106190476190484</v>
      </c>
      <c r="J6" s="237">
        <v>42.415217391304346</v>
      </c>
      <c r="K6" s="237">
        <v>42.98181818181817</v>
      </c>
      <c r="L6" s="237">
        <v>46.685714285714283</v>
      </c>
      <c r="M6" s="237">
        <v>41.767272727272726</v>
      </c>
    </row>
    <row r="7" spans="1:13" x14ac:dyDescent="0.2">
      <c r="A7" s="319" t="s">
        <v>335</v>
      </c>
      <c r="B7" s="237">
        <v>34.265000000000001</v>
      </c>
      <c r="C7" s="237">
        <v>27.479999999999997</v>
      </c>
      <c r="D7" s="237">
        <v>29.901428571428568</v>
      </c>
      <c r="E7" s="237">
        <v>35.470909090909096</v>
      </c>
      <c r="F7" s="237">
        <v>39.421428571428571</v>
      </c>
      <c r="G7" s="237">
        <v>44.289999999999992</v>
      </c>
      <c r="H7" s="237">
        <v>46.307727272727277</v>
      </c>
      <c r="I7" s="237">
        <v>42.466666666666661</v>
      </c>
      <c r="J7" s="237">
        <v>43.926521739130429</v>
      </c>
      <c r="K7" s="237">
        <v>43.770909090909079</v>
      </c>
      <c r="L7" s="237">
        <v>48.794761904761906</v>
      </c>
      <c r="M7" s="237">
        <v>43.976363636363629</v>
      </c>
    </row>
    <row r="8" spans="1:13" x14ac:dyDescent="0.2">
      <c r="A8" s="319" t="s">
        <v>336</v>
      </c>
      <c r="B8" s="237">
        <v>34.497391304347822</v>
      </c>
      <c r="C8" s="237">
        <v>27.95809523809524</v>
      </c>
      <c r="D8" s="237">
        <v>28.980952380952381</v>
      </c>
      <c r="E8" s="237">
        <v>34.643478260869571</v>
      </c>
      <c r="F8" s="237">
        <v>38.147619047619045</v>
      </c>
      <c r="G8" s="237">
        <v>42.975454545454539</v>
      </c>
      <c r="H8" s="237">
        <v>45.516363636363629</v>
      </c>
      <c r="I8" s="237">
        <v>42.156666666666666</v>
      </c>
      <c r="J8" s="237">
        <v>42.369565217391305</v>
      </c>
      <c r="K8" s="237">
        <v>42.93181818181818</v>
      </c>
      <c r="L8" s="237">
        <v>46.68333333333333</v>
      </c>
      <c r="M8" s="237">
        <v>41.743636363636362</v>
      </c>
    </row>
    <row r="9" spans="1:13" x14ac:dyDescent="0.2">
      <c r="A9" s="319" t="s">
        <v>337</v>
      </c>
      <c r="B9" s="237">
        <v>32.849565217391316</v>
      </c>
      <c r="C9" s="237">
        <v>26.267619047619046</v>
      </c>
      <c r="D9" s="237">
        <v>27.280952380952385</v>
      </c>
      <c r="E9" s="237">
        <v>33.278260869565216</v>
      </c>
      <c r="F9" s="237">
        <v>36.61666666666666</v>
      </c>
      <c r="G9" s="237">
        <v>41.152727272727269</v>
      </c>
      <c r="H9" s="237">
        <v>43.523181818181811</v>
      </c>
      <c r="I9" s="237">
        <v>40.061428571428578</v>
      </c>
      <c r="J9" s="237">
        <v>40.508695652173913</v>
      </c>
      <c r="K9" s="237">
        <v>41.415909090909089</v>
      </c>
      <c r="L9" s="237">
        <v>45.040476190476191</v>
      </c>
      <c r="M9" s="237">
        <v>40.23681818181818</v>
      </c>
    </row>
    <row r="10" spans="1:13" x14ac:dyDescent="0.2">
      <c r="A10" s="322" t="s">
        <v>339</v>
      </c>
      <c r="B10" s="320">
        <v>32.949523809523811</v>
      </c>
      <c r="C10" s="320">
        <v>25.5975</v>
      </c>
      <c r="D10" s="320">
        <v>27.100476190476197</v>
      </c>
      <c r="E10" s="320">
        <v>33.198095238095235</v>
      </c>
      <c r="F10" s="320">
        <v>36.407142857142858</v>
      </c>
      <c r="G10" s="320">
        <v>41.523809523809533</v>
      </c>
      <c r="H10" s="320">
        <v>43.047272727272734</v>
      </c>
      <c r="I10" s="320">
        <v>39.751904761904761</v>
      </c>
      <c r="J10" s="320">
        <v>40.4</v>
      </c>
      <c r="K10" s="320">
        <v>41.367727272727265</v>
      </c>
      <c r="L10" s="320">
        <v>44.329047619047614</v>
      </c>
      <c r="M10" s="320">
        <v>39.788636363636357</v>
      </c>
    </row>
    <row r="11" spans="1:13" x14ac:dyDescent="0.2">
      <c r="A11" s="796" t="s">
        <v>338</v>
      </c>
      <c r="B11" s="795"/>
      <c r="C11" s="795"/>
      <c r="D11" s="795"/>
      <c r="E11" s="795"/>
      <c r="F11" s="795"/>
      <c r="G11" s="795"/>
      <c r="H11" s="795"/>
      <c r="I11" s="795"/>
      <c r="J11" s="795"/>
      <c r="K11" s="795"/>
      <c r="L11" s="795"/>
      <c r="M11" s="795"/>
    </row>
    <row r="12" spans="1:13" x14ac:dyDescent="0.2">
      <c r="A12" s="319" t="s">
        <v>340</v>
      </c>
      <c r="B12" s="237">
        <v>38.299523809523805</v>
      </c>
      <c r="C12" s="237">
        <v>31.532499999999999</v>
      </c>
      <c r="D12" s="237">
        <v>32.917142857142856</v>
      </c>
      <c r="E12" s="237">
        <v>38.940952380952382</v>
      </c>
      <c r="F12" s="237">
        <v>42.43571428571429</v>
      </c>
      <c r="G12" s="237">
        <v>47.349999999999994</v>
      </c>
      <c r="H12" s="237">
        <v>48.551818181818184</v>
      </c>
      <c r="I12" s="237">
        <v>45.390000000000008</v>
      </c>
      <c r="J12" s="237">
        <v>46.045454545454547</v>
      </c>
      <c r="K12" s="237">
        <v>46.547272727272713</v>
      </c>
      <c r="L12" s="237">
        <v>49.47904761904762</v>
      </c>
      <c r="M12" s="237">
        <v>44.815909090909095</v>
      </c>
    </row>
    <row r="13" spans="1:13" x14ac:dyDescent="0.2">
      <c r="A13" s="319" t="s">
        <v>341</v>
      </c>
      <c r="B13" s="237">
        <v>36.878695652173917</v>
      </c>
      <c r="C13" s="237">
        <v>30.047619047619047</v>
      </c>
      <c r="D13" s="237">
        <v>31.071904761904761</v>
      </c>
      <c r="E13" s="237">
        <v>37.414347826086953</v>
      </c>
      <c r="F13" s="237">
        <v>40.675714285714285</v>
      </c>
      <c r="G13" s="237">
        <v>45.806363636363635</v>
      </c>
      <c r="H13" s="237">
        <v>47.367727272727272</v>
      </c>
      <c r="I13" s="237">
        <v>43.993333333333339</v>
      </c>
      <c r="J13" s="237">
        <v>44.85521739130435</v>
      </c>
      <c r="K13" s="237">
        <v>45.493181818181824</v>
      </c>
      <c r="L13" s="237">
        <v>48.41</v>
      </c>
      <c r="M13" s="237">
        <v>43.224545454545456</v>
      </c>
    </row>
    <row r="14" spans="1:13" x14ac:dyDescent="0.2">
      <c r="A14" s="319" t="s">
        <v>342</v>
      </c>
      <c r="B14" s="237">
        <v>38.215714285714284</v>
      </c>
      <c r="C14" s="237">
        <v>31.209999999999997</v>
      </c>
      <c r="D14" s="237">
        <v>32.89</v>
      </c>
      <c r="E14" s="237">
        <v>38.917142857142849</v>
      </c>
      <c r="F14" s="237">
        <v>42.283333333333317</v>
      </c>
      <c r="G14" s="237">
        <v>47.596666666666657</v>
      </c>
      <c r="H14" s="237">
        <v>49.299090909090914</v>
      </c>
      <c r="I14" s="237">
        <v>46.325714285714284</v>
      </c>
      <c r="J14" s="237">
        <v>47.458181818181828</v>
      </c>
      <c r="K14" s="237">
        <v>48.329090909090908</v>
      </c>
      <c r="L14" s="237">
        <v>50.346190476190472</v>
      </c>
      <c r="M14" s="237">
        <v>45.481818181818191</v>
      </c>
    </row>
    <row r="15" spans="1:13" x14ac:dyDescent="0.2">
      <c r="A15" s="796" t="s">
        <v>220</v>
      </c>
      <c r="B15" s="795"/>
      <c r="C15" s="795"/>
      <c r="D15" s="795"/>
      <c r="E15" s="795"/>
      <c r="F15" s="795"/>
      <c r="G15" s="795"/>
      <c r="H15" s="795"/>
      <c r="I15" s="795"/>
      <c r="J15" s="795"/>
      <c r="K15" s="795"/>
      <c r="L15" s="795"/>
      <c r="M15" s="795"/>
    </row>
    <row r="16" spans="1:13" x14ac:dyDescent="0.2">
      <c r="A16" s="319" t="s">
        <v>343</v>
      </c>
      <c r="B16" s="237">
        <v>36.780476190476193</v>
      </c>
      <c r="C16" s="237">
        <v>29.112500000000001</v>
      </c>
      <c r="D16" s="237">
        <v>30.571904761904761</v>
      </c>
      <c r="E16" s="237">
        <v>36.617142857142859</v>
      </c>
      <c r="F16" s="237">
        <v>39.976190476190467</v>
      </c>
      <c r="G16" s="237">
        <v>45.018500000000003</v>
      </c>
      <c r="H16" s="237">
        <v>46.651818181818186</v>
      </c>
      <c r="I16" s="237">
        <v>43.66142857142858</v>
      </c>
      <c r="J16" s="237">
        <v>43.815909090909095</v>
      </c>
      <c r="K16" s="237">
        <v>44.367727272727272</v>
      </c>
      <c r="L16" s="237">
        <v>48.027142857142856</v>
      </c>
      <c r="M16" s="237">
        <v>43.520454545454548</v>
      </c>
    </row>
    <row r="17" spans="1:13" x14ac:dyDescent="0.2">
      <c r="A17" s="796" t="s">
        <v>344</v>
      </c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798"/>
    </row>
    <row r="18" spans="1:13" x14ac:dyDescent="0.2">
      <c r="A18" s="319" t="s">
        <v>345</v>
      </c>
      <c r="B18" s="237">
        <v>37.188636363636363</v>
      </c>
      <c r="C18" s="237">
        <v>31.683157894736844</v>
      </c>
      <c r="D18" s="237">
        <v>30.323</v>
      </c>
      <c r="E18" s="237">
        <v>37.802727272727275</v>
      </c>
      <c r="F18" s="237">
        <v>40.958095238095225</v>
      </c>
      <c r="G18" s="237">
        <v>46.712380952380947</v>
      </c>
      <c r="H18" s="237">
        <v>48.757272727272721</v>
      </c>
      <c r="I18" s="237">
        <v>44.651499999999999</v>
      </c>
      <c r="J18" s="237">
        <v>44.724347826086962</v>
      </c>
      <c r="K18" s="237">
        <v>45.200952380952387</v>
      </c>
      <c r="L18" s="237">
        <v>49.845714285714287</v>
      </c>
      <c r="M18" s="237">
        <v>45.660952380952381</v>
      </c>
    </row>
    <row r="19" spans="1:13" x14ac:dyDescent="0.2">
      <c r="A19" s="322" t="s">
        <v>346</v>
      </c>
      <c r="B19" s="320">
        <v>24.633043478260866</v>
      </c>
      <c r="C19" s="320">
        <v>19.709523809523809</v>
      </c>
      <c r="D19" s="320">
        <v>22.95428571428571</v>
      </c>
      <c r="E19" s="320">
        <v>28.658695652173911</v>
      </c>
      <c r="F19" s="320">
        <v>30.706666666666667</v>
      </c>
      <c r="G19" s="320">
        <v>36.206818181818178</v>
      </c>
      <c r="H19" s="320">
        <v>37.576363636363638</v>
      </c>
      <c r="I19" s="320">
        <v>36.103333333333339</v>
      </c>
      <c r="J19" s="320">
        <v>36.703043478260874</v>
      </c>
      <c r="K19" s="320">
        <v>36.674090909090907</v>
      </c>
      <c r="L19" s="320">
        <v>38.796190476190482</v>
      </c>
      <c r="M19" s="320">
        <v>34.836818181818188</v>
      </c>
    </row>
    <row r="20" spans="1:13" x14ac:dyDescent="0.2">
      <c r="A20" s="796" t="s">
        <v>347</v>
      </c>
      <c r="B20" s="798"/>
      <c r="C20" s="798"/>
      <c r="D20" s="798"/>
      <c r="E20" s="798"/>
      <c r="F20" s="798"/>
      <c r="G20" s="798"/>
      <c r="H20" s="798"/>
      <c r="I20" s="798"/>
      <c r="J20" s="798"/>
      <c r="K20" s="798"/>
      <c r="L20" s="798"/>
      <c r="M20" s="798"/>
    </row>
    <row r="21" spans="1:13" x14ac:dyDescent="0.2">
      <c r="A21" s="319" t="s">
        <v>348</v>
      </c>
      <c r="B21" s="237">
        <v>38.417619047619056</v>
      </c>
      <c r="C21" s="237">
        <v>31.312000000000001</v>
      </c>
      <c r="D21" s="237">
        <v>32.605714285714285</v>
      </c>
      <c r="E21" s="237">
        <v>38.649047619047622</v>
      </c>
      <c r="F21" s="237">
        <v>42.088095238095235</v>
      </c>
      <c r="G21" s="237">
        <v>47.711904761904776</v>
      </c>
      <c r="H21" s="237">
        <v>48.499545454545455</v>
      </c>
      <c r="I21" s="237">
        <v>44.982857142857142</v>
      </c>
      <c r="J21" s="237">
        <v>45.718181818181819</v>
      </c>
      <c r="K21" s="237">
        <v>46.945454545454545</v>
      </c>
      <c r="L21" s="237">
        <v>49.353333333333325</v>
      </c>
      <c r="M21" s="237">
        <v>44.497727272727275</v>
      </c>
    </row>
    <row r="22" spans="1:13" x14ac:dyDescent="0.2">
      <c r="A22" s="319" t="s">
        <v>349</v>
      </c>
      <c r="B22" s="246">
        <v>38.072857142857139</v>
      </c>
      <c r="C22" s="246">
        <v>30.310499999999998</v>
      </c>
      <c r="D22" s="246">
        <v>31.858095238095231</v>
      </c>
      <c r="E22" s="246">
        <v>37.984761904761911</v>
      </c>
      <c r="F22" s="246">
        <v>41.064761904761909</v>
      </c>
      <c r="G22" s="246">
        <v>46.63333333333334</v>
      </c>
      <c r="H22" s="246">
        <v>47.851363636363651</v>
      </c>
      <c r="I22" s="246">
        <v>44.438571428571422</v>
      </c>
      <c r="J22" s="246">
        <v>45.265454545454546</v>
      </c>
      <c r="K22" s="246">
        <v>46.730909090909101</v>
      </c>
      <c r="L22" s="246">
        <v>48.93666666666666</v>
      </c>
      <c r="M22" s="246">
        <v>44.005454545454548</v>
      </c>
    </row>
    <row r="23" spans="1:13" x14ac:dyDescent="0.2">
      <c r="A23" s="322" t="s">
        <v>350</v>
      </c>
      <c r="B23" s="320">
        <v>38.076190476190483</v>
      </c>
      <c r="C23" s="320">
        <v>30.758500000000005</v>
      </c>
      <c r="D23" s="320">
        <v>31.929523809523808</v>
      </c>
      <c r="E23" s="320">
        <v>38.083809523809521</v>
      </c>
      <c r="F23" s="320">
        <v>41.252380952380953</v>
      </c>
      <c r="G23" s="320">
        <v>46.773500000000006</v>
      </c>
      <c r="H23" s="320">
        <v>47.795000000000009</v>
      </c>
      <c r="I23" s="320">
        <v>44.535714285714292</v>
      </c>
      <c r="J23" s="320">
        <v>45.339545454545458</v>
      </c>
      <c r="K23" s="320">
        <v>46.797272727272734</v>
      </c>
      <c r="L23" s="320">
        <v>49.009523809523813</v>
      </c>
      <c r="M23" s="320">
        <v>44.006363636363638</v>
      </c>
    </row>
    <row r="24" spans="1:13" s="258" customFormat="1" ht="15" x14ac:dyDescent="0.25">
      <c r="A24" s="669" t="s">
        <v>351</v>
      </c>
      <c r="B24" s="670">
        <v>33.637727272727268</v>
      </c>
      <c r="C24" s="670">
        <v>26.503499999999995</v>
      </c>
      <c r="D24" s="670">
        <v>28.719047619047625</v>
      </c>
      <c r="E24" s="670">
        <v>34.653043478260869</v>
      </c>
      <c r="F24" s="670">
        <v>37.86</v>
      </c>
      <c r="G24" s="670">
        <v>43.23</v>
      </c>
      <c r="H24" s="670">
        <v>45.837272727272733</v>
      </c>
      <c r="I24" s="670">
        <v>42.701904761904757</v>
      </c>
      <c r="J24" s="670">
        <v>43.101739130434787</v>
      </c>
      <c r="K24" s="670">
        <v>42.885909090909088</v>
      </c>
      <c r="L24" s="670">
        <v>47.867619047619051</v>
      </c>
      <c r="M24" s="670">
        <v>43.217272727272729</v>
      </c>
    </row>
    <row r="25" spans="1:13" x14ac:dyDescent="0.2">
      <c r="A25" s="3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352</v>
      </c>
    </row>
    <row r="3" spans="1:15" ht="13.7" customHeight="1" x14ac:dyDescent="0.2">
      <c r="A3" s="839"/>
      <c r="B3" s="839"/>
      <c r="C3" s="730">
        <v>2015</v>
      </c>
      <c r="D3" s="730">
        <v>2016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  <c r="N3" s="730" t="s">
        <v>600</v>
      </c>
    </row>
    <row r="4" spans="1:15" ht="13.7" customHeight="1" x14ac:dyDescent="0.2">
      <c r="B4" s="235"/>
      <c r="C4" s="668">
        <v>42339</v>
      </c>
      <c r="D4" s="668">
        <v>42370</v>
      </c>
      <c r="E4" s="668">
        <v>42401</v>
      </c>
      <c r="F4" s="668">
        <v>42430</v>
      </c>
      <c r="G4" s="668">
        <v>42461</v>
      </c>
      <c r="H4" s="668">
        <v>42491</v>
      </c>
      <c r="I4" s="668">
        <v>42522</v>
      </c>
      <c r="J4" s="668">
        <v>42552</v>
      </c>
      <c r="K4" s="668">
        <v>42583</v>
      </c>
      <c r="L4" s="668">
        <v>42614</v>
      </c>
      <c r="M4" s="668">
        <v>42644</v>
      </c>
      <c r="N4" s="668">
        <v>42675</v>
      </c>
    </row>
    <row r="5" spans="1:15" ht="13.7" customHeight="1" x14ac:dyDescent="0.2">
      <c r="A5" s="889" t="s">
        <v>563</v>
      </c>
      <c r="B5" s="324" t="s">
        <v>353</v>
      </c>
      <c r="C5" s="735">
        <v>427.48809523809524</v>
      </c>
      <c r="D5" s="735">
        <v>391.45</v>
      </c>
      <c r="E5" s="735">
        <v>351.54761904761904</v>
      </c>
      <c r="F5" s="735">
        <v>420.59523809523807</v>
      </c>
      <c r="G5" s="735">
        <v>476.88095238095241</v>
      </c>
      <c r="H5" s="735">
        <v>512.09523809523807</v>
      </c>
      <c r="I5" s="735">
        <v>509.67045454545456</v>
      </c>
      <c r="J5" s="735">
        <v>458.42857142857144</v>
      </c>
      <c r="K5" s="735">
        <v>471.72727272727275</v>
      </c>
      <c r="L5" s="735">
        <v>496.01136363636363</v>
      </c>
      <c r="M5" s="735">
        <v>514.08333333333337</v>
      </c>
      <c r="N5" s="735">
        <v>468.29545454545456</v>
      </c>
    </row>
    <row r="6" spans="1:15" ht="13.7" customHeight="1" x14ac:dyDescent="0.2">
      <c r="A6" s="890"/>
      <c r="B6" s="325" t="s">
        <v>354</v>
      </c>
      <c r="C6" s="736">
        <v>417.67857142857144</v>
      </c>
      <c r="D6" s="736">
        <v>378.13749999999999</v>
      </c>
      <c r="E6" s="736">
        <v>341.60714285714283</v>
      </c>
      <c r="F6" s="736">
        <v>390.11904761904759</v>
      </c>
      <c r="G6" s="736">
        <v>470.07142857142856</v>
      </c>
      <c r="H6" s="736">
        <v>498.28571428571428</v>
      </c>
      <c r="I6" s="736">
        <v>502.875</v>
      </c>
      <c r="J6" s="736">
        <v>450.60714285714283</v>
      </c>
      <c r="K6" s="736">
        <v>464.02272727272725</v>
      </c>
      <c r="L6" s="736">
        <v>490.85227272727275</v>
      </c>
      <c r="M6" s="736">
        <v>511.58333333333331</v>
      </c>
      <c r="N6" s="736">
        <v>467.92045454545456</v>
      </c>
    </row>
    <row r="7" spans="1:15" ht="13.7" customHeight="1" x14ac:dyDescent="0.2">
      <c r="A7" s="891" t="s">
        <v>613</v>
      </c>
      <c r="B7" s="324" t="s">
        <v>353</v>
      </c>
      <c r="C7" s="737">
        <v>360.39285714285717</v>
      </c>
      <c r="D7" s="737">
        <v>290.22500000000002</v>
      </c>
      <c r="E7" s="737">
        <v>312.28571428571428</v>
      </c>
      <c r="F7" s="737">
        <v>361.86904761904759</v>
      </c>
      <c r="G7" s="737">
        <v>378.26190476190476</v>
      </c>
      <c r="H7" s="737">
        <v>428.82499999999999</v>
      </c>
      <c r="I7" s="737">
        <v>451.27272727272725</v>
      </c>
      <c r="J7" s="737">
        <v>417.26190476190476</v>
      </c>
      <c r="K7" s="737">
        <v>420.78409090909093</v>
      </c>
      <c r="L7" s="737">
        <v>429.30681818181819</v>
      </c>
      <c r="M7" s="737">
        <v>472.13095238095241</v>
      </c>
      <c r="N7" s="737">
        <v>440.69318181818181</v>
      </c>
    </row>
    <row r="8" spans="1:15" ht="13.7" customHeight="1" x14ac:dyDescent="0.2">
      <c r="A8" s="892"/>
      <c r="B8" s="325" t="s">
        <v>354</v>
      </c>
      <c r="C8" s="736">
        <v>368.08333333333331</v>
      </c>
      <c r="D8" s="736">
        <v>302.45</v>
      </c>
      <c r="E8" s="736">
        <v>322.41666666666669</v>
      </c>
      <c r="F8" s="736">
        <v>370.78571428571428</v>
      </c>
      <c r="G8" s="736">
        <v>392.51190476190476</v>
      </c>
      <c r="H8" s="736">
        <v>436.59523809523807</v>
      </c>
      <c r="I8" s="736">
        <v>459.28409090909093</v>
      </c>
      <c r="J8" s="736">
        <v>423.1904761904762</v>
      </c>
      <c r="K8" s="736">
        <v>430.97727272727275</v>
      </c>
      <c r="L8" s="736">
        <v>436.69318181818181</v>
      </c>
      <c r="M8" s="736">
        <v>479.65476190476193</v>
      </c>
      <c r="N8" s="736">
        <v>449.18181818181819</v>
      </c>
    </row>
    <row r="9" spans="1:15" ht="13.7" customHeight="1" x14ac:dyDescent="0.2">
      <c r="A9" s="891" t="s">
        <v>564</v>
      </c>
      <c r="B9" s="324" t="s">
        <v>353</v>
      </c>
      <c r="C9" s="735">
        <v>341.47619047619048</v>
      </c>
      <c r="D9" s="735">
        <v>280.07499999999999</v>
      </c>
      <c r="E9" s="735">
        <v>298.63095238095241</v>
      </c>
      <c r="F9" s="735">
        <v>350.5595238095238</v>
      </c>
      <c r="G9" s="735">
        <v>363.3095238095238</v>
      </c>
      <c r="H9" s="735">
        <v>421.39285714285717</v>
      </c>
      <c r="I9" s="735">
        <v>439.86363636363637</v>
      </c>
      <c r="J9" s="735">
        <v>401.45238095238096</v>
      </c>
      <c r="K9" s="735">
        <v>408.46739130434781</v>
      </c>
      <c r="L9" s="735">
        <v>417.30681818181819</v>
      </c>
      <c r="M9" s="735">
        <v>460</v>
      </c>
      <c r="N9" s="735">
        <v>424.54545454545456</v>
      </c>
    </row>
    <row r="10" spans="1:15" ht="13.7" customHeight="1" x14ac:dyDescent="0.2">
      <c r="A10" s="892"/>
      <c r="B10" s="325" t="s">
        <v>354</v>
      </c>
      <c r="C10" s="736">
        <v>352.90476190476193</v>
      </c>
      <c r="D10" s="736">
        <v>292.75650000000002</v>
      </c>
      <c r="E10" s="736">
        <v>307.19095238095241</v>
      </c>
      <c r="F10" s="736">
        <v>357.64285714285717</v>
      </c>
      <c r="G10" s="736">
        <v>375.25</v>
      </c>
      <c r="H10" s="736">
        <v>427.65650000000005</v>
      </c>
      <c r="I10" s="736">
        <v>449.12590909090909</v>
      </c>
      <c r="J10" s="736">
        <v>407.19666666666672</v>
      </c>
      <c r="K10" s="736">
        <v>414.51136363636363</v>
      </c>
      <c r="L10" s="736">
        <v>423.25</v>
      </c>
      <c r="M10" s="736">
        <v>466.96428571428572</v>
      </c>
      <c r="N10" s="736">
        <v>432.72727272727275</v>
      </c>
    </row>
    <row r="11" spans="1:15" ht="13.7" customHeight="1" x14ac:dyDescent="0.2">
      <c r="A11" s="889" t="s">
        <v>355</v>
      </c>
      <c r="B11" s="324" t="s">
        <v>353</v>
      </c>
      <c r="C11" s="735">
        <v>169.26190476190476</v>
      </c>
      <c r="D11" s="735">
        <v>132.78749999999999</v>
      </c>
      <c r="E11" s="735">
        <v>144.3452380952381</v>
      </c>
      <c r="F11" s="735">
        <v>158.98285714285717</v>
      </c>
      <c r="G11" s="735">
        <v>178.16095238095238</v>
      </c>
      <c r="H11" s="735">
        <v>217.45904761904762</v>
      </c>
      <c r="I11" s="735">
        <v>233.51818181818183</v>
      </c>
      <c r="J11" s="735">
        <v>243.48285714285717</v>
      </c>
      <c r="K11" s="735">
        <v>237.57500000000002</v>
      </c>
      <c r="L11" s="735">
        <v>252.7109090909091</v>
      </c>
      <c r="M11" s="735">
        <v>276.00666666666666</v>
      </c>
      <c r="N11" s="735">
        <v>259.93772727272727</v>
      </c>
    </row>
    <row r="12" spans="1:15" ht="13.7" customHeight="1" x14ac:dyDescent="0.2">
      <c r="A12" s="890"/>
      <c r="B12" s="325" t="s">
        <v>354</v>
      </c>
      <c r="C12" s="736">
        <v>158.35714285714286</v>
      </c>
      <c r="D12" s="736">
        <v>125.1</v>
      </c>
      <c r="E12" s="736">
        <v>138.27380952380952</v>
      </c>
      <c r="F12" s="736">
        <v>155.11904761904762</v>
      </c>
      <c r="G12" s="736">
        <v>174.07142857142858</v>
      </c>
      <c r="H12" s="736">
        <v>211.36250000000001</v>
      </c>
      <c r="I12" s="736">
        <v>222.97727272727272</v>
      </c>
      <c r="J12" s="736">
        <v>236.11904761904762</v>
      </c>
      <c r="K12" s="736">
        <v>233.45454545454547</v>
      </c>
      <c r="L12" s="736">
        <v>249.375</v>
      </c>
      <c r="M12" s="736">
        <v>270.75</v>
      </c>
      <c r="N12" s="736">
        <v>257.31818181818181</v>
      </c>
    </row>
    <row r="13" spans="1:15" ht="13.7" customHeight="1" x14ac:dyDescent="0.2">
      <c r="B13" s="323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332</v>
      </c>
    </row>
    <row r="14" spans="1:15" ht="13.7" customHeight="1" x14ac:dyDescent="0.2">
      <c r="A14" s="323"/>
      <c r="N14" s="226"/>
      <c r="O14" s="13"/>
    </row>
    <row r="15" spans="1:15" ht="13.7" customHeight="1" x14ac:dyDescent="0.2">
      <c r="A15" s="323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x14ac:dyDescent="0.2">
      <c r="A3" s="63"/>
      <c r="B3" s="867">
        <f>INDICE!A3</f>
        <v>42675</v>
      </c>
      <c r="C3" s="885">
        <v>41671</v>
      </c>
      <c r="D3" s="885" t="s">
        <v>119</v>
      </c>
      <c r="E3" s="885"/>
      <c r="F3" s="885" t="s">
        <v>120</v>
      </c>
      <c r="G3" s="885"/>
      <c r="H3" s="885"/>
    </row>
    <row r="4" spans="1:8" ht="25.5" x14ac:dyDescent="0.2">
      <c r="A4" s="75"/>
      <c r="B4" s="260" t="s">
        <v>54</v>
      </c>
      <c r="C4" s="261" t="s">
        <v>521</v>
      </c>
      <c r="D4" s="260" t="s">
        <v>54</v>
      </c>
      <c r="E4" s="261" t="s">
        <v>521</v>
      </c>
      <c r="F4" s="260" t="s">
        <v>54</v>
      </c>
      <c r="G4" s="262" t="s">
        <v>521</v>
      </c>
      <c r="H4" s="261" t="s">
        <v>109</v>
      </c>
    </row>
    <row r="5" spans="1:8" x14ac:dyDescent="0.2">
      <c r="A5" s="65" t="s">
        <v>357</v>
      </c>
      <c r="B5" s="264">
        <v>23944.766</v>
      </c>
      <c r="C5" s="263">
        <v>9.0403111101436764</v>
      </c>
      <c r="D5" s="264">
        <v>225526.761</v>
      </c>
      <c r="E5" s="263">
        <v>2.7646797976688271</v>
      </c>
      <c r="F5" s="264">
        <v>249750.12700000001</v>
      </c>
      <c r="G5" s="263">
        <v>2.3159853674327397</v>
      </c>
      <c r="H5" s="263">
        <v>78.545202259736925</v>
      </c>
    </row>
    <row r="6" spans="1:8" x14ac:dyDescent="0.2">
      <c r="A6" s="65" t="s">
        <v>358</v>
      </c>
      <c r="B6" s="66">
        <v>7582.1559999999999</v>
      </c>
      <c r="C6" s="266">
        <v>47.003199221686231</v>
      </c>
      <c r="D6" s="66">
        <v>52274.192000000003</v>
      </c>
      <c r="E6" s="67">
        <v>-4.9298201180739873</v>
      </c>
      <c r="F6" s="66">
        <v>58373.258000000002</v>
      </c>
      <c r="G6" s="67">
        <v>-2.6447235417904178</v>
      </c>
      <c r="H6" s="67">
        <v>18.358106204966241</v>
      </c>
    </row>
    <row r="7" spans="1:8" x14ac:dyDescent="0.2">
      <c r="A7" s="65" t="s">
        <v>359</v>
      </c>
      <c r="B7" s="265">
        <v>964.00300000000004</v>
      </c>
      <c r="C7" s="266">
        <v>21.957616064956145</v>
      </c>
      <c r="D7" s="265">
        <v>9062.7649999999994</v>
      </c>
      <c r="E7" s="266">
        <v>4.6617793980134419</v>
      </c>
      <c r="F7" s="265">
        <v>9846.5480000000007</v>
      </c>
      <c r="G7" s="266">
        <v>2.8930932753502518</v>
      </c>
      <c r="H7" s="266">
        <v>3.0966915352968294</v>
      </c>
    </row>
    <row r="8" spans="1:8" x14ac:dyDescent="0.2">
      <c r="A8" s="329" t="s">
        <v>195</v>
      </c>
      <c r="B8" s="330">
        <v>32490.924999999999</v>
      </c>
      <c r="C8" s="331">
        <v>16.422330062994547</v>
      </c>
      <c r="D8" s="330">
        <v>286863.71799999999</v>
      </c>
      <c r="E8" s="331">
        <v>1.3282654362335813</v>
      </c>
      <c r="F8" s="330">
        <v>317969.93300000002</v>
      </c>
      <c r="G8" s="331">
        <v>1.3852052722422272</v>
      </c>
      <c r="H8" s="332">
        <v>100</v>
      </c>
    </row>
    <row r="9" spans="1:8" x14ac:dyDescent="0.2">
      <c r="A9" s="333" t="s">
        <v>591</v>
      </c>
      <c r="B9" s="615">
        <v>8648.01</v>
      </c>
      <c r="C9" s="272">
        <v>14.136309320654822</v>
      </c>
      <c r="D9" s="615">
        <v>83454.324999999997</v>
      </c>
      <c r="E9" s="272">
        <v>-2.275960983559453</v>
      </c>
      <c r="F9" s="615">
        <v>91324.194000000003</v>
      </c>
      <c r="G9" s="273">
        <v>-2.7049830201251339</v>
      </c>
      <c r="H9" s="273">
        <v>28.721015581054953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236</v>
      </c>
    </row>
    <row r="11" spans="1:8" x14ac:dyDescent="0.2">
      <c r="A11" s="274" t="s">
        <v>555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592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3" sqref="A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ht="14.1" customHeight="1" x14ac:dyDescent="0.2">
      <c r="A3" s="63"/>
      <c r="B3" s="867">
        <f>INDICE!A3</f>
        <v>42675</v>
      </c>
      <c r="C3" s="867">
        <v>41671</v>
      </c>
      <c r="D3" s="885" t="s">
        <v>119</v>
      </c>
      <c r="E3" s="885"/>
      <c r="F3" s="885" t="s">
        <v>120</v>
      </c>
      <c r="G3" s="885"/>
      <c r="H3" s="259"/>
    </row>
    <row r="4" spans="1:8" ht="25.5" x14ac:dyDescent="0.2">
      <c r="A4" s="75"/>
      <c r="B4" s="260" t="s">
        <v>54</v>
      </c>
      <c r="C4" s="261" t="s">
        <v>521</v>
      </c>
      <c r="D4" s="260" t="s">
        <v>54</v>
      </c>
      <c r="E4" s="261" t="s">
        <v>521</v>
      </c>
      <c r="F4" s="260" t="s">
        <v>54</v>
      </c>
      <c r="G4" s="262" t="s">
        <v>521</v>
      </c>
      <c r="H4" s="261" t="s">
        <v>109</v>
      </c>
    </row>
    <row r="5" spans="1:8" x14ac:dyDescent="0.2">
      <c r="A5" s="65" t="s">
        <v>568</v>
      </c>
      <c r="B5" s="264">
        <v>13203.013000000001</v>
      </c>
      <c r="C5" s="263">
        <v>22.499077059479493</v>
      </c>
      <c r="D5" s="264">
        <v>111316.927</v>
      </c>
      <c r="E5" s="263">
        <v>0.73993406564864828</v>
      </c>
      <c r="F5" s="264">
        <v>123002.351</v>
      </c>
      <c r="G5" s="263">
        <v>2.21160665563999</v>
      </c>
      <c r="H5" s="263">
        <v>38.683642141724135</v>
      </c>
    </row>
    <row r="6" spans="1:8" x14ac:dyDescent="0.2">
      <c r="A6" s="65" t="s">
        <v>567</v>
      </c>
      <c r="B6" s="66">
        <v>10553.596</v>
      </c>
      <c r="C6" s="266">
        <v>6.2167669896971631</v>
      </c>
      <c r="D6" s="66">
        <v>108124.68799999999</v>
      </c>
      <c r="E6" s="67">
        <v>0.28233558636973582</v>
      </c>
      <c r="F6" s="66">
        <v>117668.341</v>
      </c>
      <c r="G6" s="67">
        <v>7.3298537520425616E-2</v>
      </c>
      <c r="H6" s="67">
        <v>37.006121896437293</v>
      </c>
    </row>
    <row r="7" spans="1:8" x14ac:dyDescent="0.2">
      <c r="A7" s="65" t="s">
        <v>566</v>
      </c>
      <c r="B7" s="265">
        <v>7770.3130000000001</v>
      </c>
      <c r="C7" s="266">
        <v>21.346371998945564</v>
      </c>
      <c r="D7" s="265">
        <v>58359.338000000003</v>
      </c>
      <c r="E7" s="266">
        <v>3.9815978279359063</v>
      </c>
      <c r="F7" s="265">
        <v>67452.692999999999</v>
      </c>
      <c r="G7" s="266">
        <v>1.9957480131507417</v>
      </c>
      <c r="H7" s="266">
        <v>21.213544426541738</v>
      </c>
    </row>
    <row r="8" spans="1:8" x14ac:dyDescent="0.2">
      <c r="A8" s="671" t="s">
        <v>361</v>
      </c>
      <c r="B8" s="265">
        <v>964.00300000000004</v>
      </c>
      <c r="C8" s="266">
        <v>21.957616064956145</v>
      </c>
      <c r="D8" s="265">
        <v>9062.7649999999994</v>
      </c>
      <c r="E8" s="266">
        <v>4.6617793980134419</v>
      </c>
      <c r="F8" s="265">
        <v>9846.5480000000007</v>
      </c>
      <c r="G8" s="266">
        <v>2.8930932753502518</v>
      </c>
      <c r="H8" s="266">
        <v>3.0966915352968294</v>
      </c>
    </row>
    <row r="9" spans="1:8" x14ac:dyDescent="0.2">
      <c r="A9" s="329" t="s">
        <v>195</v>
      </c>
      <c r="B9" s="330">
        <v>32490.924999999999</v>
      </c>
      <c r="C9" s="331">
        <v>16.422330062994547</v>
      </c>
      <c r="D9" s="330">
        <v>286863.71799999999</v>
      </c>
      <c r="E9" s="331">
        <v>1.3282654362335813</v>
      </c>
      <c r="F9" s="330">
        <v>317969.93300000002</v>
      </c>
      <c r="G9" s="331">
        <v>1.3852052722422272</v>
      </c>
      <c r="H9" s="332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236</v>
      </c>
    </row>
    <row r="11" spans="1:8" x14ac:dyDescent="0.2">
      <c r="A11" s="274" t="s">
        <v>555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565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4" t="s">
        <v>569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893">
        <v>2014</v>
      </c>
      <c r="C3" s="893">
        <v>2015</v>
      </c>
      <c r="D3" s="893">
        <v>2016</v>
      </c>
    </row>
    <row r="4" spans="1:4" x14ac:dyDescent="0.2">
      <c r="A4" s="235"/>
      <c r="B4" s="894"/>
      <c r="C4" s="894"/>
      <c r="D4" s="894"/>
    </row>
    <row r="5" spans="1:4" x14ac:dyDescent="0.2">
      <c r="A5" s="275" t="s">
        <v>362</v>
      </c>
      <c r="B5" s="321">
        <v>-8.2394935801996159</v>
      </c>
      <c r="C5" s="321">
        <v>-8.7749233620711884</v>
      </c>
      <c r="D5" s="321">
        <v>3.1229520851697425</v>
      </c>
    </row>
    <row r="6" spans="1:4" x14ac:dyDescent="0.2">
      <c r="A6" s="235" t="s">
        <v>134</v>
      </c>
      <c r="B6" s="237">
        <v>-7.4927863660560519</v>
      </c>
      <c r="C6" s="237">
        <v>-6.9036725031181412</v>
      </c>
      <c r="D6" s="237">
        <v>1.7889984693571856</v>
      </c>
    </row>
    <row r="7" spans="1:4" x14ac:dyDescent="0.2">
      <c r="A7" s="235" t="s">
        <v>135</v>
      </c>
      <c r="B7" s="237">
        <v>-8.24853792661645</v>
      </c>
      <c r="C7" s="237">
        <v>-5.1919070436708692</v>
      </c>
      <c r="D7" s="237">
        <v>1.5811653155278069</v>
      </c>
    </row>
    <row r="8" spans="1:4" x14ac:dyDescent="0.2">
      <c r="A8" s="235" t="s">
        <v>136</v>
      </c>
      <c r="B8" s="237">
        <v>-9.0292249120431372</v>
      </c>
      <c r="C8" s="237">
        <v>-3.4451886478367597</v>
      </c>
      <c r="D8" s="237">
        <v>1.1863057109718569</v>
      </c>
    </row>
    <row r="9" spans="1:4" x14ac:dyDescent="0.2">
      <c r="A9" s="235" t="s">
        <v>137</v>
      </c>
      <c r="B9" s="237">
        <v>-9.8559461176102161</v>
      </c>
      <c r="C9" s="237">
        <v>-2.1158763735219899</v>
      </c>
      <c r="D9" s="237">
        <v>1.2767522337719468</v>
      </c>
    </row>
    <row r="10" spans="1:4" x14ac:dyDescent="0.2">
      <c r="A10" s="235" t="s">
        <v>138</v>
      </c>
      <c r="B10" s="237">
        <v>-9.1749187319212133</v>
      </c>
      <c r="C10" s="237">
        <v>-1.9958748100049415</v>
      </c>
      <c r="D10" s="237">
        <v>1.2586623371236778</v>
      </c>
    </row>
    <row r="11" spans="1:4" x14ac:dyDescent="0.2">
      <c r="A11" s="235" t="s">
        <v>139</v>
      </c>
      <c r="B11" s="237">
        <v>-9.1752100761743929</v>
      </c>
      <c r="C11" s="237">
        <v>-0.43457635494783109</v>
      </c>
      <c r="D11" s="237">
        <v>-0.46402490987666123</v>
      </c>
    </row>
    <row r="12" spans="1:4" x14ac:dyDescent="0.2">
      <c r="A12" s="235" t="s">
        <v>140</v>
      </c>
      <c r="B12" s="237">
        <v>-8.3587022441385734</v>
      </c>
      <c r="C12" s="237">
        <v>-0.30823947165517296</v>
      </c>
      <c r="D12" s="237">
        <v>-0.40049113777101025</v>
      </c>
    </row>
    <row r="13" spans="1:4" x14ac:dyDescent="0.2">
      <c r="A13" s="235" t="s">
        <v>141</v>
      </c>
      <c r="B13" s="237">
        <v>-7.9748021885911946</v>
      </c>
      <c r="C13" s="237">
        <v>-0.79225428334257653</v>
      </c>
      <c r="D13" s="237">
        <v>0.16333157047620181</v>
      </c>
    </row>
    <row r="14" spans="1:4" x14ac:dyDescent="0.2">
      <c r="A14" s="235" t="s">
        <v>142</v>
      </c>
      <c r="B14" s="237">
        <v>-7.9771540040418216</v>
      </c>
      <c r="C14" s="237">
        <v>0.39714744491077153</v>
      </c>
      <c r="D14" s="237">
        <v>0.60143925110705643</v>
      </c>
    </row>
    <row r="15" spans="1:4" x14ac:dyDescent="0.2">
      <c r="A15" s="235" t="s">
        <v>143</v>
      </c>
      <c r="B15" s="237">
        <v>-8.3703327665545437</v>
      </c>
      <c r="C15" s="237">
        <v>2.2524081681731065</v>
      </c>
      <c r="D15" s="237">
        <v>1.3852052722422272</v>
      </c>
    </row>
    <row r="16" spans="1:4" x14ac:dyDescent="0.2">
      <c r="A16" s="318" t="s">
        <v>144</v>
      </c>
      <c r="B16" s="320">
        <v>-10.089183274099991</v>
      </c>
      <c r="C16" s="320">
        <v>4.1396079582006022</v>
      </c>
      <c r="D16" s="320" t="s">
        <v>600</v>
      </c>
    </row>
    <row r="17" spans="4:4" x14ac:dyDescent="0.2">
      <c r="D17" s="71" t="s">
        <v>236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108</v>
      </c>
    </row>
    <row r="3" spans="1:6" ht="14.45" customHeight="1" x14ac:dyDescent="0.2">
      <c r="A3" s="63"/>
      <c r="B3" s="860" t="s">
        <v>660</v>
      </c>
      <c r="C3" s="857" t="s">
        <v>485</v>
      </c>
      <c r="D3" s="860" t="s">
        <v>636</v>
      </c>
      <c r="E3" s="857" t="s">
        <v>485</v>
      </c>
      <c r="F3" s="862" t="s">
        <v>665</v>
      </c>
    </row>
    <row r="4" spans="1:6" x14ac:dyDescent="0.2">
      <c r="A4" s="75"/>
      <c r="B4" s="861"/>
      <c r="C4" s="858"/>
      <c r="D4" s="861"/>
      <c r="E4" s="858"/>
      <c r="F4" s="863"/>
    </row>
    <row r="5" spans="1:6" x14ac:dyDescent="0.2">
      <c r="A5" s="65" t="s">
        <v>111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123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124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125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126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118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603</v>
      </c>
    </row>
    <row r="12" spans="1:6" x14ac:dyDescent="0.2">
      <c r="A12" s="391"/>
      <c r="B12" s="391"/>
      <c r="C12" s="391"/>
      <c r="D12" s="391"/>
      <c r="E12" s="391"/>
      <c r="F12" s="391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B14" sqref="B14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5" t="s">
        <v>571</v>
      </c>
      <c r="B1" s="895"/>
      <c r="C1" s="895"/>
      <c r="D1" s="895"/>
      <c r="E1" s="895"/>
      <c r="F1" s="895"/>
      <c r="G1" s="226"/>
      <c r="H1" s="226"/>
      <c r="I1" s="226"/>
      <c r="J1" s="226"/>
      <c r="K1" s="226"/>
      <c r="L1" s="1"/>
    </row>
    <row r="2" spans="1:12" x14ac:dyDescent="0.2">
      <c r="A2" s="896"/>
      <c r="B2" s="896"/>
      <c r="C2" s="896"/>
      <c r="D2" s="896"/>
      <c r="E2" s="896"/>
      <c r="F2" s="896"/>
      <c r="G2" s="226"/>
      <c r="H2" s="226"/>
      <c r="I2" s="226"/>
      <c r="J2" s="226"/>
      <c r="K2" s="62"/>
      <c r="L2" s="62" t="s">
        <v>542</v>
      </c>
    </row>
    <row r="3" spans="1:12" x14ac:dyDescent="0.2">
      <c r="A3" s="334"/>
      <c r="B3" s="897">
        <f>INDICE!A3</f>
        <v>42675</v>
      </c>
      <c r="C3" s="898">
        <v>41671</v>
      </c>
      <c r="D3" s="898">
        <v>41671</v>
      </c>
      <c r="E3" s="898">
        <v>41671</v>
      </c>
      <c r="F3" s="899">
        <v>41671</v>
      </c>
      <c r="G3" s="900" t="s">
        <v>120</v>
      </c>
      <c r="H3" s="898"/>
      <c r="I3" s="898"/>
      <c r="J3" s="898"/>
      <c r="K3" s="898"/>
      <c r="L3" s="901" t="s">
        <v>109</v>
      </c>
    </row>
    <row r="4" spans="1:12" x14ac:dyDescent="0.2">
      <c r="A4" s="335"/>
      <c r="B4" s="336" t="s">
        <v>363</v>
      </c>
      <c r="C4" s="336" t="s">
        <v>364</v>
      </c>
      <c r="D4" s="337" t="s">
        <v>365</v>
      </c>
      <c r="E4" s="337" t="s">
        <v>366</v>
      </c>
      <c r="F4" s="338" t="s">
        <v>195</v>
      </c>
      <c r="G4" s="339" t="s">
        <v>363</v>
      </c>
      <c r="H4" s="232" t="s">
        <v>364</v>
      </c>
      <c r="I4" s="340" t="s">
        <v>365</v>
      </c>
      <c r="J4" s="340" t="s">
        <v>366</v>
      </c>
      <c r="K4" s="340" t="s">
        <v>195</v>
      </c>
      <c r="L4" s="902"/>
    </row>
    <row r="5" spans="1:12" x14ac:dyDescent="0.2">
      <c r="A5" s="341" t="s">
        <v>160</v>
      </c>
      <c r="B5" s="441">
        <v>3535.9589999999998</v>
      </c>
      <c r="C5" s="441">
        <v>570.91700000000003</v>
      </c>
      <c r="D5" s="441">
        <v>299.71100000000001</v>
      </c>
      <c r="E5" s="441">
        <v>279.56</v>
      </c>
      <c r="F5" s="342">
        <v>4686.1470000000008</v>
      </c>
      <c r="G5" s="441">
        <v>35307.925000000003</v>
      </c>
      <c r="H5" s="441">
        <v>6311.0190000000002</v>
      </c>
      <c r="I5" s="441">
        <v>2372.7460000000001</v>
      </c>
      <c r="J5" s="441">
        <v>3071.2449999999999</v>
      </c>
      <c r="K5" s="343">
        <v>47062.935000000005</v>
      </c>
      <c r="L5" s="672">
        <v>14.801077387079109</v>
      </c>
    </row>
    <row r="6" spans="1:12" x14ac:dyDescent="0.2">
      <c r="A6" s="344" t="s">
        <v>161</v>
      </c>
      <c r="B6" s="441">
        <v>371.16199999999998</v>
      </c>
      <c r="C6" s="441">
        <v>595.63400000000001</v>
      </c>
      <c r="D6" s="441">
        <v>369.85599999999999</v>
      </c>
      <c r="E6" s="441">
        <v>61.055</v>
      </c>
      <c r="F6" s="345">
        <v>1397.7070000000001</v>
      </c>
      <c r="G6" s="441">
        <v>3928.837</v>
      </c>
      <c r="H6" s="441">
        <v>7013.8829999999998</v>
      </c>
      <c r="I6" s="441">
        <v>3045.6979999999999</v>
      </c>
      <c r="J6" s="441">
        <v>498.23599999999999</v>
      </c>
      <c r="K6" s="276">
        <v>14486.654</v>
      </c>
      <c r="L6" s="673">
        <v>4.5559862965163376</v>
      </c>
    </row>
    <row r="7" spans="1:12" x14ac:dyDescent="0.2">
      <c r="A7" s="344" t="s">
        <v>162</v>
      </c>
      <c r="B7" s="441">
        <v>324.49200000000002</v>
      </c>
      <c r="C7" s="441">
        <v>357.19499999999999</v>
      </c>
      <c r="D7" s="441">
        <v>209.05799999999999</v>
      </c>
      <c r="E7" s="441">
        <v>101.581</v>
      </c>
      <c r="F7" s="345">
        <v>992.32600000000002</v>
      </c>
      <c r="G7" s="441">
        <v>731.77099999999996</v>
      </c>
      <c r="H7" s="441">
        <v>4133.3040000000001</v>
      </c>
      <c r="I7" s="441">
        <v>2039.759</v>
      </c>
      <c r="J7" s="441">
        <v>1117.473</v>
      </c>
      <c r="K7" s="276">
        <v>8022.3069999999998</v>
      </c>
      <c r="L7" s="673">
        <v>2.522978788507483</v>
      </c>
    </row>
    <row r="8" spans="1:12" x14ac:dyDescent="0.2">
      <c r="A8" s="344" t="s">
        <v>163</v>
      </c>
      <c r="B8" s="441">
        <v>193.35499999999999</v>
      </c>
      <c r="C8" s="119">
        <v>0.54800000000000004</v>
      </c>
      <c r="D8" s="441">
        <v>84.031999999999996</v>
      </c>
      <c r="E8" s="441">
        <v>2.0299999999999998</v>
      </c>
      <c r="F8" s="345">
        <v>279.96499999999997</v>
      </c>
      <c r="G8" s="441">
        <v>3213.2170000000001</v>
      </c>
      <c r="H8" s="441">
        <v>6.6079999999999997</v>
      </c>
      <c r="I8" s="441">
        <v>812.81799999999998</v>
      </c>
      <c r="J8" s="441">
        <v>29.869</v>
      </c>
      <c r="K8" s="276">
        <v>4062.5120000000002</v>
      </c>
      <c r="L8" s="673">
        <v>1.2776414071484814</v>
      </c>
    </row>
    <row r="9" spans="1:12" x14ac:dyDescent="0.2">
      <c r="A9" s="344" t="s">
        <v>165</v>
      </c>
      <c r="B9" s="441">
        <v>319.22699999999998</v>
      </c>
      <c r="C9" s="441">
        <v>157.41300000000001</v>
      </c>
      <c r="D9" s="441">
        <v>110.56399999999999</v>
      </c>
      <c r="E9" s="441">
        <v>2.4940000000000002</v>
      </c>
      <c r="F9" s="345">
        <v>589.69799999999998</v>
      </c>
      <c r="G9" s="441">
        <v>2161.0720000000001</v>
      </c>
      <c r="H9" s="441">
        <v>1643.279</v>
      </c>
      <c r="I9" s="441">
        <v>991.37099999999998</v>
      </c>
      <c r="J9" s="441">
        <v>22.927</v>
      </c>
      <c r="K9" s="276">
        <v>4818.6489999999994</v>
      </c>
      <c r="L9" s="673">
        <v>1.515443028578038</v>
      </c>
    </row>
    <row r="10" spans="1:12" x14ac:dyDescent="0.2">
      <c r="A10" s="344" t="s">
        <v>166</v>
      </c>
      <c r="B10" s="441">
        <v>237.994</v>
      </c>
      <c r="C10" s="441">
        <v>667.40899999999999</v>
      </c>
      <c r="D10" s="441">
        <v>759.78200000000004</v>
      </c>
      <c r="E10" s="441">
        <v>57.197000000000003</v>
      </c>
      <c r="F10" s="345">
        <v>1722.3820000000001</v>
      </c>
      <c r="G10" s="441">
        <v>2773.97</v>
      </c>
      <c r="H10" s="441">
        <v>8366.6659999999993</v>
      </c>
      <c r="I10" s="441">
        <v>6447.1930000000002</v>
      </c>
      <c r="J10" s="441">
        <v>566.82000000000005</v>
      </c>
      <c r="K10" s="276">
        <v>18154.648999999998</v>
      </c>
      <c r="L10" s="673">
        <v>5.7095539150768708</v>
      </c>
    </row>
    <row r="11" spans="1:12" x14ac:dyDescent="0.2">
      <c r="A11" s="344" t="s">
        <v>606</v>
      </c>
      <c r="B11" s="441">
        <v>1079.123</v>
      </c>
      <c r="C11" s="441">
        <v>323.79000000000002</v>
      </c>
      <c r="D11" s="441">
        <v>258.88099999999997</v>
      </c>
      <c r="E11" s="441">
        <v>40.247999999999998</v>
      </c>
      <c r="F11" s="345">
        <v>1702.0419999999999</v>
      </c>
      <c r="G11" s="441">
        <v>9911.7720000000008</v>
      </c>
      <c r="H11" s="441">
        <v>3779.3220000000001</v>
      </c>
      <c r="I11" s="441">
        <v>2512.0149999999999</v>
      </c>
      <c r="J11" s="441">
        <v>442.62700000000001</v>
      </c>
      <c r="K11" s="276">
        <v>16645.736000000001</v>
      </c>
      <c r="L11" s="673">
        <v>5.2350076913156531</v>
      </c>
    </row>
    <row r="12" spans="1:12" x14ac:dyDescent="0.2">
      <c r="A12" s="344" t="s">
        <v>167</v>
      </c>
      <c r="B12" s="441">
        <v>1797.0540000000001</v>
      </c>
      <c r="C12" s="441">
        <v>2952.6909999999998</v>
      </c>
      <c r="D12" s="441">
        <v>1881.8130000000001</v>
      </c>
      <c r="E12" s="441">
        <v>145.55099999999999</v>
      </c>
      <c r="F12" s="345">
        <v>6777.1090000000004</v>
      </c>
      <c r="G12" s="441">
        <v>15845.751</v>
      </c>
      <c r="H12" s="441">
        <v>33229.32</v>
      </c>
      <c r="I12" s="441">
        <v>16093.582</v>
      </c>
      <c r="J12" s="441">
        <v>1394.943</v>
      </c>
      <c r="K12" s="276">
        <v>66563.596000000005</v>
      </c>
      <c r="L12" s="673">
        <v>20.933945907926681</v>
      </c>
    </row>
    <row r="13" spans="1:12" x14ac:dyDescent="0.2">
      <c r="A13" s="344" t="s">
        <v>367</v>
      </c>
      <c r="B13" s="441">
        <v>1749.223</v>
      </c>
      <c r="C13" s="441">
        <v>1876.251</v>
      </c>
      <c r="D13" s="441">
        <v>380.84699999999998</v>
      </c>
      <c r="E13" s="441">
        <v>70.275000000000006</v>
      </c>
      <c r="F13" s="345">
        <v>4076.596</v>
      </c>
      <c r="G13" s="441">
        <v>14950.753000000001</v>
      </c>
      <c r="H13" s="441">
        <v>20245.032999999999</v>
      </c>
      <c r="I13" s="441">
        <v>3257.65</v>
      </c>
      <c r="J13" s="441">
        <v>682.31500000000005</v>
      </c>
      <c r="K13" s="276">
        <v>39135.751000000004</v>
      </c>
      <c r="L13" s="673">
        <v>12.30801434616134</v>
      </c>
    </row>
    <row r="14" spans="1:12" x14ac:dyDescent="0.2">
      <c r="A14" s="344" t="s">
        <v>170</v>
      </c>
      <c r="B14" s="441" t="s">
        <v>149</v>
      </c>
      <c r="C14" s="441">
        <v>97.736999999999995</v>
      </c>
      <c r="D14" s="441">
        <v>70.756</v>
      </c>
      <c r="E14" s="441">
        <v>46.597999999999999</v>
      </c>
      <c r="F14" s="345">
        <v>215.09100000000001</v>
      </c>
      <c r="G14" s="441" t="s">
        <v>149</v>
      </c>
      <c r="H14" s="441">
        <v>1562.886</v>
      </c>
      <c r="I14" s="441">
        <v>604.05200000000002</v>
      </c>
      <c r="J14" s="441">
        <v>411.702</v>
      </c>
      <c r="K14" s="276">
        <v>2578.6400000000003</v>
      </c>
      <c r="L14" s="673">
        <v>0.81097046313447452</v>
      </c>
    </row>
    <row r="15" spans="1:12" x14ac:dyDescent="0.2">
      <c r="A15" s="344" t="s">
        <v>171</v>
      </c>
      <c r="B15" s="441">
        <v>538.85500000000002</v>
      </c>
      <c r="C15" s="441">
        <v>711.84900000000005</v>
      </c>
      <c r="D15" s="441">
        <v>236.893</v>
      </c>
      <c r="E15" s="441">
        <v>53.838999999999999</v>
      </c>
      <c r="F15" s="345">
        <v>1541.4360000000001</v>
      </c>
      <c r="G15" s="441">
        <v>4681.5460000000003</v>
      </c>
      <c r="H15" s="441">
        <v>7645.5469999999996</v>
      </c>
      <c r="I15" s="441">
        <v>1960.2650000000001</v>
      </c>
      <c r="J15" s="441">
        <v>582.38699999999994</v>
      </c>
      <c r="K15" s="276">
        <v>14869.745000000001</v>
      </c>
      <c r="L15" s="673">
        <v>4.6764666604650262</v>
      </c>
    </row>
    <row r="16" spans="1:12" x14ac:dyDescent="0.2">
      <c r="A16" s="344" t="s">
        <v>172</v>
      </c>
      <c r="B16" s="119">
        <v>322.43799999999999</v>
      </c>
      <c r="C16" s="441">
        <v>51.499000000000002</v>
      </c>
      <c r="D16" s="441">
        <v>117.45</v>
      </c>
      <c r="E16" s="441">
        <v>3.2559999999999998</v>
      </c>
      <c r="F16" s="345">
        <v>494.64299999999997</v>
      </c>
      <c r="G16" s="441">
        <v>2054.6790000000001</v>
      </c>
      <c r="H16" s="441">
        <v>588.18200000000002</v>
      </c>
      <c r="I16" s="441">
        <v>1061.329</v>
      </c>
      <c r="J16" s="441">
        <v>41.396999999999998</v>
      </c>
      <c r="K16" s="276">
        <v>3745.5869999999995</v>
      </c>
      <c r="L16" s="673">
        <v>1.1779699469877403</v>
      </c>
    </row>
    <row r="17" spans="1:12" x14ac:dyDescent="0.2">
      <c r="A17" s="344" t="s">
        <v>173</v>
      </c>
      <c r="B17" s="441">
        <v>129.1</v>
      </c>
      <c r="C17" s="441">
        <v>275.82499999999999</v>
      </c>
      <c r="D17" s="441">
        <v>2059.029</v>
      </c>
      <c r="E17" s="441">
        <v>15.105</v>
      </c>
      <c r="F17" s="345">
        <v>2479.0589999999997</v>
      </c>
      <c r="G17" s="441">
        <v>1612.7239999999999</v>
      </c>
      <c r="H17" s="441">
        <v>2908.5659999999998</v>
      </c>
      <c r="I17" s="441">
        <v>18287.701000000001</v>
      </c>
      <c r="J17" s="441">
        <v>161.024</v>
      </c>
      <c r="K17" s="276">
        <v>22970.015000000003</v>
      </c>
      <c r="L17" s="673">
        <v>7.2239644551995736</v>
      </c>
    </row>
    <row r="18" spans="1:12" x14ac:dyDescent="0.2">
      <c r="A18" s="344" t="s">
        <v>175</v>
      </c>
      <c r="B18" s="441">
        <v>1438.383</v>
      </c>
      <c r="C18" s="441">
        <v>103.214</v>
      </c>
      <c r="D18" s="441">
        <v>72.292000000000002</v>
      </c>
      <c r="E18" s="441">
        <v>65.936999999999998</v>
      </c>
      <c r="F18" s="345">
        <v>1679.8259999999998</v>
      </c>
      <c r="G18" s="441">
        <v>16521.042000000001</v>
      </c>
      <c r="H18" s="441">
        <v>1238.5740000000001</v>
      </c>
      <c r="I18" s="441">
        <v>591.84299999999996</v>
      </c>
      <c r="J18" s="441">
        <v>642.51800000000003</v>
      </c>
      <c r="K18" s="276">
        <v>18993.977000000003</v>
      </c>
      <c r="L18" s="673">
        <v>5.9735187247756789</v>
      </c>
    </row>
    <row r="19" spans="1:12" x14ac:dyDescent="0.2">
      <c r="A19" s="344" t="s">
        <v>176</v>
      </c>
      <c r="B19" s="441">
        <v>345.36700000000002</v>
      </c>
      <c r="C19" s="441">
        <v>362.41199999999998</v>
      </c>
      <c r="D19" s="441">
        <v>275.17399999999998</v>
      </c>
      <c r="E19" s="441">
        <v>13.436999999999999</v>
      </c>
      <c r="F19" s="345">
        <v>996.39</v>
      </c>
      <c r="G19" s="441">
        <v>2610.6819999999998</v>
      </c>
      <c r="H19" s="441">
        <v>4788.5770000000002</v>
      </c>
      <c r="I19" s="441">
        <v>2301.2139999999999</v>
      </c>
      <c r="J19" s="441">
        <v>125.307</v>
      </c>
      <c r="K19" s="276">
        <v>9825.7800000000007</v>
      </c>
      <c r="L19" s="673">
        <v>3.0901627824192044</v>
      </c>
    </row>
    <row r="20" spans="1:12" x14ac:dyDescent="0.2">
      <c r="A20" s="344" t="s">
        <v>177</v>
      </c>
      <c r="B20" s="441">
        <v>827.31200000000001</v>
      </c>
      <c r="C20" s="441">
        <v>1443.183</v>
      </c>
      <c r="D20" s="441">
        <v>584.16200000000003</v>
      </c>
      <c r="E20" s="441">
        <v>4.8860000000000001</v>
      </c>
      <c r="F20" s="345">
        <v>2859.5430000000001</v>
      </c>
      <c r="G20" s="441">
        <v>6711.73</v>
      </c>
      <c r="H20" s="441">
        <v>14191.392</v>
      </c>
      <c r="I20" s="441">
        <v>5074.75</v>
      </c>
      <c r="J20" s="441">
        <v>54.104999999999997</v>
      </c>
      <c r="K20" s="276">
        <v>26031.976999999999</v>
      </c>
      <c r="L20" s="673">
        <v>8.1869374724645496</v>
      </c>
    </row>
    <row r="21" spans="1:12" ht="15" x14ac:dyDescent="0.25">
      <c r="A21" s="346" t="s">
        <v>118</v>
      </c>
      <c r="B21" s="675">
        <v>13209.043999999998</v>
      </c>
      <c r="C21" s="675">
        <v>10547.566999999999</v>
      </c>
      <c r="D21" s="675">
        <v>7770.3000000000011</v>
      </c>
      <c r="E21" s="675">
        <v>963.52500000000009</v>
      </c>
      <c r="F21" s="676">
        <v>32490.436000000002</v>
      </c>
      <c r="G21" s="677">
        <v>123017.47100000001</v>
      </c>
      <c r="H21" s="675">
        <v>117652.158</v>
      </c>
      <c r="I21" s="675">
        <v>67453.986000000004</v>
      </c>
      <c r="J21" s="675">
        <v>9846.0420000000013</v>
      </c>
      <c r="K21" s="675">
        <v>317969.65700000001</v>
      </c>
      <c r="L21" s="674">
        <v>100</v>
      </c>
    </row>
    <row r="22" spans="1:12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L22" s="247" t="s">
        <v>236</v>
      </c>
    </row>
    <row r="23" spans="1:12" x14ac:dyDescent="0.2">
      <c r="A23" s="323" t="s">
        <v>570</v>
      </c>
      <c r="B23" s="323"/>
      <c r="C23" s="347"/>
      <c r="D23" s="347"/>
      <c r="E23" s="347"/>
      <c r="F23" s="347"/>
      <c r="G23" s="226"/>
      <c r="H23" s="226"/>
      <c r="I23" s="226"/>
      <c r="J23" s="226"/>
      <c r="K23" s="226"/>
      <c r="L23" s="1"/>
    </row>
    <row r="24" spans="1:12" x14ac:dyDescent="0.2">
      <c r="A24" s="323" t="s">
        <v>237</v>
      </c>
      <c r="B24" s="323"/>
      <c r="C24" s="323"/>
      <c r="D24" s="323"/>
      <c r="E24" s="323"/>
      <c r="F24" s="348"/>
      <c r="G24" s="226"/>
      <c r="H24" s="226"/>
      <c r="I24" s="226"/>
      <c r="J24" s="226"/>
      <c r="K24" s="226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232" priority="3" operator="between">
      <formula>0</formula>
      <formula>0.5</formula>
    </cfRule>
    <cfRule type="cellIs" dxfId="231" priority="4" operator="between">
      <formula>0</formula>
      <formula>0.49</formula>
    </cfRule>
  </conditionalFormatting>
  <conditionalFormatting sqref="B16">
    <cfRule type="cellIs" dxfId="230" priority="1" operator="between">
      <formula>0</formula>
      <formula>0.5</formula>
    </cfRule>
    <cfRule type="cellIs" dxfId="229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7"/>
  <sheetViews>
    <sheetView workbookViewId="0">
      <selection activeCell="F8" sqref="F8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572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542</v>
      </c>
      <c r="J2" s="62"/>
    </row>
    <row r="3" spans="1:10" x14ac:dyDescent="0.2">
      <c r="A3" s="881" t="s">
        <v>523</v>
      </c>
      <c r="B3" s="881" t="s">
        <v>524</v>
      </c>
      <c r="C3" s="867">
        <f>INDICE!A3</f>
        <v>42675</v>
      </c>
      <c r="D3" s="867">
        <v>41671</v>
      </c>
      <c r="E3" s="885" t="s">
        <v>119</v>
      </c>
      <c r="F3" s="885"/>
      <c r="G3" s="885" t="s">
        <v>120</v>
      </c>
      <c r="H3" s="885"/>
      <c r="I3" s="885"/>
      <c r="J3" s="247"/>
    </row>
    <row r="4" spans="1:10" x14ac:dyDescent="0.2">
      <c r="A4" s="882"/>
      <c r="B4" s="882"/>
      <c r="C4" s="260" t="s">
        <v>54</v>
      </c>
      <c r="D4" s="261" t="s">
        <v>486</v>
      </c>
      <c r="E4" s="260" t="s">
        <v>54</v>
      </c>
      <c r="F4" s="261" t="s">
        <v>486</v>
      </c>
      <c r="G4" s="260" t="s">
        <v>54</v>
      </c>
      <c r="H4" s="262" t="s">
        <v>486</v>
      </c>
      <c r="I4" s="261" t="s">
        <v>546</v>
      </c>
      <c r="J4" s="11"/>
    </row>
    <row r="5" spans="1:10" x14ac:dyDescent="0.2">
      <c r="A5" s="1"/>
      <c r="B5" s="199" t="s">
        <v>368</v>
      </c>
      <c r="C5" s="724">
        <v>3800.7530499999998</v>
      </c>
      <c r="D5" s="186">
        <v>114.18946244368658</v>
      </c>
      <c r="E5" s="727">
        <v>14617.81064</v>
      </c>
      <c r="F5" s="186">
        <v>35.423936288106553</v>
      </c>
      <c r="G5" s="727">
        <v>14617.81064</v>
      </c>
      <c r="H5" s="186">
        <v>16.678664019557623</v>
      </c>
      <c r="I5" s="624">
        <v>4.08640084349988</v>
      </c>
      <c r="J5" s="1"/>
    </row>
    <row r="6" spans="1:10" x14ac:dyDescent="0.2">
      <c r="A6" s="1"/>
      <c r="B6" s="199" t="s">
        <v>545</v>
      </c>
      <c r="C6" s="724">
        <v>0</v>
      </c>
      <c r="D6" s="186" t="s">
        <v>149</v>
      </c>
      <c r="E6" s="727">
        <v>7660.0974499999993</v>
      </c>
      <c r="F6" s="186">
        <v>-30.562666345622503</v>
      </c>
      <c r="G6" s="727">
        <v>9383.4197399999994</v>
      </c>
      <c r="H6" s="186">
        <v>-26.277345943997034</v>
      </c>
      <c r="I6" s="621">
        <v>2.6231297753662393</v>
      </c>
      <c r="J6" s="1"/>
    </row>
    <row r="7" spans="1:10" x14ac:dyDescent="0.2">
      <c r="A7" s="730" t="s">
        <v>530</v>
      </c>
      <c r="B7" s="730"/>
      <c r="C7" s="725">
        <v>3800.7530499999998</v>
      </c>
      <c r="D7" s="195">
        <v>114.18946244368658</v>
      </c>
      <c r="E7" s="725">
        <v>22277.908090000001</v>
      </c>
      <c r="F7" s="195">
        <v>2.0715258341547935</v>
      </c>
      <c r="G7" s="725">
        <v>24001.230380000001</v>
      </c>
      <c r="H7" s="353">
        <v>-4.9691977622965897</v>
      </c>
      <c r="I7" s="195">
        <v>6.7095306188661201</v>
      </c>
      <c r="J7" s="1"/>
    </row>
    <row r="8" spans="1:10" x14ac:dyDescent="0.2">
      <c r="A8" s="825"/>
      <c r="B8" s="199" t="s">
        <v>247</v>
      </c>
      <c r="C8" s="724">
        <v>0</v>
      </c>
      <c r="D8" s="186" t="s">
        <v>149</v>
      </c>
      <c r="E8" s="727">
        <v>845.54129</v>
      </c>
      <c r="F8" s="186" t="s">
        <v>149</v>
      </c>
      <c r="G8" s="727">
        <v>845.54129</v>
      </c>
      <c r="H8" s="186" t="s">
        <v>149</v>
      </c>
      <c r="I8" s="621">
        <v>0.23637059787976408</v>
      </c>
      <c r="J8" s="1"/>
    </row>
    <row r="9" spans="1:10" x14ac:dyDescent="0.2">
      <c r="A9" s="730" t="s">
        <v>344</v>
      </c>
      <c r="B9" s="730"/>
      <c r="C9" s="725">
        <v>0</v>
      </c>
      <c r="D9" s="195" t="s">
        <v>149</v>
      </c>
      <c r="E9" s="725">
        <v>845.54129</v>
      </c>
      <c r="F9" s="195" t="s">
        <v>149</v>
      </c>
      <c r="G9" s="725">
        <v>845.54129</v>
      </c>
      <c r="H9" s="353" t="s">
        <v>149</v>
      </c>
      <c r="I9" s="195">
        <v>0.23637059787976408</v>
      </c>
      <c r="J9" s="1"/>
    </row>
    <row r="10" spans="1:10" s="683" customFormat="1" x14ac:dyDescent="0.2">
      <c r="A10" s="680"/>
      <c r="B10" s="631" t="s">
        <v>251</v>
      </c>
      <c r="C10" s="724">
        <v>771.46417999999994</v>
      </c>
      <c r="D10" s="186">
        <v>-18.083262360307167</v>
      </c>
      <c r="E10" s="727">
        <v>6766.6462699999993</v>
      </c>
      <c r="F10" s="200">
        <v>-42.9798105678152</v>
      </c>
      <c r="G10" s="727">
        <v>7651.1423799999993</v>
      </c>
      <c r="H10" s="200">
        <v>-42.127667167317462</v>
      </c>
      <c r="I10" s="832">
        <v>2.1388726017434361</v>
      </c>
      <c r="J10" s="680"/>
    </row>
    <row r="11" spans="1:10" s="683" customFormat="1" x14ac:dyDescent="0.2">
      <c r="A11" s="680"/>
      <c r="B11" s="681" t="s">
        <v>369</v>
      </c>
      <c r="C11" s="726">
        <v>771.46417999999994</v>
      </c>
      <c r="D11" s="642">
        <v>-18.083262360307167</v>
      </c>
      <c r="E11" s="728">
        <v>6766.0741799999987</v>
      </c>
      <c r="F11" s="642">
        <v>-42.984631372519729</v>
      </c>
      <c r="G11" s="728">
        <v>7650.5702899999987</v>
      </c>
      <c r="H11" s="642">
        <v>-42.131994388174938</v>
      </c>
      <c r="I11" s="832">
        <v>2.1387126743017597</v>
      </c>
      <c r="J11" s="680"/>
    </row>
    <row r="12" spans="1:10" s="683" customFormat="1" x14ac:dyDescent="0.2">
      <c r="A12" s="680"/>
      <c r="B12" s="681" t="s">
        <v>366</v>
      </c>
      <c r="C12" s="726">
        <v>0</v>
      </c>
      <c r="D12" s="642" t="s">
        <v>149</v>
      </c>
      <c r="E12" s="728">
        <v>0.57208999999999999</v>
      </c>
      <c r="F12" s="642" t="s">
        <v>149</v>
      </c>
      <c r="G12" s="728">
        <v>0.57208999999999999</v>
      </c>
      <c r="H12" s="642" t="s">
        <v>149</v>
      </c>
      <c r="I12" s="823">
        <v>1.5992744167589288E-4</v>
      </c>
      <c r="J12" s="680"/>
    </row>
    <row r="13" spans="1:10" x14ac:dyDescent="0.2">
      <c r="A13" s="825"/>
      <c r="B13" s="631" t="s">
        <v>218</v>
      </c>
      <c r="C13" s="724">
        <v>3393.3803399999997</v>
      </c>
      <c r="D13" s="186">
        <v>39.062764158389726</v>
      </c>
      <c r="E13" s="727">
        <v>34422.704079999996</v>
      </c>
      <c r="F13" s="200">
        <v>19.012462598647307</v>
      </c>
      <c r="G13" s="727">
        <v>37629.486720000001</v>
      </c>
      <c r="H13" s="200">
        <v>16.299793079200363</v>
      </c>
      <c r="I13" s="822">
        <v>10.519302107547041</v>
      </c>
      <c r="J13" s="825"/>
    </row>
    <row r="14" spans="1:10" s="683" customFormat="1" x14ac:dyDescent="0.2">
      <c r="A14" s="680"/>
      <c r="B14" s="681" t="s">
        <v>369</v>
      </c>
      <c r="C14" s="726">
        <v>2473.45021</v>
      </c>
      <c r="D14" s="642">
        <v>1.3634749857569866</v>
      </c>
      <c r="E14" s="728">
        <v>26673.560720000001</v>
      </c>
      <c r="F14" s="642">
        <v>27.382718179095818</v>
      </c>
      <c r="G14" s="728">
        <v>29880.343360000003</v>
      </c>
      <c r="H14" s="642">
        <v>22.602720695687225</v>
      </c>
      <c r="I14" s="832">
        <v>8.3530333862889652</v>
      </c>
      <c r="J14" s="680"/>
    </row>
    <row r="15" spans="1:10" s="683" customFormat="1" x14ac:dyDescent="0.2">
      <c r="A15" s="680"/>
      <c r="B15" s="681" t="s">
        <v>366</v>
      </c>
      <c r="C15" s="726">
        <v>919.93012999999996</v>
      </c>
      <c r="D15" s="642" t="s">
        <v>149</v>
      </c>
      <c r="E15" s="728">
        <v>7749.14336</v>
      </c>
      <c r="F15" s="642">
        <v>-2.9405172551721321</v>
      </c>
      <c r="G15" s="728">
        <v>7749.14336</v>
      </c>
      <c r="H15" s="642">
        <v>-2.9405172551721321</v>
      </c>
      <c r="I15" s="832">
        <v>2.166268721258076</v>
      </c>
      <c r="J15" s="680"/>
    </row>
    <row r="16" spans="1:10" x14ac:dyDescent="0.2">
      <c r="A16" s="1"/>
      <c r="B16" s="199" t="s">
        <v>611</v>
      </c>
      <c r="C16" s="724">
        <v>0</v>
      </c>
      <c r="D16" s="200" t="s">
        <v>149</v>
      </c>
      <c r="E16" s="727">
        <v>0</v>
      </c>
      <c r="F16" s="200">
        <v>-100</v>
      </c>
      <c r="G16" s="727">
        <v>0</v>
      </c>
      <c r="H16" s="200" t="s">
        <v>149</v>
      </c>
      <c r="I16" s="823">
        <v>0</v>
      </c>
      <c r="J16" s="1"/>
    </row>
    <row r="17" spans="1:10" x14ac:dyDescent="0.2">
      <c r="A17" s="730" t="s">
        <v>514</v>
      </c>
      <c r="B17" s="730"/>
      <c r="C17" s="725">
        <v>4164.8445199999996</v>
      </c>
      <c r="D17" s="195">
        <v>23.149378510631223</v>
      </c>
      <c r="E17" s="725">
        <v>41189.350349999993</v>
      </c>
      <c r="F17" s="195">
        <v>0.96525306878013706</v>
      </c>
      <c r="G17" s="725">
        <v>45280.629099999991</v>
      </c>
      <c r="H17" s="353">
        <v>-0.65935062171581738</v>
      </c>
      <c r="I17" s="195">
        <v>12.658174709290474</v>
      </c>
      <c r="J17" s="825"/>
    </row>
    <row r="18" spans="1:10" x14ac:dyDescent="0.2">
      <c r="A18" s="825"/>
      <c r="B18" s="199" t="s">
        <v>223</v>
      </c>
      <c r="C18" s="724">
        <v>0</v>
      </c>
      <c r="D18" s="186" t="s">
        <v>149</v>
      </c>
      <c r="E18" s="727">
        <v>0</v>
      </c>
      <c r="F18" s="186">
        <v>-100</v>
      </c>
      <c r="G18" s="727">
        <v>0</v>
      </c>
      <c r="H18" s="186">
        <v>-100</v>
      </c>
      <c r="I18" s="792">
        <v>0</v>
      </c>
      <c r="J18" s="825"/>
    </row>
    <row r="19" spans="1:10" x14ac:dyDescent="0.2">
      <c r="A19" s="1"/>
      <c r="B19" s="199" t="s">
        <v>370</v>
      </c>
      <c r="C19" s="724">
        <v>1845.74395</v>
      </c>
      <c r="D19" s="186">
        <v>-58.836049700933302</v>
      </c>
      <c r="E19" s="727">
        <v>25340.852740000002</v>
      </c>
      <c r="F19" s="186">
        <v>-19.151933147343311</v>
      </c>
      <c r="G19" s="727">
        <v>28018.972380000003</v>
      </c>
      <c r="H19" s="186">
        <v>-17.638005695574304</v>
      </c>
      <c r="I19" s="625">
        <v>7.8326881629130112</v>
      </c>
      <c r="J19" s="1"/>
    </row>
    <row r="20" spans="1:10" x14ac:dyDescent="0.2">
      <c r="A20" s="730" t="s">
        <v>391</v>
      </c>
      <c r="B20" s="730"/>
      <c r="C20" s="725">
        <v>1845.74395</v>
      </c>
      <c r="D20" s="195">
        <v>-58.836049700933302</v>
      </c>
      <c r="E20" s="725">
        <v>25340.852740000002</v>
      </c>
      <c r="F20" s="195">
        <v>-21.563099111895671</v>
      </c>
      <c r="G20" s="725">
        <v>28018.972380000003</v>
      </c>
      <c r="H20" s="353">
        <v>-21.83993722518116</v>
      </c>
      <c r="I20" s="195">
        <v>7.8326881629130112</v>
      </c>
      <c r="J20" s="825"/>
    </row>
    <row r="21" spans="1:10" s="683" customFormat="1" x14ac:dyDescent="0.2">
      <c r="A21" s="680"/>
      <c r="B21" s="631" t="s">
        <v>225</v>
      </c>
      <c r="C21" s="724">
        <v>19786.006060000003</v>
      </c>
      <c r="D21" s="186">
        <v>-6.1296492395746389</v>
      </c>
      <c r="E21" s="727">
        <v>187811.03756</v>
      </c>
      <c r="F21" s="200">
        <v>-3.8923266482924297</v>
      </c>
      <c r="G21" s="727">
        <v>209820.54212</v>
      </c>
      <c r="H21" s="200">
        <v>-0.49683870556997273</v>
      </c>
      <c r="I21" s="832">
        <v>58.655215984024409</v>
      </c>
      <c r="J21" s="680"/>
    </row>
    <row r="22" spans="1:10" s="683" customFormat="1" x14ac:dyDescent="0.2">
      <c r="A22" s="680"/>
      <c r="B22" s="681" t="s">
        <v>369</v>
      </c>
      <c r="C22" s="726">
        <v>16283.798470000003</v>
      </c>
      <c r="D22" s="642">
        <v>0.73107658931172237</v>
      </c>
      <c r="E22" s="728">
        <v>157808.84050999998</v>
      </c>
      <c r="F22" s="642">
        <v>-0.43396996086412326</v>
      </c>
      <c r="G22" s="728">
        <v>174658.17363999999</v>
      </c>
      <c r="H22" s="642">
        <v>2.7224511550770765</v>
      </c>
      <c r="I22" s="832">
        <v>48.825595409863958</v>
      </c>
      <c r="J22" s="680"/>
    </row>
    <row r="23" spans="1:10" s="683" customFormat="1" x14ac:dyDescent="0.2">
      <c r="A23" s="680"/>
      <c r="B23" s="681" t="s">
        <v>366</v>
      </c>
      <c r="C23" s="726">
        <v>3502.20759</v>
      </c>
      <c r="D23" s="642">
        <v>-28.706776233201598</v>
      </c>
      <c r="E23" s="728">
        <v>30002.197049999995</v>
      </c>
      <c r="F23" s="642">
        <v>-18.738707230747625</v>
      </c>
      <c r="G23" s="728">
        <v>35162.368479999997</v>
      </c>
      <c r="H23" s="642">
        <v>-13.90003762929525</v>
      </c>
      <c r="I23" s="832">
        <v>9.8296205741604545</v>
      </c>
      <c r="J23" s="680"/>
    </row>
    <row r="24" spans="1:10" x14ac:dyDescent="0.2">
      <c r="A24" s="825"/>
      <c r="B24" s="199" t="s">
        <v>232</v>
      </c>
      <c r="C24" s="724">
        <v>3781.0365300000003</v>
      </c>
      <c r="D24" s="200">
        <v>-1.2683216258347969</v>
      </c>
      <c r="E24" s="727">
        <v>46834.945299999999</v>
      </c>
      <c r="F24" s="200">
        <v>15.907094749389946</v>
      </c>
      <c r="G24" s="727">
        <v>49751.556309999993</v>
      </c>
      <c r="H24" s="200">
        <v>15.054500714042771</v>
      </c>
      <c r="I24" s="832">
        <v>13.90801992702621</v>
      </c>
      <c r="J24" s="825"/>
    </row>
    <row r="25" spans="1:10" x14ac:dyDescent="0.2">
      <c r="A25" s="730" t="s">
        <v>515</v>
      </c>
      <c r="B25" s="730"/>
      <c r="C25" s="725">
        <v>23567.042590000005</v>
      </c>
      <c r="D25" s="195">
        <v>-5.3822081564541229</v>
      </c>
      <c r="E25" s="725">
        <v>234645.98286000002</v>
      </c>
      <c r="F25" s="195">
        <v>-0.49979952632876851</v>
      </c>
      <c r="G25" s="725">
        <v>259572.09843000001</v>
      </c>
      <c r="H25" s="353">
        <v>2.1495229400265008</v>
      </c>
      <c r="I25" s="195">
        <v>72.563235911050626</v>
      </c>
      <c r="J25" s="825"/>
    </row>
    <row r="26" spans="1:10" x14ac:dyDescent="0.2">
      <c r="A26" s="203" t="s">
        <v>118</v>
      </c>
      <c r="B26" s="203"/>
      <c r="C26" s="254">
        <v>33378.384110000006</v>
      </c>
      <c r="D26" s="205">
        <v>-3.3852965436344586</v>
      </c>
      <c r="E26" s="254">
        <v>324299.63532999996</v>
      </c>
      <c r="F26" s="205">
        <v>-1.9512002772854278</v>
      </c>
      <c r="G26" s="254">
        <v>357718.47158000001</v>
      </c>
      <c r="H26" s="626">
        <v>-0.85286633711295889</v>
      </c>
      <c r="I26" s="626">
        <v>100</v>
      </c>
      <c r="J26" s="825"/>
    </row>
    <row r="27" spans="1:10" x14ac:dyDescent="0.2">
      <c r="A27" s="355"/>
      <c r="B27" s="806" t="s">
        <v>371</v>
      </c>
      <c r="C27" s="255">
        <v>19528.712860000003</v>
      </c>
      <c r="D27" s="216">
        <v>-9.6420214920039132E-2</v>
      </c>
      <c r="E27" s="255">
        <v>191248.47541000001</v>
      </c>
      <c r="F27" s="216">
        <v>-3.1285219546447793E-2</v>
      </c>
      <c r="G27" s="255">
        <v>212189.08729000002</v>
      </c>
      <c r="H27" s="216">
        <v>2.1975130393655804</v>
      </c>
      <c r="I27" s="216">
        <v>59.317341470454686</v>
      </c>
      <c r="J27" s="825"/>
    </row>
    <row r="28" spans="1:10" x14ac:dyDescent="0.2">
      <c r="A28" s="355"/>
      <c r="B28" s="806" t="s">
        <v>372</v>
      </c>
      <c r="C28" s="255">
        <v>13849.671249999999</v>
      </c>
      <c r="D28" s="216">
        <v>-7.6711571368629441</v>
      </c>
      <c r="E28" s="255">
        <v>133051.15992000001</v>
      </c>
      <c r="F28" s="216">
        <v>-4.5851837228315766</v>
      </c>
      <c r="G28" s="255">
        <v>145529.38429000002</v>
      </c>
      <c r="H28" s="216">
        <v>-4.9877699743998871</v>
      </c>
      <c r="I28" s="216">
        <v>40.682658529545321</v>
      </c>
      <c r="J28" s="825"/>
    </row>
    <row r="29" spans="1:10" x14ac:dyDescent="0.2">
      <c r="A29" s="766" t="s">
        <v>518</v>
      </c>
      <c r="B29" s="356"/>
      <c r="C29" s="627">
        <v>4164.8445199999996</v>
      </c>
      <c r="D29" s="628">
        <v>23.149378510631223</v>
      </c>
      <c r="E29" s="629">
        <v>42034.891640000002</v>
      </c>
      <c r="F29" s="630">
        <v>3.0378832413740944</v>
      </c>
      <c r="G29" s="629">
        <v>46126.170389999999</v>
      </c>
      <c r="H29" s="630">
        <v>1.1956726519063412</v>
      </c>
      <c r="I29" s="630">
        <v>12.89454530717024</v>
      </c>
      <c r="J29" s="825"/>
    </row>
    <row r="30" spans="1:10" x14ac:dyDescent="0.2">
      <c r="A30" s="766" t="s">
        <v>519</v>
      </c>
      <c r="B30" s="212"/>
      <c r="C30" s="627">
        <v>29213.539590000004</v>
      </c>
      <c r="D30" s="628">
        <v>-6.2646795057208413</v>
      </c>
      <c r="E30" s="629">
        <v>282264.74368999997</v>
      </c>
      <c r="F30" s="630">
        <v>-2.6531388286880015</v>
      </c>
      <c r="G30" s="629">
        <v>311592.30118999997</v>
      </c>
      <c r="H30" s="630">
        <v>-1.1490926500205798</v>
      </c>
      <c r="I30" s="630">
        <v>87.105454692829753</v>
      </c>
      <c r="J30" s="825"/>
    </row>
    <row r="31" spans="1:10" x14ac:dyDescent="0.2">
      <c r="A31" s="836" t="s">
        <v>520</v>
      </c>
      <c r="B31" s="781"/>
      <c r="C31" s="757">
        <v>771.46417999999994</v>
      </c>
      <c r="D31" s="758">
        <v>-18.083262360307167</v>
      </c>
      <c r="E31" s="757">
        <v>6766.6462699999993</v>
      </c>
      <c r="F31" s="758">
        <v>-42.9798105678152</v>
      </c>
      <c r="G31" s="757">
        <v>7651.1423799999993</v>
      </c>
      <c r="H31" s="758">
        <v>-42.127667167317462</v>
      </c>
      <c r="I31" s="758">
        <v>2.1388726017434361</v>
      </c>
      <c r="J31" s="825"/>
    </row>
    <row r="32" spans="1:10" x14ac:dyDescent="0.2">
      <c r="A32" s="684"/>
      <c r="B32" s="1"/>
      <c r="C32" s="1"/>
      <c r="D32" s="1"/>
      <c r="E32" s="1"/>
      <c r="F32" s="1"/>
      <c r="G32" s="1"/>
      <c r="H32" s="1"/>
      <c r="I32" s="247"/>
      <c r="J32" s="1"/>
    </row>
    <row r="33" spans="1:10" x14ac:dyDescent="0.2">
      <c r="A33" s="685" t="s">
        <v>640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85" t="s">
        <v>548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">
      <c r="A35" s="903" t="s">
        <v>656</v>
      </c>
      <c r="B35" s="903"/>
      <c r="C35" s="903"/>
      <c r="D35" s="903"/>
      <c r="E35" s="903"/>
      <c r="F35" s="903"/>
      <c r="G35" s="903"/>
      <c r="H35" s="903"/>
      <c r="I35" s="903"/>
    </row>
    <row r="36" spans="1:10" ht="19.5" customHeight="1" x14ac:dyDescent="0.2">
      <c r="A36" s="903"/>
      <c r="B36" s="903"/>
      <c r="C36" s="903"/>
      <c r="D36" s="903"/>
      <c r="E36" s="903"/>
      <c r="F36" s="903"/>
      <c r="G36" s="903"/>
      <c r="H36" s="903"/>
      <c r="I36" s="903"/>
    </row>
    <row r="63" spans="3:3" x14ac:dyDescent="0.2">
      <c r="C63" t="s">
        <v>571</v>
      </c>
    </row>
    <row r="67" spans="3:3" x14ac:dyDescent="0.2">
      <c r="C67" t="s">
        <v>572</v>
      </c>
    </row>
  </sheetData>
  <mergeCells count="6">
    <mergeCell ref="A35:I36"/>
    <mergeCell ref="A3:A4"/>
    <mergeCell ref="B3:B4"/>
    <mergeCell ref="C3:D3"/>
    <mergeCell ref="E3:F3"/>
    <mergeCell ref="G3:I3"/>
  </mergeCells>
  <conditionalFormatting sqref="I14">
    <cfRule type="cellIs" dxfId="228" priority="19" operator="between">
      <formula>0.00001</formula>
      <formula>0.499</formula>
    </cfRule>
  </conditionalFormatting>
  <conditionalFormatting sqref="I11:I12">
    <cfRule type="cellIs" dxfId="227" priority="15" operator="between">
      <formula>0.00001</formula>
      <formula>0.499</formula>
    </cfRule>
  </conditionalFormatting>
  <conditionalFormatting sqref="I15">
    <cfRule type="cellIs" dxfId="226" priority="12" operator="between">
      <formula>0.00001</formula>
      <formula>0.499</formula>
    </cfRule>
  </conditionalFormatting>
  <conditionalFormatting sqref="I16">
    <cfRule type="cellIs" dxfId="225" priority="11" operator="between">
      <formula>0.00001</formula>
      <formula>0.499</formula>
    </cfRule>
  </conditionalFormatting>
  <conditionalFormatting sqref="I10">
    <cfRule type="cellIs" dxfId="224" priority="10" operator="between">
      <formula>0.00001</formula>
      <formula>0.499</formula>
    </cfRule>
  </conditionalFormatting>
  <conditionalFormatting sqref="I22:I23">
    <cfRule type="cellIs" dxfId="223" priority="8" operator="between">
      <formula>0.00001</formula>
      <formula>0.499</formula>
    </cfRule>
  </conditionalFormatting>
  <conditionalFormatting sqref="I21">
    <cfRule type="cellIs" dxfId="222" priority="6" operator="between">
      <formula>0.00001</formula>
      <formula>0.499</formula>
    </cfRule>
  </conditionalFormatting>
  <conditionalFormatting sqref="I24">
    <cfRule type="cellIs" dxfId="221" priority="5" operator="between">
      <formula>0.00001</formula>
      <formula>0.499</formula>
    </cfRule>
  </conditionalFormatting>
  <conditionalFormatting sqref="I18">
    <cfRule type="cellIs" dxfId="220" priority="2" operator="equal">
      <formula>0</formula>
    </cfRule>
  </conditionalFormatting>
  <conditionalFormatting sqref="F27">
    <cfRule type="cellIs" dxfId="219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E5" sqref="E5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5" t="s">
        <v>18</v>
      </c>
      <c r="B1" s="895"/>
      <c r="C1" s="895"/>
      <c r="D1" s="895"/>
      <c r="E1" s="895"/>
      <c r="F1" s="895"/>
      <c r="G1" s="1"/>
      <c r="H1" s="1"/>
    </row>
    <row r="2" spans="1:9" x14ac:dyDescent="0.2">
      <c r="A2" s="896"/>
      <c r="B2" s="896"/>
      <c r="C2" s="896"/>
      <c r="D2" s="896"/>
      <c r="E2" s="896"/>
      <c r="F2" s="896"/>
      <c r="G2" s="11"/>
      <c r="H2" s="62" t="s">
        <v>542</v>
      </c>
    </row>
    <row r="3" spans="1:9" x14ac:dyDescent="0.2">
      <c r="A3" s="12"/>
      <c r="B3" s="867">
        <f>INDICE!A3</f>
        <v>42675</v>
      </c>
      <c r="C3" s="867">
        <v>41671</v>
      </c>
      <c r="D3" s="885" t="s">
        <v>119</v>
      </c>
      <c r="E3" s="885"/>
      <c r="F3" s="885" t="s">
        <v>120</v>
      </c>
      <c r="G3" s="885"/>
      <c r="H3" s="885"/>
    </row>
    <row r="4" spans="1:9" x14ac:dyDescent="0.2">
      <c r="A4" s="603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546</v>
      </c>
      <c r="I4" s="62"/>
    </row>
    <row r="5" spans="1:9" ht="14.1" customHeight="1" x14ac:dyDescent="0.2">
      <c r="A5" s="632" t="s">
        <v>374</v>
      </c>
      <c r="B5" s="357">
        <v>19528.71286</v>
      </c>
      <c r="C5" s="358">
        <v>-9.6420214920058187E-2</v>
      </c>
      <c r="D5" s="357">
        <v>191248.47541000001</v>
      </c>
      <c r="E5" s="844">
        <v>-3.1285219546447793E-2</v>
      </c>
      <c r="F5" s="357">
        <v>212189.08728999997</v>
      </c>
      <c r="G5" s="358">
        <v>2.1975130393655515</v>
      </c>
      <c r="H5" s="358">
        <v>59.317341470454679</v>
      </c>
    </row>
    <row r="6" spans="1:9" x14ac:dyDescent="0.2">
      <c r="A6" s="620" t="s">
        <v>375</v>
      </c>
      <c r="B6" s="686">
        <v>7145.5742099999998</v>
      </c>
      <c r="C6" s="687">
        <v>-1.319047433315192</v>
      </c>
      <c r="D6" s="686">
        <v>68525.259810000003</v>
      </c>
      <c r="E6" s="687">
        <v>0.67180160652234322</v>
      </c>
      <c r="F6" s="686">
        <v>76525.425389999989</v>
      </c>
      <c r="G6" s="687">
        <v>2.8986049819394424</v>
      </c>
      <c r="H6" s="687">
        <v>21.392640154140285</v>
      </c>
    </row>
    <row r="7" spans="1:9" x14ac:dyDescent="0.2">
      <c r="A7" s="620" t="s">
        <v>376</v>
      </c>
      <c r="B7" s="688">
        <v>9138.224259999999</v>
      </c>
      <c r="C7" s="687">
        <v>2.3944842079236737</v>
      </c>
      <c r="D7" s="686">
        <v>89283.580700000006</v>
      </c>
      <c r="E7" s="687">
        <v>-1.2663123782228007</v>
      </c>
      <c r="F7" s="686">
        <v>98132.748250000019</v>
      </c>
      <c r="G7" s="687">
        <v>2.5855016796851236</v>
      </c>
      <c r="H7" s="687">
        <v>27.43295525572368</v>
      </c>
    </row>
    <row r="8" spans="1:9" x14ac:dyDescent="0.2">
      <c r="A8" s="620" t="s">
        <v>616</v>
      </c>
      <c r="B8" s="688">
        <v>0</v>
      </c>
      <c r="C8" s="689" t="s">
        <v>149</v>
      </c>
      <c r="D8" s="686">
        <v>0</v>
      </c>
      <c r="E8" s="689">
        <v>-100</v>
      </c>
      <c r="F8" s="686">
        <v>0</v>
      </c>
      <c r="G8" s="689">
        <v>-100</v>
      </c>
      <c r="H8" s="686">
        <v>0</v>
      </c>
    </row>
    <row r="9" spans="1:9" x14ac:dyDescent="0.2">
      <c r="A9" s="620" t="s">
        <v>617</v>
      </c>
      <c r="B9" s="686">
        <v>3244.9143899999995</v>
      </c>
      <c r="C9" s="687">
        <v>-4.0518347012137745</v>
      </c>
      <c r="D9" s="686">
        <v>33439.634900000005</v>
      </c>
      <c r="E9" s="687">
        <v>1.9289523224963998</v>
      </c>
      <c r="F9" s="686">
        <v>37530.913649999995</v>
      </c>
      <c r="G9" s="687">
        <v>-0.16357702587379686</v>
      </c>
      <c r="H9" s="687">
        <v>10.491746060590723</v>
      </c>
    </row>
    <row r="10" spans="1:9" x14ac:dyDescent="0.2">
      <c r="A10" s="632" t="s">
        <v>377</v>
      </c>
      <c r="B10" s="634">
        <v>13849.671249999999</v>
      </c>
      <c r="C10" s="358">
        <v>-7.6711571368629441</v>
      </c>
      <c r="D10" s="634">
        <v>133050.58783</v>
      </c>
      <c r="E10" s="358">
        <v>-4.5855939850365592</v>
      </c>
      <c r="F10" s="634">
        <v>145528.81219999999</v>
      </c>
      <c r="G10" s="358">
        <v>-4.9881434766100483</v>
      </c>
      <c r="H10" s="358">
        <v>40.682498602103635</v>
      </c>
    </row>
    <row r="11" spans="1:9" x14ac:dyDescent="0.2">
      <c r="A11" s="620" t="s">
        <v>378</v>
      </c>
      <c r="B11" s="686">
        <v>3868.5825199999995</v>
      </c>
      <c r="C11" s="687">
        <v>6.6718323942184199</v>
      </c>
      <c r="D11" s="686">
        <v>32806.114339999993</v>
      </c>
      <c r="E11" s="687">
        <v>-2.4406398586911981</v>
      </c>
      <c r="F11" s="686">
        <v>37039.018210000002</v>
      </c>
      <c r="G11" s="687">
        <v>3.1405449272893446</v>
      </c>
      <c r="H11" s="687">
        <v>10.354236963610813</v>
      </c>
    </row>
    <row r="12" spans="1:9" x14ac:dyDescent="0.2">
      <c r="A12" s="620" t="s">
        <v>379</v>
      </c>
      <c r="B12" s="686">
        <v>1985.35023</v>
      </c>
      <c r="C12" s="687">
        <v>9.2444715183542954</v>
      </c>
      <c r="D12" s="686">
        <v>15251.339120000001</v>
      </c>
      <c r="E12" s="687">
        <v>-30.861967855666034</v>
      </c>
      <c r="F12" s="686">
        <v>16106.168570000002</v>
      </c>
      <c r="G12" s="687">
        <v>-32.489451832459871</v>
      </c>
      <c r="H12" s="687">
        <v>4.5024704759754144</v>
      </c>
    </row>
    <row r="13" spans="1:9" x14ac:dyDescent="0.2">
      <c r="A13" s="620" t="s">
        <v>380</v>
      </c>
      <c r="B13" s="686">
        <v>924.15582999999992</v>
      </c>
      <c r="C13" s="687">
        <v>2.1100060180604938</v>
      </c>
      <c r="D13" s="686">
        <v>8582.992119999999</v>
      </c>
      <c r="E13" s="687">
        <v>-35.179498532733781</v>
      </c>
      <c r="F13" s="686">
        <v>9451.4849599999998</v>
      </c>
      <c r="G13" s="687">
        <v>-43.481708926424602</v>
      </c>
      <c r="H13" s="687">
        <v>2.6421573698036651</v>
      </c>
    </row>
    <row r="14" spans="1:9" x14ac:dyDescent="0.2">
      <c r="A14" s="620" t="s">
        <v>381</v>
      </c>
      <c r="B14" s="686">
        <v>3365.7350700000002</v>
      </c>
      <c r="C14" s="687">
        <v>-0.72918794083351335</v>
      </c>
      <c r="D14" s="686">
        <v>35110.947090000001</v>
      </c>
      <c r="E14" s="687">
        <v>20.969787371259027</v>
      </c>
      <c r="F14" s="686">
        <v>39229.017740000003</v>
      </c>
      <c r="G14" s="687">
        <v>26.462244923875041</v>
      </c>
      <c r="H14" s="687">
        <v>10.966450115569959</v>
      </c>
    </row>
    <row r="15" spans="1:9" x14ac:dyDescent="0.2">
      <c r="A15" s="620" t="s">
        <v>382</v>
      </c>
      <c r="B15" s="686">
        <v>840.32745</v>
      </c>
      <c r="C15" s="687">
        <v>-52.643783370199785</v>
      </c>
      <c r="D15" s="686">
        <v>11828.22654</v>
      </c>
      <c r="E15" s="687">
        <v>-24.249976399817445</v>
      </c>
      <c r="F15" s="686">
        <v>12732.986869999999</v>
      </c>
      <c r="G15" s="687">
        <v>-26.15427782759323</v>
      </c>
      <c r="H15" s="687">
        <v>3.5594994057086029</v>
      </c>
    </row>
    <row r="16" spans="1:9" x14ac:dyDescent="0.2">
      <c r="A16" s="620" t="s">
        <v>383</v>
      </c>
      <c r="B16" s="686">
        <v>2865.5201499999998</v>
      </c>
      <c r="C16" s="687">
        <v>-17.808814228629213</v>
      </c>
      <c r="D16" s="686">
        <v>29470.968619999992</v>
      </c>
      <c r="E16" s="687">
        <v>13.882766469122723</v>
      </c>
      <c r="F16" s="686">
        <v>30970.135849999999</v>
      </c>
      <c r="G16" s="687">
        <v>8.993246077488946</v>
      </c>
      <c r="H16" s="687">
        <v>8.6576842714351834</v>
      </c>
    </row>
    <row r="17" spans="1:8" x14ac:dyDescent="0.2">
      <c r="A17" s="690" t="s">
        <v>384</v>
      </c>
      <c r="B17" s="837">
        <v>0</v>
      </c>
      <c r="C17" s="814" t="s">
        <v>149</v>
      </c>
      <c r="D17" s="814">
        <v>0.57208999999999999</v>
      </c>
      <c r="E17" s="814" t="s">
        <v>149</v>
      </c>
      <c r="F17" s="814">
        <v>0.57208999999999999</v>
      </c>
      <c r="G17" s="815" t="s">
        <v>149</v>
      </c>
      <c r="H17" s="816">
        <v>1.5992744167589288E-4</v>
      </c>
    </row>
    <row r="18" spans="1:8" x14ac:dyDescent="0.2">
      <c r="A18" s="633" t="s">
        <v>118</v>
      </c>
      <c r="B18" s="69">
        <v>33378.384109999999</v>
      </c>
      <c r="C18" s="70">
        <v>-3.3852965436344693</v>
      </c>
      <c r="D18" s="69">
        <v>324299.63532999996</v>
      </c>
      <c r="E18" s="70">
        <v>-1.9512002772854278</v>
      </c>
      <c r="F18" s="69">
        <v>357718.47158000001</v>
      </c>
      <c r="G18" s="70">
        <v>-0.85286633711295889</v>
      </c>
      <c r="H18" s="70">
        <v>100</v>
      </c>
    </row>
    <row r="19" spans="1:8" x14ac:dyDescent="0.2">
      <c r="A19" s="679"/>
      <c r="B19" s="1"/>
      <c r="C19" s="1"/>
      <c r="D19" s="1"/>
      <c r="E19" s="1"/>
      <c r="F19" s="1"/>
      <c r="G19" s="1"/>
      <c r="H19" s="247" t="s">
        <v>236</v>
      </c>
    </row>
    <row r="20" spans="1:8" x14ac:dyDescent="0.2">
      <c r="A20" s="684" t="s">
        <v>373</v>
      </c>
      <c r="B20" s="1"/>
      <c r="C20" s="1"/>
      <c r="D20" s="1"/>
      <c r="E20" s="1"/>
      <c r="F20" s="1"/>
      <c r="G20" s="1"/>
      <c r="H20" s="1"/>
    </row>
    <row r="21" spans="1:8" x14ac:dyDescent="0.2">
      <c r="A21" s="685" t="s">
        <v>640</v>
      </c>
      <c r="B21" s="1"/>
      <c r="C21" s="1"/>
      <c r="D21" s="1"/>
      <c r="E21" s="1"/>
      <c r="F21" s="1"/>
      <c r="G21" s="1"/>
      <c r="H21" s="1"/>
    </row>
    <row r="22" spans="1:8" x14ac:dyDescent="0.2">
      <c r="A22" s="903" t="s">
        <v>656</v>
      </c>
      <c r="B22" s="903"/>
      <c r="C22" s="903"/>
      <c r="D22" s="903"/>
      <c r="E22" s="903"/>
      <c r="F22" s="903"/>
      <c r="G22" s="903"/>
      <c r="H22" s="903"/>
    </row>
    <row r="23" spans="1:8" x14ac:dyDescent="0.2">
      <c r="A23" s="903"/>
      <c r="B23" s="903"/>
      <c r="C23" s="903"/>
      <c r="D23" s="903"/>
      <c r="E23" s="903"/>
      <c r="F23" s="903"/>
      <c r="G23" s="903"/>
      <c r="H23" s="903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18" priority="8" operator="between">
      <formula>0.0001</formula>
      <formula>0.44999</formula>
    </cfRule>
  </conditionalFormatting>
  <conditionalFormatting sqref="E5">
    <cfRule type="cellIs" dxfId="21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9" t="s">
        <v>584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544</v>
      </c>
      <c r="H2" s="1"/>
    </row>
    <row r="3" spans="1:8" x14ac:dyDescent="0.2">
      <c r="A3" s="63"/>
      <c r="B3" s="867">
        <f>INDICE!A3</f>
        <v>42675</v>
      </c>
      <c r="C3" s="885">
        <v>41671</v>
      </c>
      <c r="D3" s="885" t="s">
        <v>119</v>
      </c>
      <c r="E3" s="885"/>
      <c r="F3" s="885" t="s">
        <v>120</v>
      </c>
      <c r="G3" s="885"/>
      <c r="H3" s="1"/>
    </row>
    <row r="4" spans="1:8" x14ac:dyDescent="0.2">
      <c r="A4" s="75"/>
      <c r="B4" s="260" t="s">
        <v>393</v>
      </c>
      <c r="C4" s="261" t="s">
        <v>486</v>
      </c>
      <c r="D4" s="260" t="s">
        <v>393</v>
      </c>
      <c r="E4" s="261" t="s">
        <v>486</v>
      </c>
      <c r="F4" s="260" t="s">
        <v>393</v>
      </c>
      <c r="G4" s="262" t="s">
        <v>486</v>
      </c>
      <c r="H4" s="1"/>
    </row>
    <row r="5" spans="1:8" x14ac:dyDescent="0.2">
      <c r="A5" s="690" t="s">
        <v>543</v>
      </c>
      <c r="B5" s="691">
        <v>16.165129078257266</v>
      </c>
      <c r="C5" s="654">
        <v>-15.819231042568507</v>
      </c>
      <c r="D5" s="692">
        <v>15.445414006204674</v>
      </c>
      <c r="E5" s="654">
        <v>-29.445395358962873</v>
      </c>
      <c r="F5" s="692">
        <v>15.816964860297389</v>
      </c>
      <c r="G5" s="654">
        <v>-28.960368136740055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394</v>
      </c>
      <c r="H6" s="1"/>
    </row>
    <row r="7" spans="1:8" x14ac:dyDescent="0.2">
      <c r="A7" s="274" t="s">
        <v>555</v>
      </c>
      <c r="B7" s="94"/>
      <c r="C7" s="288"/>
      <c r="D7" s="288"/>
      <c r="E7" s="288"/>
      <c r="F7" s="94"/>
      <c r="G7" s="94"/>
      <c r="H7" s="1"/>
    </row>
    <row r="8" spans="1:8" x14ac:dyDescent="0.2">
      <c r="A8" s="684" t="s">
        <v>395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0"/>
  <sheetViews>
    <sheetView workbookViewId="0">
      <selection activeCell="B30" sqref="B30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6"/>
    <col min="10" max="12" width="11" style="1"/>
  </cols>
  <sheetData>
    <row r="1" spans="1:14" x14ac:dyDescent="0.2">
      <c r="A1" s="895" t="s">
        <v>385</v>
      </c>
      <c r="B1" s="895"/>
      <c r="C1" s="895"/>
      <c r="D1" s="895"/>
      <c r="E1" s="895"/>
      <c r="F1" s="895"/>
      <c r="G1" s="895"/>
      <c r="H1" s="1"/>
      <c r="I1" s="1"/>
    </row>
    <row r="2" spans="1:14" x14ac:dyDescent="0.2">
      <c r="A2" s="896"/>
      <c r="B2" s="896"/>
      <c r="C2" s="896"/>
      <c r="D2" s="896"/>
      <c r="E2" s="896"/>
      <c r="F2" s="896"/>
      <c r="G2" s="896"/>
      <c r="H2" s="11"/>
      <c r="I2" s="62" t="s">
        <v>542</v>
      </c>
    </row>
    <row r="3" spans="1:14" x14ac:dyDescent="0.2">
      <c r="A3" s="881" t="s">
        <v>523</v>
      </c>
      <c r="B3" s="881" t="s">
        <v>524</v>
      </c>
      <c r="C3" s="864">
        <f>INDICE!A3</f>
        <v>42675</v>
      </c>
      <c r="D3" s="865">
        <v>41671</v>
      </c>
      <c r="E3" s="865" t="s">
        <v>119</v>
      </c>
      <c r="F3" s="865"/>
      <c r="G3" s="865" t="s">
        <v>120</v>
      </c>
      <c r="H3" s="865"/>
      <c r="I3" s="865"/>
    </row>
    <row r="4" spans="1:14" x14ac:dyDescent="0.2">
      <c r="A4" s="882"/>
      <c r="B4" s="882"/>
      <c r="C4" s="97" t="s">
        <v>54</v>
      </c>
      <c r="D4" s="97" t="s">
        <v>486</v>
      </c>
      <c r="E4" s="97" t="s">
        <v>54</v>
      </c>
      <c r="F4" s="97" t="s">
        <v>486</v>
      </c>
      <c r="G4" s="97" t="s">
        <v>54</v>
      </c>
      <c r="H4" s="443" t="s">
        <v>486</v>
      </c>
      <c r="I4" s="443" t="s">
        <v>109</v>
      </c>
    </row>
    <row r="5" spans="1:14" x14ac:dyDescent="0.2">
      <c r="A5" s="616"/>
      <c r="B5" s="638" t="s">
        <v>210</v>
      </c>
      <c r="C5" s="201">
        <v>0</v>
      </c>
      <c r="D5" s="186" t="s">
        <v>149</v>
      </c>
      <c r="E5" s="359">
        <v>0</v>
      </c>
      <c r="F5" s="186">
        <v>-100</v>
      </c>
      <c r="G5" s="359">
        <v>0</v>
      </c>
      <c r="H5" s="186">
        <v>-100</v>
      </c>
      <c r="I5" s="635">
        <v>0</v>
      </c>
    </row>
    <row r="6" spans="1:14" x14ac:dyDescent="0.2">
      <c r="A6" s="799" t="s">
        <v>344</v>
      </c>
      <c r="B6" s="639"/>
      <c r="C6" s="362">
        <v>0</v>
      </c>
      <c r="D6" s="195" t="s">
        <v>149</v>
      </c>
      <c r="E6" s="191">
        <v>0</v>
      </c>
      <c r="F6" s="360">
        <v>-100</v>
      </c>
      <c r="G6" s="191">
        <v>0</v>
      </c>
      <c r="H6" s="360">
        <v>-100</v>
      </c>
      <c r="I6" s="361">
        <v>0</v>
      </c>
    </row>
    <row r="7" spans="1:14" x14ac:dyDescent="0.2">
      <c r="A7" s="616"/>
      <c r="B7" s="638" t="s">
        <v>248</v>
      </c>
      <c r="C7" s="201">
        <v>0</v>
      </c>
      <c r="D7" s="186" t="s">
        <v>149</v>
      </c>
      <c r="E7" s="359">
        <v>0</v>
      </c>
      <c r="F7" s="186">
        <v>-100</v>
      </c>
      <c r="G7" s="359">
        <v>0</v>
      </c>
      <c r="H7" s="186">
        <v>-100</v>
      </c>
      <c r="I7" s="637">
        <v>0</v>
      </c>
    </row>
    <row r="8" spans="1:14" x14ac:dyDescent="0.2">
      <c r="A8" s="616"/>
      <c r="B8" s="638" t="s">
        <v>212</v>
      </c>
      <c r="C8" s="201">
        <v>0</v>
      </c>
      <c r="D8" s="186">
        <v>-100</v>
      </c>
      <c r="E8" s="359">
        <v>0</v>
      </c>
      <c r="F8" s="186">
        <v>-100</v>
      </c>
      <c r="G8" s="359">
        <v>0</v>
      </c>
      <c r="H8" s="186">
        <v>-100</v>
      </c>
      <c r="I8" s="637">
        <v>0</v>
      </c>
    </row>
    <row r="9" spans="1:14" x14ac:dyDescent="0.2">
      <c r="A9" s="616"/>
      <c r="B9" s="638" t="s">
        <v>610</v>
      </c>
      <c r="C9" s="761">
        <v>0</v>
      </c>
      <c r="D9" s="762" t="s">
        <v>149</v>
      </c>
      <c r="E9" s="763">
        <v>350.54465000000005</v>
      </c>
      <c r="F9" s="762" t="s">
        <v>149</v>
      </c>
      <c r="G9" s="763">
        <v>350.54465000000005</v>
      </c>
      <c r="H9" s="762" t="s">
        <v>149</v>
      </c>
      <c r="I9" s="637">
        <v>0.76631767168156295</v>
      </c>
    </row>
    <row r="10" spans="1:14" x14ac:dyDescent="0.2">
      <c r="A10" s="799" t="s">
        <v>530</v>
      </c>
      <c r="B10" s="639"/>
      <c r="C10" s="362">
        <v>0</v>
      </c>
      <c r="D10" s="195">
        <v>-100</v>
      </c>
      <c r="E10" s="191">
        <v>350.54465000000005</v>
      </c>
      <c r="F10" s="360">
        <v>-90.906804139589951</v>
      </c>
      <c r="G10" s="251">
        <v>350.54465000000005</v>
      </c>
      <c r="H10" s="360">
        <v>-92.590474905577253</v>
      </c>
      <c r="I10" s="361">
        <v>0.76631767168156295</v>
      </c>
    </row>
    <row r="11" spans="1:14" x14ac:dyDescent="0.2">
      <c r="A11" s="617"/>
      <c r="B11" s="638" t="s">
        <v>670</v>
      </c>
      <c r="C11" s="201">
        <v>1.73702</v>
      </c>
      <c r="D11" s="186" t="s">
        <v>149</v>
      </c>
      <c r="E11" s="188">
        <v>3.5682700000000001</v>
      </c>
      <c r="F11" s="186" t="s">
        <v>149</v>
      </c>
      <c r="G11" s="188">
        <v>3.5682700000000001</v>
      </c>
      <c r="H11" s="186" t="s">
        <v>149</v>
      </c>
      <c r="I11" s="635">
        <v>7.8005137386383452E-3</v>
      </c>
      <c r="J11" s="452"/>
    </row>
    <row r="12" spans="1:14" x14ac:dyDescent="0.2">
      <c r="A12" s="617"/>
      <c r="B12" s="638" t="s">
        <v>310</v>
      </c>
      <c r="C12" s="201">
        <v>0</v>
      </c>
      <c r="D12" s="186" t="s">
        <v>149</v>
      </c>
      <c r="E12" s="188">
        <v>0</v>
      </c>
      <c r="F12" s="186">
        <v>-100</v>
      </c>
      <c r="G12" s="188">
        <v>0</v>
      </c>
      <c r="H12" s="186">
        <v>-100</v>
      </c>
      <c r="I12" s="636">
        <v>0</v>
      </c>
      <c r="J12" s="452"/>
    </row>
    <row r="13" spans="1:14" x14ac:dyDescent="0.2">
      <c r="A13" s="617"/>
      <c r="B13" s="638" t="s">
        <v>314</v>
      </c>
      <c r="C13" s="201">
        <v>0</v>
      </c>
      <c r="D13" s="186" t="s">
        <v>149</v>
      </c>
      <c r="E13" s="188">
        <v>0.60672999999999999</v>
      </c>
      <c r="F13" s="186" t="s">
        <v>149</v>
      </c>
      <c r="G13" s="188">
        <v>0.60672999999999999</v>
      </c>
      <c r="H13" s="186">
        <v>5.4504058258164338</v>
      </c>
      <c r="I13" s="644">
        <v>1.3263586277507148E-3</v>
      </c>
      <c r="J13" s="452"/>
      <c r="M13" s="764"/>
      <c r="N13" s="764"/>
    </row>
    <row r="14" spans="1:14" x14ac:dyDescent="0.2">
      <c r="A14" s="617"/>
      <c r="B14" s="638" t="s">
        <v>251</v>
      </c>
      <c r="C14" s="201">
        <v>45.740060000000007</v>
      </c>
      <c r="D14" s="186">
        <v>144.2883389055641</v>
      </c>
      <c r="E14" s="188">
        <v>6870.03755</v>
      </c>
      <c r="F14" s="186">
        <v>18.284990272386828</v>
      </c>
      <c r="G14" s="188">
        <v>6905.9881000000005</v>
      </c>
      <c r="H14" s="186">
        <v>18.693161361071805</v>
      </c>
      <c r="I14" s="644">
        <v>15.097023222156094</v>
      </c>
      <c r="J14" s="452"/>
      <c r="K14" s="825"/>
      <c r="L14" s="825"/>
      <c r="M14" s="764"/>
      <c r="N14" s="764"/>
    </row>
    <row r="15" spans="1:14" x14ac:dyDescent="0.2">
      <c r="A15" s="616"/>
      <c r="B15" s="645" t="s">
        <v>369</v>
      </c>
      <c r="C15" s="641">
        <v>20.019159999999999</v>
      </c>
      <c r="D15" s="642" t="s">
        <v>149</v>
      </c>
      <c r="E15" s="643">
        <v>6580.3423100000009</v>
      </c>
      <c r="F15" s="642">
        <v>18.114031679041158</v>
      </c>
      <c r="G15" s="682">
        <v>6594.8572200000008</v>
      </c>
      <c r="H15" s="642">
        <v>18.374567447363287</v>
      </c>
      <c r="I15" s="765">
        <v>14.416867094969913</v>
      </c>
      <c r="J15" s="452"/>
      <c r="K15" s="825"/>
      <c r="L15" s="825"/>
      <c r="M15" s="764"/>
      <c r="N15" s="764"/>
    </row>
    <row r="16" spans="1:14" x14ac:dyDescent="0.2">
      <c r="A16" s="616"/>
      <c r="B16" s="645" t="s">
        <v>366</v>
      </c>
      <c r="C16" s="641">
        <v>25.7209</v>
      </c>
      <c r="D16" s="642">
        <v>37.370085132291564</v>
      </c>
      <c r="E16" s="769">
        <v>289.69524000000007</v>
      </c>
      <c r="F16" s="642">
        <v>22.306088152601006</v>
      </c>
      <c r="G16" s="682">
        <v>311.13088000000005</v>
      </c>
      <c r="H16" s="642">
        <v>25.874038849263798</v>
      </c>
      <c r="I16" s="637">
        <v>0.68015612718618235</v>
      </c>
      <c r="J16" s="452"/>
      <c r="K16" s="825"/>
      <c r="L16" s="825"/>
      <c r="M16" s="764"/>
      <c r="N16" s="764"/>
    </row>
    <row r="17" spans="1:14" x14ac:dyDescent="0.2">
      <c r="A17" s="617"/>
      <c r="B17" s="638" t="s">
        <v>216</v>
      </c>
      <c r="C17" s="201">
        <v>3.3498999999999999</v>
      </c>
      <c r="D17" s="186">
        <v>-61.209736530981608</v>
      </c>
      <c r="E17" s="359">
        <v>63.627470000000017</v>
      </c>
      <c r="F17" s="186">
        <v>-25.11726563467257</v>
      </c>
      <c r="G17" s="188">
        <v>722.30386999999973</v>
      </c>
      <c r="H17" s="186">
        <v>663.61433654712823</v>
      </c>
      <c r="I17" s="644">
        <v>1.5790120314344607</v>
      </c>
      <c r="M17" s="764"/>
      <c r="N17" s="764"/>
    </row>
    <row r="18" spans="1:14" x14ac:dyDescent="0.2">
      <c r="A18" s="616"/>
      <c r="B18" s="638" t="s">
        <v>631</v>
      </c>
      <c r="C18" s="201">
        <v>0</v>
      </c>
      <c r="D18" s="186" t="s">
        <v>149</v>
      </c>
      <c r="E18" s="359">
        <v>0</v>
      </c>
      <c r="F18" s="186">
        <v>-100</v>
      </c>
      <c r="G18" s="188">
        <v>0</v>
      </c>
      <c r="H18" s="186">
        <v>-100</v>
      </c>
      <c r="I18" s="644">
        <v>0</v>
      </c>
      <c r="M18" s="764"/>
      <c r="N18" s="764"/>
    </row>
    <row r="19" spans="1:14" x14ac:dyDescent="0.2">
      <c r="A19" s="616"/>
      <c r="B19" s="638" t="s">
        <v>254</v>
      </c>
      <c r="C19" s="201">
        <v>3550.9497500000002</v>
      </c>
      <c r="D19" s="186">
        <v>27.105516023625604</v>
      </c>
      <c r="E19" s="359">
        <v>33321.071600000003</v>
      </c>
      <c r="F19" s="186">
        <v>2.7414114855069345</v>
      </c>
      <c r="G19" s="359">
        <v>36311.729079999997</v>
      </c>
      <c r="H19" s="186">
        <v>9.8750556975857275</v>
      </c>
      <c r="I19" s="635">
        <v>79.380243524804314</v>
      </c>
    </row>
    <row r="20" spans="1:14" x14ac:dyDescent="0.2">
      <c r="A20" s="616"/>
      <c r="B20" s="645" t="s">
        <v>369</v>
      </c>
      <c r="C20" s="641">
        <v>3546.2725699999992</v>
      </c>
      <c r="D20" s="642">
        <v>27.198100373158539</v>
      </c>
      <c r="E20" s="643">
        <v>33168.362980000005</v>
      </c>
      <c r="F20" s="642">
        <v>2.6410824239769655</v>
      </c>
      <c r="G20" s="682">
        <v>36152.995049999998</v>
      </c>
      <c r="H20" s="642">
        <v>9.7970806567642601</v>
      </c>
      <c r="I20" s="765">
        <v>79.033238678813277</v>
      </c>
    </row>
    <row r="21" spans="1:14" x14ac:dyDescent="0.2">
      <c r="A21" s="616"/>
      <c r="B21" s="645" t="s">
        <v>366</v>
      </c>
      <c r="C21" s="641">
        <v>4.6771799999999999</v>
      </c>
      <c r="D21" s="642">
        <v>-18.095805132605438</v>
      </c>
      <c r="E21" s="769">
        <v>152.70862</v>
      </c>
      <c r="F21" s="642">
        <v>30.433455360452616</v>
      </c>
      <c r="G21" s="682">
        <v>158.73402999999999</v>
      </c>
      <c r="H21" s="642">
        <v>31.076409504247643</v>
      </c>
      <c r="I21" s="765">
        <v>0.3470048459910352</v>
      </c>
    </row>
    <row r="22" spans="1:14" x14ac:dyDescent="0.2">
      <c r="A22" s="616"/>
      <c r="B22" s="638" t="s">
        <v>386</v>
      </c>
      <c r="C22" s="201">
        <v>0.91300000000000003</v>
      </c>
      <c r="D22" s="186">
        <v>1.8155053974484758</v>
      </c>
      <c r="E22" s="359">
        <v>10.658029999999998</v>
      </c>
      <c r="F22" s="186">
        <v>12.382258879154103</v>
      </c>
      <c r="G22" s="622">
        <v>11.52918</v>
      </c>
      <c r="H22" s="186">
        <v>17.881177954958645</v>
      </c>
      <c r="I22" s="818">
        <v>2.5203677688413272E-2</v>
      </c>
    </row>
    <row r="23" spans="1:14" x14ac:dyDescent="0.2">
      <c r="A23" s="616"/>
      <c r="B23" s="638" t="s">
        <v>256</v>
      </c>
      <c r="C23" s="201">
        <v>0</v>
      </c>
      <c r="D23" s="186" t="s">
        <v>149</v>
      </c>
      <c r="E23" s="359">
        <v>0</v>
      </c>
      <c r="F23" s="186" t="s">
        <v>149</v>
      </c>
      <c r="G23" s="188">
        <v>0</v>
      </c>
      <c r="H23" s="186">
        <v>-100</v>
      </c>
      <c r="I23" s="635">
        <v>0</v>
      </c>
    </row>
    <row r="24" spans="1:14" x14ac:dyDescent="0.2">
      <c r="A24" s="799" t="s">
        <v>514</v>
      </c>
      <c r="B24" s="639"/>
      <c r="C24" s="362">
        <v>3602.6897300000001</v>
      </c>
      <c r="D24" s="195">
        <v>27.666278058343142</v>
      </c>
      <c r="E24" s="191">
        <v>40269.569650000005</v>
      </c>
      <c r="F24" s="360">
        <v>4.4952030126280382</v>
      </c>
      <c r="G24" s="251">
        <v>43955.725229999996</v>
      </c>
      <c r="H24" s="360">
        <v>7.0197711882926752</v>
      </c>
      <c r="I24" s="361">
        <v>96.090609328449673</v>
      </c>
    </row>
    <row r="25" spans="1:14" x14ac:dyDescent="0.2">
      <c r="A25" s="617"/>
      <c r="B25" s="638" t="s">
        <v>387</v>
      </c>
      <c r="C25" s="201">
        <v>0</v>
      </c>
      <c r="D25" s="186" t="s">
        <v>149</v>
      </c>
      <c r="E25" s="188">
        <v>0</v>
      </c>
      <c r="F25" s="186">
        <v>-100</v>
      </c>
      <c r="G25" s="188">
        <v>0</v>
      </c>
      <c r="H25" s="186">
        <v>-100</v>
      </c>
      <c r="I25" s="635">
        <v>0</v>
      </c>
    </row>
    <row r="26" spans="1:14" x14ac:dyDescent="0.2">
      <c r="A26" s="799" t="s">
        <v>391</v>
      </c>
      <c r="B26" s="639"/>
      <c r="C26" s="362">
        <v>0</v>
      </c>
      <c r="D26" s="195" t="s">
        <v>149</v>
      </c>
      <c r="E26" s="191">
        <v>0</v>
      </c>
      <c r="F26" s="360">
        <v>-100</v>
      </c>
      <c r="G26" s="191">
        <v>0</v>
      </c>
      <c r="H26" s="360">
        <v>-100</v>
      </c>
      <c r="I26" s="361">
        <v>0</v>
      </c>
    </row>
    <row r="27" spans="1:14" x14ac:dyDescent="0.2">
      <c r="A27" s="617"/>
      <c r="B27" s="638" t="s">
        <v>388</v>
      </c>
      <c r="C27" s="201">
        <v>0</v>
      </c>
      <c r="D27" s="186" t="s">
        <v>149</v>
      </c>
      <c r="E27" s="188">
        <v>0</v>
      </c>
      <c r="F27" s="186">
        <v>-100</v>
      </c>
      <c r="G27" s="188">
        <v>0</v>
      </c>
      <c r="H27" s="186">
        <v>-100</v>
      </c>
      <c r="I27" s="635">
        <v>0</v>
      </c>
    </row>
    <row r="28" spans="1:14" x14ac:dyDescent="0.2">
      <c r="A28" s="616"/>
      <c r="B28" s="640" t="s">
        <v>262</v>
      </c>
      <c r="C28" s="201">
        <v>0</v>
      </c>
      <c r="D28" s="197" t="s">
        <v>149</v>
      </c>
      <c r="E28" s="359">
        <v>0</v>
      </c>
      <c r="F28" s="197">
        <v>-100</v>
      </c>
      <c r="G28" s="359">
        <v>0</v>
      </c>
      <c r="H28" s="197">
        <v>-100</v>
      </c>
      <c r="I28" s="635">
        <v>0</v>
      </c>
    </row>
    <row r="29" spans="1:14" x14ac:dyDescent="0.2">
      <c r="A29" s="616"/>
      <c r="B29" s="640" t="s">
        <v>389</v>
      </c>
      <c r="C29" s="201">
        <v>0</v>
      </c>
      <c r="D29" s="197">
        <v>-100</v>
      </c>
      <c r="E29" s="359">
        <v>0</v>
      </c>
      <c r="F29" s="197">
        <v>-100</v>
      </c>
      <c r="G29" s="359">
        <v>384.26664</v>
      </c>
      <c r="H29" s="197">
        <v>-86.419482524076329</v>
      </c>
      <c r="I29" s="635">
        <v>0.84003654561465213</v>
      </c>
    </row>
    <row r="30" spans="1:14" x14ac:dyDescent="0.2">
      <c r="A30" s="616"/>
      <c r="B30" s="638" t="s">
        <v>390</v>
      </c>
      <c r="C30" s="201">
        <v>0</v>
      </c>
      <c r="D30" s="186" t="s">
        <v>149</v>
      </c>
      <c r="E30" s="359">
        <v>0</v>
      </c>
      <c r="F30" s="186">
        <v>-100</v>
      </c>
      <c r="G30" s="359">
        <v>0</v>
      </c>
      <c r="H30" s="186">
        <v>-100</v>
      </c>
      <c r="I30" s="635">
        <v>0</v>
      </c>
    </row>
    <row r="31" spans="1:14" x14ac:dyDescent="0.2">
      <c r="A31" s="616"/>
      <c r="B31" s="638" t="s">
        <v>676</v>
      </c>
      <c r="C31" s="201">
        <v>0</v>
      </c>
      <c r="D31" s="186" t="s">
        <v>149</v>
      </c>
      <c r="E31" s="359">
        <v>985.44656000000009</v>
      </c>
      <c r="F31" s="186">
        <v>-1.0234777609840564</v>
      </c>
      <c r="G31" s="188">
        <v>985.44656000000009</v>
      </c>
      <c r="H31" s="186">
        <v>-1.0234777609840564</v>
      </c>
      <c r="I31" s="635">
        <v>2.1542622699442298</v>
      </c>
    </row>
    <row r="32" spans="1:14" x14ac:dyDescent="0.2">
      <c r="A32" s="799" t="s">
        <v>531</v>
      </c>
      <c r="B32" s="639"/>
      <c r="C32" s="362">
        <v>0</v>
      </c>
      <c r="D32" s="195">
        <v>-100</v>
      </c>
      <c r="E32" s="191">
        <v>985.44656000000009</v>
      </c>
      <c r="F32" s="360">
        <v>-84.63796701520792</v>
      </c>
      <c r="G32" s="191">
        <v>1369.7132000000001</v>
      </c>
      <c r="H32" s="360">
        <v>-80.378954501813908</v>
      </c>
      <c r="I32" s="361">
        <v>2.9942988155588819</v>
      </c>
    </row>
    <row r="33" spans="1:14" x14ac:dyDescent="0.2">
      <c r="A33" s="616"/>
      <c r="B33" s="638" t="s">
        <v>228</v>
      </c>
      <c r="C33" s="201">
        <v>0</v>
      </c>
      <c r="D33" s="186" t="s">
        <v>149</v>
      </c>
      <c r="E33" s="359">
        <v>0</v>
      </c>
      <c r="F33" s="186">
        <v>-100</v>
      </c>
      <c r="G33" s="188">
        <v>0</v>
      </c>
      <c r="H33" s="186">
        <v>-100</v>
      </c>
      <c r="I33" s="635">
        <v>0</v>
      </c>
    </row>
    <row r="34" spans="1:14" x14ac:dyDescent="0.2">
      <c r="A34" s="799" t="s">
        <v>515</v>
      </c>
      <c r="B34" s="639"/>
      <c r="C34" s="362">
        <v>0</v>
      </c>
      <c r="D34" s="195" t="s">
        <v>149</v>
      </c>
      <c r="E34" s="191">
        <v>0</v>
      </c>
      <c r="F34" s="360">
        <v>-100</v>
      </c>
      <c r="G34" s="191">
        <v>0</v>
      </c>
      <c r="H34" s="360">
        <v>-100</v>
      </c>
      <c r="I34" s="361">
        <v>0</v>
      </c>
    </row>
    <row r="35" spans="1:14" x14ac:dyDescent="0.2">
      <c r="A35" s="800" t="s">
        <v>675</v>
      </c>
      <c r="B35" s="639"/>
      <c r="C35" s="362">
        <v>35.795310000000001</v>
      </c>
      <c r="D35" s="195" t="s">
        <v>149</v>
      </c>
      <c r="E35" s="191">
        <v>55.097009999999997</v>
      </c>
      <c r="F35" s="360">
        <v>-70.327851945718024</v>
      </c>
      <c r="G35" s="191">
        <v>68.055320000000009</v>
      </c>
      <c r="H35" s="360">
        <v>-69.02622843275546</v>
      </c>
      <c r="I35" s="360">
        <v>0.14877418430988379</v>
      </c>
    </row>
    <row r="36" spans="1:14" x14ac:dyDescent="0.2">
      <c r="A36" s="623" t="s">
        <v>118</v>
      </c>
      <c r="B36" s="364"/>
      <c r="C36" s="364">
        <v>3638.48504</v>
      </c>
      <c r="D36" s="354">
        <v>-18.608108054481239</v>
      </c>
      <c r="E36" s="204">
        <v>41660.657869999995</v>
      </c>
      <c r="F36" s="354">
        <v>-21.193911147593163</v>
      </c>
      <c r="G36" s="254">
        <v>45744.038399999998</v>
      </c>
      <c r="H36" s="207">
        <v>-19.572457303508056</v>
      </c>
      <c r="I36" s="365">
        <v>100</v>
      </c>
    </row>
    <row r="37" spans="1:14" x14ac:dyDescent="0.2">
      <c r="A37" s="366"/>
      <c r="B37" s="366" t="s">
        <v>369</v>
      </c>
      <c r="C37" s="646">
        <v>3566.2917299999995</v>
      </c>
      <c r="D37" s="216">
        <v>27.916149838562816</v>
      </c>
      <c r="E37" s="255">
        <v>39748.705289999991</v>
      </c>
      <c r="F37" s="216">
        <v>4.9163917796260916</v>
      </c>
      <c r="G37" s="255">
        <v>42747.852270000003</v>
      </c>
      <c r="H37" s="216">
        <v>11.03834919273709</v>
      </c>
      <c r="I37" s="647">
        <v>93.450105773783193</v>
      </c>
    </row>
    <row r="38" spans="1:14" x14ac:dyDescent="0.2">
      <c r="A38" s="366"/>
      <c r="B38" s="366" t="s">
        <v>366</v>
      </c>
      <c r="C38" s="646">
        <v>72.193310000000011</v>
      </c>
      <c r="D38" s="216">
        <v>-95.708748221261402</v>
      </c>
      <c r="E38" s="255">
        <v>1911.9525800000001</v>
      </c>
      <c r="F38" s="216">
        <v>-87.235517962434344</v>
      </c>
      <c r="G38" s="255">
        <v>2996.1861299999996</v>
      </c>
      <c r="H38" s="216">
        <v>-83.69671667494076</v>
      </c>
      <c r="I38" s="647">
        <v>6.5498942262168081</v>
      </c>
    </row>
    <row r="39" spans="1:14" x14ac:dyDescent="0.2">
      <c r="A39" s="835"/>
      <c r="B39" s="773" t="s">
        <v>518</v>
      </c>
      <c r="C39" s="627">
        <v>3600.95271</v>
      </c>
      <c r="D39" s="628">
        <v>2.5915057237367551</v>
      </c>
      <c r="E39" s="627">
        <v>40266.001380000002</v>
      </c>
      <c r="F39" s="628">
        <v>-5.3929259135801475</v>
      </c>
      <c r="G39" s="627">
        <v>44336.423600000002</v>
      </c>
      <c r="H39" s="630">
        <v>-2.9043041116938602</v>
      </c>
      <c r="I39" s="630">
        <v>96.922845360325695</v>
      </c>
    </row>
    <row r="40" spans="1:14" x14ac:dyDescent="0.2">
      <c r="A40" s="835"/>
      <c r="B40" s="773" t="s">
        <v>519</v>
      </c>
      <c r="C40" s="627">
        <v>37.532330000000073</v>
      </c>
      <c r="D40" s="628">
        <v>-96.091756405687903</v>
      </c>
      <c r="E40" s="627">
        <v>1394.6564899999946</v>
      </c>
      <c r="F40" s="628">
        <v>-86.464205214633424</v>
      </c>
      <c r="G40" s="627">
        <v>1407.6147999999971</v>
      </c>
      <c r="H40" s="630">
        <v>-87.447120749534648</v>
      </c>
      <c r="I40" s="630">
        <v>3.0771546396743084</v>
      </c>
    </row>
    <row r="41" spans="1:14" x14ac:dyDescent="0.2">
      <c r="A41" s="789"/>
      <c r="B41" s="781" t="s">
        <v>520</v>
      </c>
      <c r="C41" s="757">
        <v>3600.03971</v>
      </c>
      <c r="D41" s="758">
        <v>27.612921878127434</v>
      </c>
      <c r="E41" s="757">
        <v>40255.343350000003</v>
      </c>
      <c r="F41" s="758">
        <v>4.4854416793538858</v>
      </c>
      <c r="G41" s="757">
        <v>43940.627780000003</v>
      </c>
      <c r="H41" s="758">
        <v>12.196585229025517</v>
      </c>
      <c r="I41" s="758">
        <v>96.057605137022634</v>
      </c>
    </row>
    <row r="42" spans="1:14" x14ac:dyDescent="0.2">
      <c r="A42" s="826"/>
      <c r="B42" s="825"/>
      <c r="C42" s="693"/>
      <c r="D42" s="693"/>
      <c r="E42" s="693"/>
      <c r="F42" s="693"/>
      <c r="G42" s="694"/>
      <c r="H42" s="693"/>
      <c r="I42" s="247" t="s">
        <v>236</v>
      </c>
      <c r="J42" s="821"/>
      <c r="K42" s="697"/>
      <c r="L42" s="821"/>
      <c r="M42" s="430"/>
      <c r="N42" s="777"/>
    </row>
    <row r="43" spans="1:14" x14ac:dyDescent="0.2">
      <c r="A43" s="827" t="s">
        <v>666</v>
      </c>
      <c r="B43" s="828"/>
      <c r="C43" s="594"/>
      <c r="D43" s="733"/>
      <c r="E43" s="733"/>
      <c r="F43" s="734"/>
      <c r="G43" s="694"/>
      <c r="H43" s="733"/>
      <c r="I43" s="733"/>
      <c r="J43" s="821"/>
      <c r="K43" s="697"/>
      <c r="L43" s="821"/>
      <c r="M43" s="430"/>
      <c r="N43" s="777"/>
    </row>
    <row r="44" spans="1:14" ht="14.25" customHeight="1" x14ac:dyDescent="0.2">
      <c r="A44" s="903" t="s">
        <v>667</v>
      </c>
      <c r="B44" s="903"/>
      <c r="C44" s="903"/>
      <c r="D44" s="903"/>
      <c r="E44" s="903"/>
      <c r="F44" s="903"/>
      <c r="G44" s="903"/>
      <c r="H44" s="903"/>
      <c r="I44" s="903"/>
    </row>
    <row r="45" spans="1:14" x14ac:dyDescent="0.2">
      <c r="A45" s="903"/>
      <c r="B45" s="903"/>
      <c r="C45" s="903"/>
      <c r="D45" s="903"/>
      <c r="E45" s="903"/>
      <c r="F45" s="903"/>
      <c r="G45" s="903"/>
      <c r="H45" s="903"/>
      <c r="I45" s="903"/>
    </row>
    <row r="46" spans="1:14" ht="6" customHeight="1" x14ac:dyDescent="0.2">
      <c r="A46" s="903"/>
      <c r="B46" s="903"/>
      <c r="C46" s="903"/>
      <c r="D46" s="903"/>
      <c r="E46" s="903"/>
      <c r="F46" s="903"/>
      <c r="G46" s="903"/>
      <c r="H46" s="903"/>
      <c r="I46" s="903"/>
    </row>
    <row r="47" spans="1:14" ht="28.5" customHeight="1" x14ac:dyDescent="0.2">
      <c r="A47" s="903" t="s">
        <v>656</v>
      </c>
      <c r="B47" s="903"/>
      <c r="C47" s="903"/>
      <c r="D47" s="903"/>
      <c r="E47" s="903"/>
      <c r="F47" s="903"/>
      <c r="G47" s="903"/>
      <c r="H47" s="903"/>
      <c r="I47" s="903"/>
    </row>
    <row r="48" spans="1:14" x14ac:dyDescent="0.2">
      <c r="A48" s="903"/>
      <c r="B48" s="903"/>
      <c r="C48" s="903"/>
      <c r="D48" s="903"/>
      <c r="E48" s="903"/>
      <c r="F48" s="903"/>
      <c r="G48" s="903"/>
      <c r="H48" s="903"/>
      <c r="I48" s="1"/>
    </row>
    <row r="49" spans="1:9" x14ac:dyDescent="0.2">
      <c r="A49" s="903"/>
      <c r="B49" s="903"/>
      <c r="C49" s="903"/>
      <c r="D49" s="903"/>
      <c r="E49" s="903"/>
      <c r="F49" s="903"/>
      <c r="G49" s="903"/>
      <c r="H49" s="903"/>
      <c r="I49" s="1"/>
    </row>
    <row r="50" spans="1:9" x14ac:dyDescent="0.2">
      <c r="A50" s="1"/>
      <c r="B50" s="1"/>
      <c r="C50" s="1"/>
      <c r="D50" s="1"/>
      <c r="E50" s="1"/>
      <c r="F50" s="1"/>
      <c r="G50" s="695"/>
      <c r="H50" s="1"/>
      <c r="I50" s="1"/>
    </row>
  </sheetData>
  <mergeCells count="9">
    <mergeCell ref="A48:H49"/>
    <mergeCell ref="A1:G2"/>
    <mergeCell ref="C3:D3"/>
    <mergeCell ref="E3:F3"/>
    <mergeCell ref="A3:A4"/>
    <mergeCell ref="B3:B4"/>
    <mergeCell ref="G3:I3"/>
    <mergeCell ref="A44:I46"/>
    <mergeCell ref="A47:I47"/>
  </mergeCells>
  <conditionalFormatting sqref="C5:C6 C29:C31 C8:C9">
    <cfRule type="cellIs" dxfId="216" priority="422" operator="between">
      <formula>0.00000001</formula>
      <formula>1</formula>
    </cfRule>
  </conditionalFormatting>
  <conditionalFormatting sqref="I5:I6 I30:I31">
    <cfRule type="cellIs" dxfId="215" priority="421" operator="between">
      <formula>0.000001</formula>
      <formula>1</formula>
    </cfRule>
  </conditionalFormatting>
  <conditionalFormatting sqref="C33">
    <cfRule type="cellIs" dxfId="214" priority="415" operator="between">
      <formula>0.00000001</formula>
      <formula>1</formula>
    </cfRule>
  </conditionalFormatting>
  <conditionalFormatting sqref="I33">
    <cfRule type="cellIs" dxfId="213" priority="413" operator="between">
      <formula>0.000001</formula>
      <formula>1</formula>
    </cfRule>
  </conditionalFormatting>
  <conditionalFormatting sqref="C10">
    <cfRule type="cellIs" dxfId="212" priority="404" operator="between">
      <formula>0.00000001</formula>
      <formula>1</formula>
    </cfRule>
  </conditionalFormatting>
  <conditionalFormatting sqref="I10">
    <cfRule type="cellIs" dxfId="211" priority="403" operator="between">
      <formula>0.000001</formula>
      <formula>1</formula>
    </cfRule>
  </conditionalFormatting>
  <conditionalFormatting sqref="C17">
    <cfRule type="cellIs" dxfId="210" priority="382" operator="between">
      <formula>0.00000001</formula>
      <formula>1</formula>
    </cfRule>
  </conditionalFormatting>
  <conditionalFormatting sqref="C18">
    <cfRule type="cellIs" dxfId="209" priority="351" operator="between">
      <formula>0.00000001</formula>
      <formula>1</formula>
    </cfRule>
  </conditionalFormatting>
  <conditionalFormatting sqref="C13">
    <cfRule type="cellIs" dxfId="208" priority="355" operator="between">
      <formula>0.00000001</formula>
      <formula>1</formula>
    </cfRule>
  </conditionalFormatting>
  <conditionalFormatting sqref="C33">
    <cfRule type="cellIs" dxfId="207" priority="343" operator="between">
      <formula>0.00000001</formula>
      <formula>1</formula>
    </cfRule>
  </conditionalFormatting>
  <conditionalFormatting sqref="I33">
    <cfRule type="cellIs" dxfId="206" priority="342" operator="between">
      <formula>0.000001</formula>
      <formula>1</formula>
    </cfRule>
  </conditionalFormatting>
  <conditionalFormatting sqref="I17">
    <cfRule type="cellIs" dxfId="205" priority="323" operator="between">
      <formula>0.000001</formula>
      <formula>1</formula>
    </cfRule>
  </conditionalFormatting>
  <conditionalFormatting sqref="C19">
    <cfRule type="cellIs" dxfId="204" priority="322" operator="between">
      <formula>0.00000001</formula>
      <formula>1</formula>
    </cfRule>
  </conditionalFormatting>
  <conditionalFormatting sqref="I26">
    <cfRule type="cellIs" dxfId="203" priority="304" operator="between">
      <formula>0.000001</formula>
      <formula>1</formula>
    </cfRule>
  </conditionalFormatting>
  <conditionalFormatting sqref="C26">
    <cfRule type="cellIs" dxfId="202" priority="305" operator="between">
      <formula>0.00000001</formula>
      <formula>1</formula>
    </cfRule>
  </conditionalFormatting>
  <conditionalFormatting sqref="I24">
    <cfRule type="cellIs" dxfId="201" priority="300" operator="between">
      <formula>0.000001</formula>
      <formula>1</formula>
    </cfRule>
  </conditionalFormatting>
  <conditionalFormatting sqref="C23">
    <cfRule type="cellIs" dxfId="200" priority="298" operator="between">
      <formula>0.00000001</formula>
      <formula>1</formula>
    </cfRule>
  </conditionalFormatting>
  <conditionalFormatting sqref="E22">
    <cfRule type="cellIs" dxfId="199" priority="296" operator="between">
      <formula>0.00000001</formula>
      <formula>1</formula>
    </cfRule>
  </conditionalFormatting>
  <conditionalFormatting sqref="C21">
    <cfRule type="cellIs" dxfId="198" priority="295" operator="between">
      <formula>0.00000001</formula>
      <formula>1</formula>
    </cfRule>
  </conditionalFormatting>
  <conditionalFormatting sqref="C12">
    <cfRule type="cellIs" dxfId="197" priority="288" operator="between">
      <formula>0.00000001</formula>
      <formula>1</formula>
    </cfRule>
  </conditionalFormatting>
  <conditionalFormatting sqref="C13 C15">
    <cfRule type="cellIs" dxfId="196" priority="289" operator="between">
      <formula>0.00000001</formula>
      <formula>1</formula>
    </cfRule>
  </conditionalFormatting>
  <conditionalFormatting sqref="I11">
    <cfRule type="cellIs" dxfId="195" priority="285" operator="between">
      <formula>0.000001</formula>
      <formula>1</formula>
    </cfRule>
  </conditionalFormatting>
  <conditionalFormatting sqref="C8">
    <cfRule type="cellIs" dxfId="194" priority="284" operator="between">
      <formula>0.00000001</formula>
      <formula>1</formula>
    </cfRule>
  </conditionalFormatting>
  <conditionalFormatting sqref="C7">
    <cfRule type="cellIs" dxfId="193" priority="282" operator="between">
      <formula>0.00000001</formula>
      <formula>1</formula>
    </cfRule>
  </conditionalFormatting>
  <conditionalFormatting sqref="I19">
    <cfRule type="cellIs" dxfId="192" priority="280" operator="between">
      <formula>0.000001</formula>
      <formula>1</formula>
    </cfRule>
  </conditionalFormatting>
  <conditionalFormatting sqref="C29">
    <cfRule type="cellIs" dxfId="191" priority="276" operator="between">
      <formula>0.00000001</formula>
      <formula>1</formula>
    </cfRule>
  </conditionalFormatting>
  <conditionalFormatting sqref="C39">
    <cfRule type="cellIs" dxfId="190" priority="258" operator="between">
      <formula>0.00000001</formula>
      <formula>1</formula>
    </cfRule>
  </conditionalFormatting>
  <conditionalFormatting sqref="C39">
    <cfRule type="cellIs" dxfId="189" priority="264" operator="between">
      <formula>0.00000001</formula>
      <formula>1</formula>
    </cfRule>
  </conditionalFormatting>
  <conditionalFormatting sqref="C36">
    <cfRule type="cellIs" dxfId="188" priority="248" operator="between">
      <formula>0.00000001</formula>
      <formula>1</formula>
    </cfRule>
  </conditionalFormatting>
  <conditionalFormatting sqref="C36">
    <cfRule type="cellIs" dxfId="187" priority="246" operator="between">
      <formula>0.00000001</formula>
      <formula>1</formula>
    </cfRule>
  </conditionalFormatting>
  <conditionalFormatting sqref="I40">
    <cfRule type="cellIs" dxfId="186" priority="251" operator="between">
      <formula>0.000001</formula>
      <formula>1</formula>
    </cfRule>
  </conditionalFormatting>
  <conditionalFormatting sqref="I38">
    <cfRule type="cellIs" dxfId="185" priority="239" operator="between">
      <formula>0.000001</formula>
      <formula>1</formula>
    </cfRule>
  </conditionalFormatting>
  <conditionalFormatting sqref="C37">
    <cfRule type="cellIs" dxfId="184" priority="244" operator="between">
      <formula>0.00000001</formula>
      <formula>1</formula>
    </cfRule>
  </conditionalFormatting>
  <conditionalFormatting sqref="I37">
    <cfRule type="cellIs" dxfId="183" priority="243" operator="between">
      <formula>0.000001</formula>
      <formula>1</formula>
    </cfRule>
  </conditionalFormatting>
  <conditionalFormatting sqref="C37">
    <cfRule type="cellIs" dxfId="182" priority="242" operator="between">
      <formula>0.00000001</formula>
      <formula>1</formula>
    </cfRule>
  </conditionalFormatting>
  <conditionalFormatting sqref="I37">
    <cfRule type="cellIs" dxfId="181" priority="241" operator="between">
      <formula>0.000001</formula>
      <formula>1</formula>
    </cfRule>
  </conditionalFormatting>
  <conditionalFormatting sqref="C38">
    <cfRule type="cellIs" dxfId="180" priority="240" operator="between">
      <formula>0.00000001</formula>
      <formula>1</formula>
    </cfRule>
  </conditionalFormatting>
  <conditionalFormatting sqref="I38">
    <cfRule type="cellIs" dxfId="179" priority="237" operator="between">
      <formula>0.000001</formula>
      <formula>1</formula>
    </cfRule>
  </conditionalFormatting>
  <conditionalFormatting sqref="C38">
    <cfRule type="cellIs" dxfId="178" priority="238" operator="between">
      <formula>0.00000001</formula>
      <formula>1</formula>
    </cfRule>
  </conditionalFormatting>
  <conditionalFormatting sqref="C7">
    <cfRule type="cellIs" dxfId="177" priority="222" operator="between">
      <formula>0.00000001</formula>
      <formula>1</formula>
    </cfRule>
  </conditionalFormatting>
  <conditionalFormatting sqref="G19">
    <cfRule type="cellIs" dxfId="176" priority="229" operator="between">
      <formula>0.00000001</formula>
      <formula>1</formula>
    </cfRule>
  </conditionalFormatting>
  <conditionalFormatting sqref="G18">
    <cfRule type="cellIs" dxfId="175" priority="226" operator="between">
      <formula>0.00000001</formula>
      <formula>1</formula>
    </cfRule>
  </conditionalFormatting>
  <conditionalFormatting sqref="I23">
    <cfRule type="cellIs" dxfId="174" priority="225" operator="between">
      <formula>0.00000001</formula>
      <formula>1</formula>
    </cfRule>
  </conditionalFormatting>
  <conditionalFormatting sqref="C8">
    <cfRule type="cellIs" dxfId="173" priority="224" operator="between">
      <formula>0.00000001</formula>
      <formula>1</formula>
    </cfRule>
  </conditionalFormatting>
  <conditionalFormatting sqref="C12">
    <cfRule type="cellIs" dxfId="172" priority="220" operator="between">
      <formula>0.00000001</formula>
      <formula>1</formula>
    </cfRule>
  </conditionalFormatting>
  <conditionalFormatting sqref="I11">
    <cfRule type="cellIs" dxfId="171" priority="218" operator="between">
      <formula>0.000001</formula>
      <formula>1</formula>
    </cfRule>
  </conditionalFormatting>
  <conditionalFormatting sqref="E12">
    <cfRule type="cellIs" dxfId="170" priority="217" operator="between">
      <formula>0.00000001</formula>
      <formula>1</formula>
    </cfRule>
  </conditionalFormatting>
  <conditionalFormatting sqref="G12">
    <cfRule type="cellIs" dxfId="169" priority="216" operator="between">
      <formula>0.00000001</formula>
      <formula>1</formula>
    </cfRule>
  </conditionalFormatting>
  <conditionalFormatting sqref="C25">
    <cfRule type="cellIs" dxfId="168" priority="213" operator="between">
      <formula>0.00000001</formula>
      <formula>1</formula>
    </cfRule>
  </conditionalFormatting>
  <conditionalFormatting sqref="C25">
    <cfRule type="cellIs" dxfId="167" priority="210" operator="between">
      <formula>0.00000001</formula>
      <formula>1</formula>
    </cfRule>
  </conditionalFormatting>
  <conditionalFormatting sqref="C28">
    <cfRule type="cellIs" dxfId="166" priority="206" operator="between">
      <formula>0.00000001</formula>
      <formula>1</formula>
    </cfRule>
  </conditionalFormatting>
  <conditionalFormatting sqref="C27">
    <cfRule type="cellIs" dxfId="165" priority="204" operator="between">
      <formula>0.00000001</formula>
      <formula>1</formula>
    </cfRule>
  </conditionalFormatting>
  <conditionalFormatting sqref="I27">
    <cfRule type="cellIs" dxfId="164" priority="203" operator="between">
      <formula>0.000001</formula>
      <formula>1</formula>
    </cfRule>
  </conditionalFormatting>
  <conditionalFormatting sqref="C28">
    <cfRule type="cellIs" dxfId="163" priority="202" operator="between">
      <formula>0.00000001</formula>
      <formula>1</formula>
    </cfRule>
  </conditionalFormatting>
  <conditionalFormatting sqref="I27">
    <cfRule type="cellIs" dxfId="162" priority="200" operator="between">
      <formula>0.000001</formula>
      <formula>1</formula>
    </cfRule>
  </conditionalFormatting>
  <conditionalFormatting sqref="C27">
    <cfRule type="cellIs" dxfId="161" priority="201" operator="between">
      <formula>0.00000001</formula>
      <formula>1</formula>
    </cfRule>
  </conditionalFormatting>
  <conditionalFormatting sqref="E28">
    <cfRule type="cellIs" dxfId="160" priority="199" operator="between">
      <formula>0.00000001</formula>
      <formula>1</formula>
    </cfRule>
  </conditionalFormatting>
  <conditionalFormatting sqref="G28">
    <cfRule type="cellIs" dxfId="159" priority="198" operator="between">
      <formula>0.00000001</formula>
      <formula>1</formula>
    </cfRule>
  </conditionalFormatting>
  <conditionalFormatting sqref="C35">
    <cfRule type="cellIs" dxfId="158" priority="197" operator="between">
      <formula>0.00000001</formula>
      <formula>1</formula>
    </cfRule>
  </conditionalFormatting>
  <conditionalFormatting sqref="C34">
    <cfRule type="cellIs" dxfId="157" priority="195" operator="between">
      <formula>0.00000001</formula>
      <formula>1</formula>
    </cfRule>
  </conditionalFormatting>
  <conditionalFormatting sqref="C35">
    <cfRule type="cellIs" dxfId="156" priority="193" operator="between">
      <formula>0.00000001</formula>
      <formula>1</formula>
    </cfRule>
  </conditionalFormatting>
  <conditionalFormatting sqref="C34">
    <cfRule type="cellIs" dxfId="155" priority="192" operator="between">
      <formula>0.00000001</formula>
      <formula>1</formula>
    </cfRule>
  </conditionalFormatting>
  <conditionalFormatting sqref="E35">
    <cfRule type="cellIs" dxfId="154" priority="190" operator="between">
      <formula>0.00000001</formula>
      <formula>1</formula>
    </cfRule>
  </conditionalFormatting>
  <conditionalFormatting sqref="C38">
    <cfRule type="cellIs" dxfId="153" priority="188" operator="between">
      <formula>0.00000001</formula>
      <formula>1</formula>
    </cfRule>
  </conditionalFormatting>
  <conditionalFormatting sqref="I38">
    <cfRule type="cellIs" dxfId="152" priority="187" operator="between">
      <formula>0.000001</formula>
      <formula>1</formula>
    </cfRule>
  </conditionalFormatting>
  <conditionalFormatting sqref="I13">
    <cfRule type="cellIs" dxfId="151" priority="186" operator="between">
      <formula>0.000001</formula>
      <formula>1</formula>
    </cfRule>
  </conditionalFormatting>
  <conditionalFormatting sqref="C31">
    <cfRule type="cellIs" dxfId="150" priority="182" operator="between">
      <formula>0.00000001</formula>
      <formula>1</formula>
    </cfRule>
  </conditionalFormatting>
  <conditionalFormatting sqref="I31">
    <cfRule type="cellIs" dxfId="149" priority="181" operator="between">
      <formula>0.000001</formula>
      <formula>1</formula>
    </cfRule>
  </conditionalFormatting>
  <conditionalFormatting sqref="C9">
    <cfRule type="cellIs" dxfId="148" priority="180" operator="between">
      <formula>0.00000001</formula>
      <formula>1</formula>
    </cfRule>
  </conditionalFormatting>
  <conditionalFormatting sqref="C17">
    <cfRule type="cellIs" dxfId="147" priority="176" operator="between">
      <formula>0.00000001</formula>
      <formula>1</formula>
    </cfRule>
  </conditionalFormatting>
  <conditionalFormatting sqref="C12">
    <cfRule type="cellIs" dxfId="146" priority="177" operator="between">
      <formula>0.00000001</formula>
      <formula>1</formula>
    </cfRule>
  </conditionalFormatting>
  <conditionalFormatting sqref="C18">
    <cfRule type="cellIs" dxfId="145" priority="172" operator="between">
      <formula>0.00000001</formula>
      <formula>1</formula>
    </cfRule>
  </conditionalFormatting>
  <conditionalFormatting sqref="I23">
    <cfRule type="cellIs" dxfId="144" priority="169" operator="between">
      <formula>0.000001</formula>
      <formula>1</formula>
    </cfRule>
  </conditionalFormatting>
  <conditionalFormatting sqref="C21">
    <cfRule type="cellIs" dxfId="143" priority="168" operator="between">
      <formula>0.00000001</formula>
      <formula>1</formula>
    </cfRule>
  </conditionalFormatting>
  <conditionalFormatting sqref="E21">
    <cfRule type="cellIs" dxfId="142" priority="166" operator="between">
      <formula>0.00000001</formula>
      <formula>1</formula>
    </cfRule>
  </conditionalFormatting>
  <conditionalFormatting sqref="C19">
    <cfRule type="cellIs" dxfId="141" priority="164" operator="between">
      <formula>0.00000001</formula>
      <formula>1</formula>
    </cfRule>
  </conditionalFormatting>
  <conditionalFormatting sqref="C15">
    <cfRule type="cellIs" dxfId="140" priority="163" operator="between">
      <formula>0.00000001</formula>
      <formula>1</formula>
    </cfRule>
  </conditionalFormatting>
  <conditionalFormatting sqref="C7">
    <cfRule type="cellIs" dxfId="139" priority="157" operator="between">
      <formula>0.00000001</formula>
      <formula>1</formula>
    </cfRule>
  </conditionalFormatting>
  <conditionalFormatting sqref="E15">
    <cfRule type="cellIs" dxfId="138" priority="161" operator="between">
      <formula>0.00000001</formula>
      <formula>1</formula>
    </cfRule>
  </conditionalFormatting>
  <conditionalFormatting sqref="C10">
    <cfRule type="cellIs" dxfId="137" priority="159" operator="between">
      <formula>0.00000001</formula>
      <formula>1</formula>
    </cfRule>
  </conditionalFormatting>
  <conditionalFormatting sqref="I10">
    <cfRule type="cellIs" dxfId="136" priority="158" operator="between">
      <formula>0.000001</formula>
      <formula>1</formula>
    </cfRule>
  </conditionalFormatting>
  <conditionalFormatting sqref="C6">
    <cfRule type="cellIs" dxfId="135" priority="155" operator="between">
      <formula>0.00000001</formula>
      <formula>1</formula>
    </cfRule>
  </conditionalFormatting>
  <conditionalFormatting sqref="I6">
    <cfRule type="cellIs" dxfId="134" priority="154" operator="between">
      <formula>0.000001</formula>
      <formula>1</formula>
    </cfRule>
  </conditionalFormatting>
  <conditionalFormatting sqref="I18">
    <cfRule type="cellIs" dxfId="133" priority="153" operator="between">
      <formula>0.000001</formula>
      <formula>1</formula>
    </cfRule>
  </conditionalFormatting>
  <conditionalFormatting sqref="I13">
    <cfRule type="cellIs" dxfId="132" priority="152" operator="between">
      <formula>0.000001</formula>
      <formula>1</formula>
    </cfRule>
  </conditionalFormatting>
  <conditionalFormatting sqref="C28">
    <cfRule type="cellIs" dxfId="131" priority="151" operator="between">
      <formula>0.00000001</formula>
      <formula>1</formula>
    </cfRule>
  </conditionalFormatting>
  <conditionalFormatting sqref="C38">
    <cfRule type="cellIs" dxfId="130" priority="149" operator="between">
      <formula>0.00000001</formula>
      <formula>1</formula>
    </cfRule>
  </conditionalFormatting>
  <conditionalFormatting sqref="C38">
    <cfRule type="cellIs" dxfId="129" priority="150" operator="between">
      <formula>0.00000001</formula>
      <formula>1</formula>
    </cfRule>
  </conditionalFormatting>
  <conditionalFormatting sqref="C35">
    <cfRule type="cellIs" dxfId="128" priority="145" operator="between">
      <formula>0.00000001</formula>
      <formula>1</formula>
    </cfRule>
  </conditionalFormatting>
  <conditionalFormatting sqref="C35">
    <cfRule type="cellIs" dxfId="127" priority="143" operator="between">
      <formula>0.00000001</formula>
      <formula>1</formula>
    </cfRule>
  </conditionalFormatting>
  <conditionalFormatting sqref="C39">
    <cfRule type="cellIs" dxfId="126" priority="148" operator="between">
      <formula>0.00000001</formula>
      <formula>1</formula>
    </cfRule>
  </conditionalFormatting>
  <conditionalFormatting sqref="I39">
    <cfRule type="cellIs" dxfId="125" priority="147" operator="between">
      <formula>0.000001</formula>
      <formula>1</formula>
    </cfRule>
  </conditionalFormatting>
  <conditionalFormatting sqref="I19">
    <cfRule type="cellIs" dxfId="124" priority="146" operator="between">
      <formula>0.000001</formula>
      <formula>1</formula>
    </cfRule>
  </conditionalFormatting>
  <conditionalFormatting sqref="C36">
    <cfRule type="cellIs" dxfId="123" priority="141" operator="between">
      <formula>0.00000001</formula>
      <formula>1</formula>
    </cfRule>
  </conditionalFormatting>
  <conditionalFormatting sqref="C36">
    <cfRule type="cellIs" dxfId="122" priority="139" operator="between">
      <formula>0.00000001</formula>
      <formula>1</formula>
    </cfRule>
  </conditionalFormatting>
  <conditionalFormatting sqref="I37">
    <cfRule type="cellIs" dxfId="121" priority="136" operator="between">
      <formula>0.000001</formula>
      <formula>1</formula>
    </cfRule>
  </conditionalFormatting>
  <conditionalFormatting sqref="C37">
    <cfRule type="cellIs" dxfId="120" priority="137" operator="between">
      <formula>0.00000001</formula>
      <formula>1</formula>
    </cfRule>
  </conditionalFormatting>
  <conditionalFormatting sqref="I37">
    <cfRule type="cellIs" dxfId="119" priority="134" operator="between">
      <formula>0.000001</formula>
      <formula>1</formula>
    </cfRule>
  </conditionalFormatting>
  <conditionalFormatting sqref="C37">
    <cfRule type="cellIs" dxfId="118" priority="135" operator="between">
      <formula>0.00000001</formula>
      <formula>1</formula>
    </cfRule>
  </conditionalFormatting>
  <conditionalFormatting sqref="G18">
    <cfRule type="cellIs" dxfId="117" priority="131" operator="between">
      <formula>0.00000001</formula>
      <formula>1</formula>
    </cfRule>
  </conditionalFormatting>
  <conditionalFormatting sqref="E12">
    <cfRule type="cellIs" dxfId="116" priority="130" operator="between">
      <formula>0.00000001</formula>
      <formula>1</formula>
    </cfRule>
  </conditionalFormatting>
  <conditionalFormatting sqref="G12">
    <cfRule type="cellIs" dxfId="115" priority="129" operator="between">
      <formula>0.00000001</formula>
      <formula>1</formula>
    </cfRule>
  </conditionalFormatting>
  <conditionalFormatting sqref="G17">
    <cfRule type="cellIs" dxfId="114" priority="128" operator="between">
      <formula>0.00000001</formula>
      <formula>1</formula>
    </cfRule>
  </conditionalFormatting>
  <conditionalFormatting sqref="I22">
    <cfRule type="cellIs" dxfId="113" priority="127" operator="between">
      <formula>0.00000001</formula>
      <formula>1</formula>
    </cfRule>
  </conditionalFormatting>
  <conditionalFormatting sqref="C7">
    <cfRule type="cellIs" dxfId="112" priority="126" operator="between">
      <formula>0.00000001</formula>
      <formula>1</formula>
    </cfRule>
  </conditionalFormatting>
  <conditionalFormatting sqref="C6">
    <cfRule type="cellIs" dxfId="111" priority="124" operator="between">
      <formula>0.00000001</formula>
      <formula>1</formula>
    </cfRule>
  </conditionalFormatting>
  <conditionalFormatting sqref="I6">
    <cfRule type="cellIs" dxfId="110" priority="123" operator="between">
      <formula>0.000001</formula>
      <formula>1</formula>
    </cfRule>
  </conditionalFormatting>
  <conditionalFormatting sqref="I10">
    <cfRule type="cellIs" dxfId="109" priority="120" operator="between">
      <formula>0.000001</formula>
      <formula>1</formula>
    </cfRule>
  </conditionalFormatting>
  <conditionalFormatting sqref="C10">
    <cfRule type="cellIs" dxfId="108" priority="121" operator="between">
      <formula>0.00000001</formula>
      <formula>1</formula>
    </cfRule>
  </conditionalFormatting>
  <conditionalFormatting sqref="E11">
    <cfRule type="cellIs" dxfId="107" priority="119" operator="between">
      <formula>0.00000001</formula>
      <formula>1</formula>
    </cfRule>
  </conditionalFormatting>
  <conditionalFormatting sqref="G11">
    <cfRule type="cellIs" dxfId="106" priority="118" operator="between">
      <formula>0.00000001</formula>
      <formula>1</formula>
    </cfRule>
  </conditionalFormatting>
  <conditionalFormatting sqref="C25">
    <cfRule type="cellIs" dxfId="105" priority="117" operator="between">
      <formula>0.00000001</formula>
      <formula>1</formula>
    </cfRule>
  </conditionalFormatting>
  <conditionalFormatting sqref="C24">
    <cfRule type="cellIs" dxfId="104" priority="115" operator="between">
      <formula>0.00000001</formula>
      <formula>1</formula>
    </cfRule>
  </conditionalFormatting>
  <conditionalFormatting sqref="I24">
    <cfRule type="cellIs" dxfId="103" priority="114" operator="between">
      <formula>0.000001</formula>
      <formula>1</formula>
    </cfRule>
  </conditionalFormatting>
  <conditionalFormatting sqref="C25">
    <cfRule type="cellIs" dxfId="102" priority="113" operator="between">
      <formula>0.00000001</formula>
      <formula>1</formula>
    </cfRule>
  </conditionalFormatting>
  <conditionalFormatting sqref="I24">
    <cfRule type="cellIs" dxfId="101" priority="111" operator="between">
      <formula>0.000001</formula>
      <formula>1</formula>
    </cfRule>
  </conditionalFormatting>
  <conditionalFormatting sqref="C24">
    <cfRule type="cellIs" dxfId="100" priority="112" operator="between">
      <formula>0.00000001</formula>
      <formula>1</formula>
    </cfRule>
  </conditionalFormatting>
  <conditionalFormatting sqref="E25">
    <cfRule type="cellIs" dxfId="99" priority="110" operator="between">
      <formula>0.00000001</formula>
      <formula>1</formula>
    </cfRule>
  </conditionalFormatting>
  <conditionalFormatting sqref="G25">
    <cfRule type="cellIs" dxfId="98" priority="109" operator="between">
      <formula>0.00000001</formula>
      <formula>1</formula>
    </cfRule>
  </conditionalFormatting>
  <conditionalFormatting sqref="C27">
    <cfRule type="cellIs" dxfId="97" priority="108" operator="between">
      <formula>0.00000001</formula>
      <formula>1</formula>
    </cfRule>
  </conditionalFormatting>
  <conditionalFormatting sqref="C26">
    <cfRule type="cellIs" dxfId="96" priority="107" operator="between">
      <formula>0.00000001</formula>
      <formula>1</formula>
    </cfRule>
  </conditionalFormatting>
  <conditionalFormatting sqref="I26">
    <cfRule type="cellIs" dxfId="95" priority="106" operator="between">
      <formula>0.000001</formula>
      <formula>1</formula>
    </cfRule>
  </conditionalFormatting>
  <conditionalFormatting sqref="C27">
    <cfRule type="cellIs" dxfId="94" priority="105" operator="between">
      <formula>0.00000001</formula>
      <formula>1</formula>
    </cfRule>
  </conditionalFormatting>
  <conditionalFormatting sqref="I26">
    <cfRule type="cellIs" dxfId="93" priority="103" operator="between">
      <formula>0.000001</formula>
      <formula>1</formula>
    </cfRule>
  </conditionalFormatting>
  <conditionalFormatting sqref="C26">
    <cfRule type="cellIs" dxfId="92" priority="104" operator="between">
      <formula>0.00000001</formula>
      <formula>1</formula>
    </cfRule>
  </conditionalFormatting>
  <conditionalFormatting sqref="E27">
    <cfRule type="cellIs" dxfId="91" priority="102" operator="between">
      <formula>0.00000001</formula>
      <formula>1</formula>
    </cfRule>
  </conditionalFormatting>
  <conditionalFormatting sqref="G27">
    <cfRule type="cellIs" dxfId="90" priority="101" operator="between">
      <formula>0.00000001</formula>
      <formula>1</formula>
    </cfRule>
  </conditionalFormatting>
  <conditionalFormatting sqref="C34">
    <cfRule type="cellIs" dxfId="89" priority="100" operator="between">
      <formula>0.00000001</formula>
      <formula>1</formula>
    </cfRule>
  </conditionalFormatting>
  <conditionalFormatting sqref="C33">
    <cfRule type="cellIs" dxfId="88" priority="98" operator="between">
      <formula>0.00000001</formula>
      <formula>1</formula>
    </cfRule>
  </conditionalFormatting>
  <conditionalFormatting sqref="I33">
    <cfRule type="cellIs" dxfId="87" priority="97" operator="between">
      <formula>0.000001</formula>
      <formula>1</formula>
    </cfRule>
  </conditionalFormatting>
  <conditionalFormatting sqref="C34">
    <cfRule type="cellIs" dxfId="86" priority="96" operator="between">
      <formula>0.00000001</formula>
      <formula>1</formula>
    </cfRule>
  </conditionalFormatting>
  <conditionalFormatting sqref="I33">
    <cfRule type="cellIs" dxfId="85" priority="94" operator="between">
      <formula>0.000001</formula>
      <formula>1</formula>
    </cfRule>
  </conditionalFormatting>
  <conditionalFormatting sqref="C33">
    <cfRule type="cellIs" dxfId="84" priority="95" operator="between">
      <formula>0.00000001</formula>
      <formula>1</formula>
    </cfRule>
  </conditionalFormatting>
  <conditionalFormatting sqref="E34">
    <cfRule type="cellIs" dxfId="83" priority="93" operator="between">
      <formula>0.00000001</formula>
      <formula>1</formula>
    </cfRule>
  </conditionalFormatting>
  <conditionalFormatting sqref="C37">
    <cfRule type="cellIs" dxfId="82" priority="91" operator="between">
      <formula>0.00000001</formula>
      <formula>1</formula>
    </cfRule>
  </conditionalFormatting>
  <conditionalFormatting sqref="I37">
    <cfRule type="cellIs" dxfId="81" priority="90" operator="between">
      <formula>0.000001</formula>
      <formula>1</formula>
    </cfRule>
  </conditionalFormatting>
  <conditionalFormatting sqref="C20">
    <cfRule type="cellIs" dxfId="80" priority="88" operator="between">
      <formula>0.00000001</formula>
      <formula>1</formula>
    </cfRule>
  </conditionalFormatting>
  <conditionalFormatting sqref="C20">
    <cfRule type="cellIs" dxfId="79" priority="87" operator="between">
      <formula>0.00000001</formula>
      <formula>1</formula>
    </cfRule>
  </conditionalFormatting>
  <conditionalFormatting sqref="K16">
    <cfRule type="cellIs" dxfId="78" priority="82" operator="between">
      <formula>0.000001</formula>
      <formula>1</formula>
    </cfRule>
  </conditionalFormatting>
  <conditionalFormatting sqref="C16">
    <cfRule type="cellIs" dxfId="77" priority="81" operator="between">
      <formula>0.00000001</formula>
      <formula>1</formula>
    </cfRule>
  </conditionalFormatting>
  <conditionalFormatting sqref="C16">
    <cfRule type="cellIs" dxfId="76" priority="80" operator="between">
      <formula>0.00000001</formula>
      <formula>1</formula>
    </cfRule>
  </conditionalFormatting>
  <conditionalFormatting sqref="G35">
    <cfRule type="cellIs" dxfId="75" priority="75" operator="between">
      <formula>0.00000001</formula>
      <formula>1</formula>
    </cfRule>
  </conditionalFormatting>
  <conditionalFormatting sqref="G26">
    <cfRule type="cellIs" dxfId="74" priority="74" operator="between">
      <formula>0.00000001</formula>
      <formula>1</formula>
    </cfRule>
  </conditionalFormatting>
  <conditionalFormatting sqref="I34">
    <cfRule type="cellIs" dxfId="73" priority="73" operator="between">
      <formula>0.000001</formula>
      <formula>1</formula>
    </cfRule>
  </conditionalFormatting>
  <conditionalFormatting sqref="I34">
    <cfRule type="cellIs" dxfId="72" priority="72" operator="between">
      <formula>0.000001</formula>
      <formula>1</formula>
    </cfRule>
  </conditionalFormatting>
  <conditionalFormatting sqref="I25">
    <cfRule type="cellIs" dxfId="71" priority="71" operator="between">
      <formula>0.000001</formula>
      <formula>1</formula>
    </cfRule>
  </conditionalFormatting>
  <conditionalFormatting sqref="I25">
    <cfRule type="cellIs" dxfId="70" priority="70" operator="between">
      <formula>0.000001</formula>
      <formula>1</formula>
    </cfRule>
  </conditionalFormatting>
  <conditionalFormatting sqref="C16">
    <cfRule type="cellIs" dxfId="69" priority="69" operator="between">
      <formula>0.00000001</formula>
      <formula>1</formula>
    </cfRule>
  </conditionalFormatting>
  <conditionalFormatting sqref="C16">
    <cfRule type="cellIs" dxfId="68" priority="68" operator="between">
      <formula>0.00000001</formula>
      <formula>1</formula>
    </cfRule>
  </conditionalFormatting>
  <conditionalFormatting sqref="E16">
    <cfRule type="cellIs" dxfId="67" priority="67" operator="between">
      <formula>0.00000001</formula>
      <formula>1</formula>
    </cfRule>
  </conditionalFormatting>
  <conditionalFormatting sqref="C15">
    <cfRule type="cellIs" dxfId="66" priority="66" operator="between">
      <formula>0.00000001</formula>
      <formula>1</formula>
    </cfRule>
  </conditionalFormatting>
  <conditionalFormatting sqref="C15">
    <cfRule type="cellIs" dxfId="65" priority="65" operator="between">
      <formula>0.00000001</formula>
      <formula>1</formula>
    </cfRule>
  </conditionalFormatting>
  <conditionalFormatting sqref="C14">
    <cfRule type="cellIs" dxfId="64" priority="64" operator="between">
      <formula>0.00000001</formula>
      <formula>1</formula>
    </cfRule>
  </conditionalFormatting>
  <conditionalFormatting sqref="C14">
    <cfRule type="cellIs" dxfId="63" priority="63" operator="between">
      <formula>0.00000001</formula>
      <formula>1</formula>
    </cfRule>
  </conditionalFormatting>
  <conditionalFormatting sqref="E14">
    <cfRule type="cellIs" dxfId="62" priority="62" operator="between">
      <formula>0.00000001</formula>
      <formula>1</formula>
    </cfRule>
  </conditionalFormatting>
  <conditionalFormatting sqref="G14">
    <cfRule type="cellIs" dxfId="61" priority="61" operator="between">
      <formula>0.00000001</formula>
      <formula>1</formula>
    </cfRule>
  </conditionalFormatting>
  <conditionalFormatting sqref="I14">
    <cfRule type="cellIs" dxfId="60" priority="60" operator="between">
      <formula>0.000001</formula>
      <formula>1</formula>
    </cfRule>
  </conditionalFormatting>
  <conditionalFormatting sqref="I14">
    <cfRule type="cellIs" dxfId="59" priority="59" operator="between">
      <formula>0.000001</formula>
      <formula>1</formula>
    </cfRule>
  </conditionalFormatting>
  <conditionalFormatting sqref="E14">
    <cfRule type="cellIs" dxfId="58" priority="58" operator="between">
      <formula>0.00000001</formula>
      <formula>1</formula>
    </cfRule>
  </conditionalFormatting>
  <conditionalFormatting sqref="G14">
    <cfRule type="cellIs" dxfId="57" priority="57" operator="between">
      <formula>0.00000001</formula>
      <formula>1</formula>
    </cfRule>
  </conditionalFormatting>
  <conditionalFormatting sqref="I12">
    <cfRule type="cellIs" dxfId="56" priority="55" operator="between">
      <formula>0.000001</formula>
      <formula>1</formula>
    </cfRule>
  </conditionalFormatting>
  <conditionalFormatting sqref="C34">
    <cfRule type="cellIs" dxfId="55" priority="52" operator="between">
      <formula>0.00000001</formula>
      <formula>1</formula>
    </cfRule>
  </conditionalFormatting>
  <conditionalFormatting sqref="I34">
    <cfRule type="cellIs" dxfId="54" priority="51" operator="between">
      <formula>0.000001</formula>
      <formula>1</formula>
    </cfRule>
  </conditionalFormatting>
  <conditionalFormatting sqref="C33">
    <cfRule type="cellIs" dxfId="53" priority="50" operator="between">
      <formula>0.00000001</formula>
      <formula>1</formula>
    </cfRule>
  </conditionalFormatting>
  <conditionalFormatting sqref="I33">
    <cfRule type="cellIs" dxfId="52" priority="49" operator="between">
      <formula>0.000001</formula>
      <formula>1</formula>
    </cfRule>
  </conditionalFormatting>
  <conditionalFormatting sqref="C34">
    <cfRule type="cellIs" dxfId="51" priority="48" operator="between">
      <formula>0.00000001</formula>
      <formula>1</formula>
    </cfRule>
  </conditionalFormatting>
  <conditionalFormatting sqref="I34">
    <cfRule type="cellIs" dxfId="50" priority="47" operator="between">
      <formula>0.000001</formula>
      <formula>1</formula>
    </cfRule>
  </conditionalFormatting>
  <conditionalFormatting sqref="C33">
    <cfRule type="cellIs" dxfId="49" priority="46" operator="between">
      <formula>0.00000001</formula>
      <formula>1</formula>
    </cfRule>
  </conditionalFormatting>
  <conditionalFormatting sqref="I33">
    <cfRule type="cellIs" dxfId="48" priority="45" operator="between">
      <formula>0.000001</formula>
      <formula>1</formula>
    </cfRule>
  </conditionalFormatting>
  <conditionalFormatting sqref="C33">
    <cfRule type="cellIs" dxfId="47" priority="44" operator="between">
      <formula>0.00000001</formula>
      <formula>1</formula>
    </cfRule>
  </conditionalFormatting>
  <conditionalFormatting sqref="I33">
    <cfRule type="cellIs" dxfId="46" priority="43" operator="between">
      <formula>0.000001</formula>
      <formula>1</formula>
    </cfRule>
  </conditionalFormatting>
  <conditionalFormatting sqref="C34">
    <cfRule type="cellIs" dxfId="45" priority="42" operator="between">
      <formula>0.00000001</formula>
      <formula>1</formula>
    </cfRule>
  </conditionalFormatting>
  <conditionalFormatting sqref="I34">
    <cfRule type="cellIs" dxfId="44" priority="41" operator="between">
      <formula>0.000001</formula>
      <formula>1</formula>
    </cfRule>
  </conditionalFormatting>
  <conditionalFormatting sqref="I34">
    <cfRule type="cellIs" dxfId="43" priority="39" operator="between">
      <formula>0.000001</formula>
      <formula>1</formula>
    </cfRule>
  </conditionalFormatting>
  <conditionalFormatting sqref="C34">
    <cfRule type="cellIs" dxfId="42" priority="40" operator="between">
      <formula>0.00000001</formula>
      <formula>1</formula>
    </cfRule>
  </conditionalFormatting>
  <conditionalFormatting sqref="C38">
    <cfRule type="cellIs" dxfId="41" priority="37" operator="between">
      <formula>0.00000001</formula>
      <formula>1</formula>
    </cfRule>
  </conditionalFormatting>
  <conditionalFormatting sqref="C38">
    <cfRule type="cellIs" dxfId="40" priority="38" operator="between">
      <formula>0.00000001</formula>
      <formula>1</formula>
    </cfRule>
  </conditionalFormatting>
  <conditionalFormatting sqref="C39">
    <cfRule type="cellIs" dxfId="39" priority="36" operator="between">
      <formula>0.00000001</formula>
      <formula>1</formula>
    </cfRule>
  </conditionalFormatting>
  <conditionalFormatting sqref="I39">
    <cfRule type="cellIs" dxfId="38" priority="35" operator="between">
      <formula>0.000001</formula>
      <formula>1</formula>
    </cfRule>
  </conditionalFormatting>
  <conditionalFormatting sqref="I37">
    <cfRule type="cellIs" dxfId="37" priority="29" operator="between">
      <formula>0.000001</formula>
      <formula>1</formula>
    </cfRule>
  </conditionalFormatting>
  <conditionalFormatting sqref="C36">
    <cfRule type="cellIs" dxfId="36" priority="34" operator="between">
      <formula>0.00000001</formula>
      <formula>1</formula>
    </cfRule>
  </conditionalFormatting>
  <conditionalFormatting sqref="I36">
    <cfRule type="cellIs" dxfId="35" priority="33" operator="between">
      <formula>0.000001</formula>
      <formula>1</formula>
    </cfRule>
  </conditionalFormatting>
  <conditionalFormatting sqref="C36">
    <cfRule type="cellIs" dxfId="34" priority="32" operator="between">
      <formula>0.00000001</formula>
      <formula>1</formula>
    </cfRule>
  </conditionalFormatting>
  <conditionalFormatting sqref="I36">
    <cfRule type="cellIs" dxfId="33" priority="31" operator="between">
      <formula>0.000001</formula>
      <formula>1</formula>
    </cfRule>
  </conditionalFormatting>
  <conditionalFormatting sqref="C37">
    <cfRule type="cellIs" dxfId="32" priority="30" operator="between">
      <formula>0.00000001</formula>
      <formula>1</formula>
    </cfRule>
  </conditionalFormatting>
  <conditionalFormatting sqref="I37">
    <cfRule type="cellIs" dxfId="31" priority="27" operator="between">
      <formula>0.000001</formula>
      <formula>1</formula>
    </cfRule>
  </conditionalFormatting>
  <conditionalFormatting sqref="C37">
    <cfRule type="cellIs" dxfId="30" priority="28" operator="between">
      <formula>0.00000001</formula>
      <formula>1</formula>
    </cfRule>
  </conditionalFormatting>
  <conditionalFormatting sqref="C37">
    <cfRule type="cellIs" dxfId="29" priority="26" operator="between">
      <formula>0.00000001</formula>
      <formula>1</formula>
    </cfRule>
  </conditionalFormatting>
  <conditionalFormatting sqref="I37">
    <cfRule type="cellIs" dxfId="28" priority="25" operator="between">
      <formula>0.000001</formula>
      <formula>1</formula>
    </cfRule>
  </conditionalFormatting>
  <conditionalFormatting sqref="C37">
    <cfRule type="cellIs" dxfId="27" priority="23" operator="between">
      <formula>0.00000001</formula>
      <formula>1</formula>
    </cfRule>
  </conditionalFormatting>
  <conditionalFormatting sqref="C37">
    <cfRule type="cellIs" dxfId="26" priority="24" operator="between">
      <formula>0.00000001</formula>
      <formula>1</formula>
    </cfRule>
  </conditionalFormatting>
  <conditionalFormatting sqref="C38">
    <cfRule type="cellIs" dxfId="25" priority="22" operator="between">
      <formula>0.00000001</formula>
      <formula>1</formula>
    </cfRule>
  </conditionalFormatting>
  <conditionalFormatting sqref="I38">
    <cfRule type="cellIs" dxfId="24" priority="21" operator="between">
      <formula>0.000001</formula>
      <formula>1</formula>
    </cfRule>
  </conditionalFormatting>
  <conditionalFormatting sqref="I36">
    <cfRule type="cellIs" dxfId="23" priority="19" operator="between">
      <formula>0.000001</formula>
      <formula>1</formula>
    </cfRule>
  </conditionalFormatting>
  <conditionalFormatting sqref="C36">
    <cfRule type="cellIs" dxfId="22" priority="20" operator="between">
      <formula>0.00000001</formula>
      <formula>1</formula>
    </cfRule>
  </conditionalFormatting>
  <conditionalFormatting sqref="I36">
    <cfRule type="cellIs" dxfId="21" priority="17" operator="between">
      <formula>0.000001</formula>
      <formula>1</formula>
    </cfRule>
  </conditionalFormatting>
  <conditionalFormatting sqref="C36">
    <cfRule type="cellIs" dxfId="20" priority="18" operator="between">
      <formula>0.00000001</formula>
      <formula>1</formula>
    </cfRule>
  </conditionalFormatting>
  <conditionalFormatting sqref="C36">
    <cfRule type="cellIs" dxfId="19" priority="16" operator="between">
      <formula>0.00000001</formula>
      <formula>1</formula>
    </cfRule>
  </conditionalFormatting>
  <conditionalFormatting sqref="I36">
    <cfRule type="cellIs" dxfId="18" priority="15" operator="between">
      <formula>0.000001</formula>
      <formula>1</formula>
    </cfRule>
  </conditionalFormatting>
  <conditionalFormatting sqref="C40">
    <cfRule type="cellIs" dxfId="17" priority="13" operator="between">
      <formula>0.00000001</formula>
      <formula>1</formula>
    </cfRule>
  </conditionalFormatting>
  <conditionalFormatting sqref="C40">
    <cfRule type="cellIs" dxfId="16" priority="14" operator="between">
      <formula>0.00000001</formula>
      <formula>1</formula>
    </cfRule>
  </conditionalFormatting>
  <conditionalFormatting sqref="C40">
    <cfRule type="cellIs" dxfId="15" priority="12" operator="between">
      <formula>0.00000001</formula>
      <formula>1</formula>
    </cfRule>
  </conditionalFormatting>
  <conditionalFormatting sqref="C40">
    <cfRule type="cellIs" dxfId="14" priority="11" operator="between">
      <formula>0.00000001</formula>
      <formula>1</formula>
    </cfRule>
  </conditionalFormatting>
  <conditionalFormatting sqref="G34">
    <cfRule type="cellIs" dxfId="13" priority="10" operator="between">
      <formula>0.00000001</formula>
      <formula>1</formula>
    </cfRule>
  </conditionalFormatting>
  <conditionalFormatting sqref="G30">
    <cfRule type="cellIs" dxfId="12" priority="9" operator="between">
      <formula>0.00000001</formula>
      <formula>1</formula>
    </cfRule>
  </conditionalFormatting>
  <conditionalFormatting sqref="I32">
    <cfRule type="cellIs" dxfId="11" priority="6" operator="between">
      <formula>0.000001</formula>
      <formula>1</formula>
    </cfRule>
  </conditionalFormatting>
  <conditionalFormatting sqref="C32">
    <cfRule type="cellIs" dxfId="10" priority="7" operator="between">
      <formula>0.00000001</formula>
      <formula>1</formula>
    </cfRule>
  </conditionalFormatting>
  <conditionalFormatting sqref="C32">
    <cfRule type="cellIs" dxfId="9" priority="5" operator="between">
      <formula>0.00000001</formula>
      <formula>1</formula>
    </cfRule>
  </conditionalFormatting>
  <conditionalFormatting sqref="I32">
    <cfRule type="cellIs" dxfId="8" priority="4" operator="between">
      <formula>0.000001</formula>
      <formula>1</formula>
    </cfRule>
  </conditionalFormatting>
  <conditionalFormatting sqref="I32">
    <cfRule type="cellIs" dxfId="7" priority="2" operator="between">
      <formula>0.000001</formula>
      <formula>1</formula>
    </cfRule>
  </conditionalFormatting>
  <conditionalFormatting sqref="C32">
    <cfRule type="cellIs" dxfId="6" priority="3" operator="between">
      <formula>0.00000001</formula>
      <formula>1</formula>
    </cfRule>
  </conditionalFormatting>
  <conditionalFormatting sqref="G32">
    <cfRule type="cellIs" dxfId="5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9" sqref="H9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5" t="s">
        <v>392</v>
      </c>
      <c r="B1" s="895"/>
      <c r="C1" s="895"/>
      <c r="D1" s="895"/>
      <c r="E1" s="895"/>
      <c r="F1" s="895"/>
      <c r="G1" s="1"/>
      <c r="H1" s="1"/>
      <c r="I1" s="1"/>
    </row>
    <row r="2" spans="1:12" x14ac:dyDescent="0.2">
      <c r="A2" s="896"/>
      <c r="B2" s="896"/>
      <c r="C2" s="896"/>
      <c r="D2" s="896"/>
      <c r="E2" s="896"/>
      <c r="F2" s="896"/>
      <c r="G2" s="11"/>
      <c r="H2" s="62" t="s">
        <v>542</v>
      </c>
      <c r="I2" s="1"/>
    </row>
    <row r="3" spans="1:12" x14ac:dyDescent="0.2">
      <c r="A3" s="12"/>
      <c r="B3" s="864">
        <f>INDICE!A3</f>
        <v>42675</v>
      </c>
      <c r="C3" s="865">
        <v>41671</v>
      </c>
      <c r="D3" s="865" t="s">
        <v>119</v>
      </c>
      <c r="E3" s="865"/>
      <c r="F3" s="865" t="s">
        <v>120</v>
      </c>
      <c r="G3" s="865"/>
      <c r="H3" s="865"/>
      <c r="I3" s="1"/>
    </row>
    <row r="4" spans="1:12" x14ac:dyDescent="0.2">
      <c r="A4" s="603"/>
      <c r="B4" s="97" t="s">
        <v>54</v>
      </c>
      <c r="C4" s="97" t="s">
        <v>486</v>
      </c>
      <c r="D4" s="97" t="s">
        <v>54</v>
      </c>
      <c r="E4" s="97" t="s">
        <v>486</v>
      </c>
      <c r="F4" s="97" t="s">
        <v>54</v>
      </c>
      <c r="G4" s="443" t="s">
        <v>486</v>
      </c>
      <c r="H4" s="443" t="s">
        <v>109</v>
      </c>
      <c r="I4" s="62"/>
    </row>
    <row r="5" spans="1:12" ht="14.1" customHeight="1" x14ac:dyDescent="0.2">
      <c r="A5" s="790" t="s">
        <v>374</v>
      </c>
      <c r="B5" s="357">
        <v>3566.2917299999995</v>
      </c>
      <c r="C5" s="358">
        <v>27.916149838562816</v>
      </c>
      <c r="D5" s="357">
        <v>39748.705289999991</v>
      </c>
      <c r="E5" s="358">
        <v>4.9163917796260916</v>
      </c>
      <c r="F5" s="357">
        <v>42747.852270000003</v>
      </c>
      <c r="G5" s="358">
        <v>11.03834919273709</v>
      </c>
      <c r="H5" s="358">
        <v>93.450105773783193</v>
      </c>
      <c r="I5" s="1"/>
    </row>
    <row r="6" spans="1:12" x14ac:dyDescent="0.2">
      <c r="A6" s="65" t="s">
        <v>616</v>
      </c>
      <c r="B6" s="686">
        <v>3546.2725699999992</v>
      </c>
      <c r="C6" s="698">
        <v>27.198100373158539</v>
      </c>
      <c r="D6" s="686">
        <v>33168.362980000005</v>
      </c>
      <c r="E6" s="698">
        <v>2.6410824239769655</v>
      </c>
      <c r="F6" s="686">
        <v>36152.995049999998</v>
      </c>
      <c r="G6" s="698">
        <v>9.7970806567642601</v>
      </c>
      <c r="H6" s="698">
        <v>79.033238678813262</v>
      </c>
      <c r="I6" s="1"/>
    </row>
    <row r="7" spans="1:12" x14ac:dyDescent="0.2">
      <c r="A7" s="65" t="s">
        <v>617</v>
      </c>
      <c r="B7" s="688">
        <v>20.019159999999999</v>
      </c>
      <c r="C7" s="698" t="s">
        <v>149</v>
      </c>
      <c r="D7" s="688">
        <v>6580.3423100000009</v>
      </c>
      <c r="E7" s="698">
        <v>18.114031679041158</v>
      </c>
      <c r="F7" s="688">
        <v>6594.8572200000008</v>
      </c>
      <c r="G7" s="698">
        <v>18.374567447363287</v>
      </c>
      <c r="H7" s="698">
        <v>14.416867094969909</v>
      </c>
      <c r="I7" s="697"/>
      <c r="J7" s="257"/>
    </row>
    <row r="8" spans="1:12" x14ac:dyDescent="0.2">
      <c r="A8" s="790" t="s">
        <v>618</v>
      </c>
      <c r="B8" s="634">
        <v>72.193309999999997</v>
      </c>
      <c r="C8" s="651">
        <v>-95.708748221261402</v>
      </c>
      <c r="D8" s="634">
        <v>1911.9525800000004</v>
      </c>
      <c r="E8" s="651">
        <v>-87.235517962434344</v>
      </c>
      <c r="F8" s="634">
        <v>2996.18613</v>
      </c>
      <c r="G8" s="651">
        <v>-83.69671667494076</v>
      </c>
      <c r="H8" s="651">
        <v>6.5498942262168081</v>
      </c>
      <c r="I8" s="697"/>
      <c r="J8" s="257"/>
    </row>
    <row r="9" spans="1:12" x14ac:dyDescent="0.2">
      <c r="A9" s="65" t="s">
        <v>378</v>
      </c>
      <c r="B9" s="686">
        <v>22.345699999999997</v>
      </c>
      <c r="C9" s="698">
        <v>-8.2103279349798779</v>
      </c>
      <c r="D9" s="686">
        <v>1619.0888400000001</v>
      </c>
      <c r="E9" s="698">
        <v>-39.877546305210046</v>
      </c>
      <c r="F9" s="686">
        <v>1645.6856300000002</v>
      </c>
      <c r="G9" s="698">
        <v>-39.358479034730962</v>
      </c>
      <c r="H9" s="698">
        <v>3.5975958563378612</v>
      </c>
      <c r="I9" s="697"/>
      <c r="J9" s="257"/>
    </row>
    <row r="10" spans="1:12" x14ac:dyDescent="0.2">
      <c r="A10" s="65" t="s">
        <v>379</v>
      </c>
      <c r="B10" s="688">
        <v>7.24322</v>
      </c>
      <c r="C10" s="699">
        <v>314.58293982634183</v>
      </c>
      <c r="D10" s="688">
        <v>63.200659999999999</v>
      </c>
      <c r="E10" s="699">
        <v>-97.93209239013693</v>
      </c>
      <c r="F10" s="688">
        <v>68.055109999999985</v>
      </c>
      <c r="G10" s="699">
        <v>-97.773256167592749</v>
      </c>
      <c r="H10" s="801">
        <v>0.14877372523366886</v>
      </c>
      <c r="I10" s="697"/>
      <c r="J10" s="257"/>
    </row>
    <row r="11" spans="1:12" x14ac:dyDescent="0.2">
      <c r="A11" s="65" t="s">
        <v>380</v>
      </c>
      <c r="B11" s="686">
        <v>0</v>
      </c>
      <c r="C11" s="698" t="s">
        <v>149</v>
      </c>
      <c r="D11" s="686">
        <v>0</v>
      </c>
      <c r="E11" s="698">
        <v>-100</v>
      </c>
      <c r="F11" s="686">
        <v>0</v>
      </c>
      <c r="G11" s="698">
        <v>-100</v>
      </c>
      <c r="H11" s="698">
        <v>0</v>
      </c>
      <c r="I11" s="1"/>
      <c r="J11" s="698"/>
      <c r="L11" s="698"/>
    </row>
    <row r="12" spans="1:12" x14ac:dyDescent="0.2">
      <c r="A12" s="65" t="s">
        <v>381</v>
      </c>
      <c r="B12" s="686">
        <v>4.6771799999999999</v>
      </c>
      <c r="C12" s="698">
        <v>-99.51463901158445</v>
      </c>
      <c r="D12" s="686">
        <v>128.68636999999998</v>
      </c>
      <c r="E12" s="698">
        <v>-94.062890658881315</v>
      </c>
      <c r="F12" s="686">
        <v>791.68398000000036</v>
      </c>
      <c r="G12" s="698">
        <v>-74.693505604245686</v>
      </c>
      <c r="H12" s="698">
        <v>1.7306823089760268</v>
      </c>
      <c r="I12" s="697"/>
      <c r="J12" s="257"/>
    </row>
    <row r="13" spans="1:12" x14ac:dyDescent="0.2">
      <c r="A13" s="65" t="s">
        <v>382</v>
      </c>
      <c r="B13" s="686">
        <v>35.795310000000001</v>
      </c>
      <c r="C13" s="698">
        <v>1392.5160112078454</v>
      </c>
      <c r="D13" s="686">
        <v>79.119259999999997</v>
      </c>
      <c r="E13" s="698">
        <v>-28.468662661585537</v>
      </c>
      <c r="F13" s="686">
        <v>82.771380000000008</v>
      </c>
      <c r="G13" s="698">
        <v>-43.965931421048886</v>
      </c>
      <c r="H13" s="698">
        <v>0.18094462774847619</v>
      </c>
      <c r="I13" s="697"/>
      <c r="J13" s="257"/>
    </row>
    <row r="14" spans="1:12" x14ac:dyDescent="0.2">
      <c r="A14" s="75" t="s">
        <v>383</v>
      </c>
      <c r="B14" s="686">
        <v>2.1318999999999999</v>
      </c>
      <c r="C14" s="841">
        <v>-99.691117263298082</v>
      </c>
      <c r="D14" s="686">
        <v>21.857450000000004</v>
      </c>
      <c r="E14" s="698">
        <v>-99.626720564258861</v>
      </c>
      <c r="F14" s="686">
        <v>407.99002999999999</v>
      </c>
      <c r="G14" s="698">
        <v>-93.939090314791216</v>
      </c>
      <c r="H14" s="698">
        <v>0.89189770792077672</v>
      </c>
      <c r="I14" s="1"/>
      <c r="J14" s="257"/>
    </row>
    <row r="15" spans="1:12" x14ac:dyDescent="0.2">
      <c r="A15" s="648" t="s">
        <v>118</v>
      </c>
      <c r="B15" s="649">
        <v>3638.4850399999996</v>
      </c>
      <c r="C15" s="650">
        <v>-18.608108054481249</v>
      </c>
      <c r="D15" s="649">
        <v>41660.657869999995</v>
      </c>
      <c r="E15" s="650">
        <v>-21.193911147593163</v>
      </c>
      <c r="F15" s="649">
        <v>45744.038400000005</v>
      </c>
      <c r="G15" s="650">
        <v>-19.572457303508042</v>
      </c>
      <c r="H15" s="650">
        <v>100</v>
      </c>
      <c r="I15" s="697"/>
      <c r="J15" s="257"/>
    </row>
    <row r="16" spans="1:12" x14ac:dyDescent="0.2">
      <c r="A16" s="679"/>
      <c r="B16" s="1"/>
      <c r="C16" s="11"/>
      <c r="D16" s="11"/>
      <c r="E16" s="11"/>
      <c r="F16" s="11"/>
      <c r="G16" s="11"/>
      <c r="H16" s="247" t="s">
        <v>236</v>
      </c>
      <c r="I16" s="11"/>
      <c r="J16" s="257"/>
      <c r="L16" s="257"/>
    </row>
    <row r="17" spans="1:9" x14ac:dyDescent="0.2">
      <c r="A17" s="684" t="s">
        <v>373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4" t="s">
        <v>599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5" t="s">
        <v>640</v>
      </c>
    </row>
    <row r="20" spans="1:9" ht="14.25" customHeight="1" x14ac:dyDescent="0.2">
      <c r="A20" s="903" t="s">
        <v>657</v>
      </c>
      <c r="B20" s="903"/>
      <c r="C20" s="903"/>
      <c r="D20" s="903"/>
      <c r="E20" s="903"/>
      <c r="F20" s="903"/>
      <c r="G20" s="903"/>
      <c r="H20" s="903"/>
    </row>
    <row r="21" spans="1:9" x14ac:dyDescent="0.2">
      <c r="A21" s="903"/>
      <c r="B21" s="903"/>
      <c r="C21" s="903"/>
      <c r="D21" s="903"/>
      <c r="E21" s="903"/>
      <c r="F21" s="903"/>
      <c r="G21" s="903"/>
      <c r="H21" s="903"/>
    </row>
    <row r="22" spans="1:9" x14ac:dyDescent="0.2">
      <c r="A22" s="903"/>
      <c r="B22" s="903"/>
      <c r="C22" s="903"/>
      <c r="D22" s="903"/>
      <c r="E22" s="903"/>
      <c r="F22" s="903"/>
      <c r="G22" s="903"/>
      <c r="H22" s="903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A3" sqref="A3"/>
    </sheetView>
  </sheetViews>
  <sheetFormatPr baseColWidth="10" defaultRowHeight="14.25" x14ac:dyDescent="0.2"/>
  <sheetData>
    <row r="1" spans="1:9" x14ac:dyDescent="0.2">
      <c r="A1" s="895" t="s">
        <v>621</v>
      </c>
      <c r="B1" s="895"/>
      <c r="C1" s="895"/>
      <c r="D1" s="895"/>
      <c r="E1" s="895"/>
      <c r="F1" s="895"/>
      <c r="G1" s="1"/>
      <c r="H1" s="1"/>
    </row>
    <row r="2" spans="1:9" x14ac:dyDescent="0.2">
      <c r="A2" s="896"/>
      <c r="B2" s="896"/>
      <c r="C2" s="896"/>
      <c r="D2" s="896"/>
      <c r="E2" s="896"/>
      <c r="F2" s="896"/>
      <c r="G2" s="11"/>
      <c r="H2" s="62" t="s">
        <v>542</v>
      </c>
    </row>
    <row r="3" spans="1:9" x14ac:dyDescent="0.2">
      <c r="A3" s="12"/>
      <c r="B3" s="867">
        <f>INDICE!A3</f>
        <v>42675</v>
      </c>
      <c r="C3" s="867">
        <v>41671</v>
      </c>
      <c r="D3" s="885" t="s">
        <v>119</v>
      </c>
      <c r="E3" s="885"/>
      <c r="F3" s="885" t="s">
        <v>120</v>
      </c>
      <c r="G3" s="885"/>
      <c r="H3" s="885"/>
    </row>
    <row r="4" spans="1:9" x14ac:dyDescent="0.2">
      <c r="A4" s="603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546</v>
      </c>
    </row>
    <row r="5" spans="1:9" x14ac:dyDescent="0.2">
      <c r="A5" s="633" t="s">
        <v>118</v>
      </c>
      <c r="B5" s="69">
        <v>29739.899070000007</v>
      </c>
      <c r="C5" s="70">
        <v>-1.1227836600480583</v>
      </c>
      <c r="D5" s="69">
        <v>282638.97745999997</v>
      </c>
      <c r="E5" s="70">
        <v>1.709481621634023</v>
      </c>
      <c r="F5" s="69">
        <v>311974.43317999999</v>
      </c>
      <c r="G5" s="70">
        <v>2.6503544285549565</v>
      </c>
      <c r="H5" s="70">
        <v>100</v>
      </c>
    </row>
    <row r="6" spans="1:9" x14ac:dyDescent="0.2">
      <c r="A6" s="355" t="s">
        <v>371</v>
      </c>
      <c r="B6" s="255">
        <v>15962.421130000004</v>
      </c>
      <c r="C6" s="216">
        <v>-4.7563738973956058</v>
      </c>
      <c r="D6" s="255">
        <v>151499.77012000003</v>
      </c>
      <c r="E6" s="216">
        <v>-1.253064160035571</v>
      </c>
      <c r="F6" s="255">
        <v>169441.23502000002</v>
      </c>
      <c r="G6" s="216">
        <v>0.18509295747616855</v>
      </c>
      <c r="H6" s="216">
        <v>54.312538784945062</v>
      </c>
    </row>
    <row r="7" spans="1:9" x14ac:dyDescent="0.2">
      <c r="A7" s="355" t="s">
        <v>372</v>
      </c>
      <c r="B7" s="255">
        <v>13777.477939999999</v>
      </c>
      <c r="C7" s="216">
        <v>3.4497676580198351</v>
      </c>
      <c r="D7" s="255">
        <v>131139.20733999999</v>
      </c>
      <c r="E7" s="216">
        <v>5.3612373929962782</v>
      </c>
      <c r="F7" s="255">
        <v>142533.19816000003</v>
      </c>
      <c r="G7" s="216">
        <v>5.7436194652982424</v>
      </c>
      <c r="H7" s="216">
        <v>45.687461215054952</v>
      </c>
    </row>
    <row r="8" spans="1:9" x14ac:dyDescent="0.2">
      <c r="A8" s="766" t="s">
        <v>518</v>
      </c>
      <c r="B8" s="627">
        <v>563.89180999999962</v>
      </c>
      <c r="C8" s="628">
        <v>-540.3826613072315</v>
      </c>
      <c r="D8" s="627">
        <v>1768.8902600000001</v>
      </c>
      <c r="E8" s="630">
        <v>-200.17892420234756</v>
      </c>
      <c r="F8" s="629">
        <v>1789.7467899999974</v>
      </c>
      <c r="G8" s="630">
        <v>-2297.7427952953626</v>
      </c>
      <c r="H8" s="630">
        <v>0.57368380214905834</v>
      </c>
    </row>
    <row r="9" spans="1:9" x14ac:dyDescent="0.2">
      <c r="A9" s="766" t="s">
        <v>519</v>
      </c>
      <c r="B9" s="627">
        <v>29176.007260000002</v>
      </c>
      <c r="C9" s="628">
        <v>-3.4087797248489622</v>
      </c>
      <c r="D9" s="627">
        <v>280870.08719999995</v>
      </c>
      <c r="E9" s="630">
        <v>0.43476257829431775</v>
      </c>
      <c r="F9" s="629">
        <v>310184.68638999999</v>
      </c>
      <c r="G9" s="630">
        <v>2.034125776337111</v>
      </c>
      <c r="H9" s="630">
        <v>99.426316197850937</v>
      </c>
    </row>
    <row r="10" spans="1:9" x14ac:dyDescent="0.2">
      <c r="A10" s="363"/>
      <c r="B10" s="363"/>
      <c r="C10" s="678"/>
      <c r="D10" s="1"/>
      <c r="E10" s="1"/>
      <c r="F10" s="1"/>
      <c r="G10" s="1"/>
      <c r="H10" s="247" t="s">
        <v>236</v>
      </c>
    </row>
    <row r="11" spans="1:9" x14ac:dyDescent="0.2">
      <c r="A11" s="684" t="s">
        <v>547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5" t="s">
        <v>640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3" t="s">
        <v>637</v>
      </c>
      <c r="B13" s="903"/>
      <c r="C13" s="903"/>
      <c r="D13" s="903"/>
      <c r="E13" s="903"/>
      <c r="F13" s="903"/>
      <c r="G13" s="903"/>
      <c r="H13" s="903"/>
    </row>
    <row r="14" spans="1:9" x14ac:dyDescent="0.2">
      <c r="A14" s="903"/>
      <c r="B14" s="903"/>
      <c r="C14" s="903"/>
      <c r="D14" s="903"/>
      <c r="E14" s="903"/>
      <c r="F14" s="903"/>
      <c r="G14" s="903"/>
      <c r="H14" s="903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F6" sqref="F6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542</v>
      </c>
    </row>
    <row r="3" spans="1:8" x14ac:dyDescent="0.2">
      <c r="A3" s="63"/>
      <c r="B3" s="867">
        <f>INDICE!A3</f>
        <v>42675</v>
      </c>
      <c r="C3" s="885">
        <v>41671</v>
      </c>
      <c r="D3" s="885" t="s">
        <v>119</v>
      </c>
      <c r="E3" s="885"/>
      <c r="F3" s="885" t="s">
        <v>120</v>
      </c>
      <c r="G3" s="885"/>
      <c r="H3" s="885"/>
    </row>
    <row r="4" spans="1:8" ht="25.5" x14ac:dyDescent="0.2">
      <c r="A4" s="75"/>
      <c r="B4" s="260" t="s">
        <v>54</v>
      </c>
      <c r="C4" s="261" t="s">
        <v>486</v>
      </c>
      <c r="D4" s="260" t="s">
        <v>54</v>
      </c>
      <c r="E4" s="261" t="s">
        <v>486</v>
      </c>
      <c r="F4" s="260" t="s">
        <v>54</v>
      </c>
      <c r="G4" s="262" t="s">
        <v>486</v>
      </c>
      <c r="H4" s="261" t="s">
        <v>109</v>
      </c>
    </row>
    <row r="5" spans="1:8" x14ac:dyDescent="0.2">
      <c r="A5" s="700" t="s">
        <v>397</v>
      </c>
      <c r="B5" s="845">
        <v>2.6357891292000004</v>
      </c>
      <c r="C5" s="263">
        <v>11.598254620588417</v>
      </c>
      <c r="D5" s="264">
        <v>15.199242151800002</v>
      </c>
      <c r="E5" s="263">
        <v>-42.904643082411425</v>
      </c>
      <c r="F5" s="264">
        <v>17.119744372600003</v>
      </c>
      <c r="G5" s="263">
        <v>-37.495184294038992</v>
      </c>
      <c r="H5" s="657">
        <v>2.6437459325565169</v>
      </c>
    </row>
    <row r="6" spans="1:8" x14ac:dyDescent="0.2">
      <c r="A6" s="700" t="s">
        <v>398</v>
      </c>
      <c r="B6" s="846">
        <v>0</v>
      </c>
      <c r="C6" s="751">
        <v>-100</v>
      </c>
      <c r="D6" s="751">
        <v>0</v>
      </c>
      <c r="E6" s="266">
        <v>-100</v>
      </c>
      <c r="F6" s="751">
        <v>0</v>
      </c>
      <c r="G6" s="67">
        <v>-100</v>
      </c>
      <c r="H6" s="847">
        <v>0</v>
      </c>
    </row>
    <row r="7" spans="1:8" x14ac:dyDescent="0.2">
      <c r="A7" s="700" t="s">
        <v>399</v>
      </c>
      <c r="B7" s="605">
        <v>4.1875999999999997E-3</v>
      </c>
      <c r="C7" s="266">
        <v>-99.929146778042963</v>
      </c>
      <c r="D7" s="66">
        <v>54.622723799999996</v>
      </c>
      <c r="E7" s="67">
        <v>-23.024875220131264</v>
      </c>
      <c r="F7" s="66">
        <v>61.582294599999997</v>
      </c>
      <c r="G7" s="67">
        <v>-21.249277772297461</v>
      </c>
      <c r="H7" s="658">
        <v>9.5099516279471903</v>
      </c>
    </row>
    <row r="8" spans="1:8" x14ac:dyDescent="0.2">
      <c r="A8" s="700" t="s">
        <v>624</v>
      </c>
      <c r="B8" s="845">
        <v>35.7714</v>
      </c>
      <c r="C8" s="266">
        <v>-25.098935889543579</v>
      </c>
      <c r="D8" s="66">
        <v>515.05370000000005</v>
      </c>
      <c r="E8" s="266">
        <v>-4.0042815218002961</v>
      </c>
      <c r="F8" s="66">
        <v>568.85430000000008</v>
      </c>
      <c r="G8" s="266">
        <v>6.0230753374130908</v>
      </c>
      <c r="H8" s="658">
        <v>87.846302439496299</v>
      </c>
    </row>
    <row r="9" spans="1:8" x14ac:dyDescent="0.2">
      <c r="A9" s="243" t="s">
        <v>195</v>
      </c>
      <c r="B9" s="268">
        <v>38.411376729200001</v>
      </c>
      <c r="C9" s="767">
        <v>-32.063147735271272</v>
      </c>
      <c r="D9" s="268">
        <v>584.87566595179999</v>
      </c>
      <c r="E9" s="767">
        <v>-8.1124855771060371</v>
      </c>
      <c r="F9" s="268">
        <v>647.55633897259997</v>
      </c>
      <c r="G9" s="767">
        <v>0.36780892182728092</v>
      </c>
      <c r="H9" s="269">
        <v>100</v>
      </c>
    </row>
    <row r="10" spans="1:8" x14ac:dyDescent="0.2">
      <c r="A10" s="701" t="s">
        <v>273</v>
      </c>
      <c r="B10" s="848">
        <v>0.1182218626561109</v>
      </c>
      <c r="C10" s="272"/>
      <c r="D10" s="271">
        <v>0.20388624606469055</v>
      </c>
      <c r="E10" s="271"/>
      <c r="F10" s="271">
        <v>0.20365332434516692</v>
      </c>
      <c r="G10" s="273"/>
      <c r="H10" s="849" t="s">
        <v>149</v>
      </c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236</v>
      </c>
    </row>
    <row r="12" spans="1:8" x14ac:dyDescent="0.2">
      <c r="A12" s="274" t="s">
        <v>555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85" t="s">
        <v>640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B7">
    <cfRule type="cellIs" dxfId="2" priority="2" operator="between">
      <formula>-0.49</formula>
      <formula>0.49</formula>
    </cfRule>
  </conditionalFormatting>
  <conditionalFormatting sqref="B21:B26">
    <cfRule type="cellIs" dxfId="1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4" sqref="E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400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542</v>
      </c>
    </row>
    <row r="3" spans="1:5" x14ac:dyDescent="0.2">
      <c r="A3" s="367" t="s">
        <v>401</v>
      </c>
      <c r="B3" s="368"/>
      <c r="C3" s="369"/>
      <c r="D3" s="367" t="s">
        <v>402</v>
      </c>
      <c r="E3" s="368"/>
    </row>
    <row r="4" spans="1:5" x14ac:dyDescent="0.2">
      <c r="A4" s="190" t="s">
        <v>403</v>
      </c>
      <c r="B4" s="241">
        <v>33416.795486729199</v>
      </c>
      <c r="C4" s="370"/>
      <c r="D4" s="190" t="s">
        <v>404</v>
      </c>
      <c r="E4" s="241">
        <v>3638.48504</v>
      </c>
    </row>
    <row r="5" spans="1:5" x14ac:dyDescent="0.2">
      <c r="A5" s="700" t="s">
        <v>405</v>
      </c>
      <c r="B5" s="371">
        <v>38.411376729200001</v>
      </c>
      <c r="C5" s="370"/>
      <c r="D5" s="700" t="s">
        <v>406</v>
      </c>
      <c r="E5" s="372">
        <v>3638.48504</v>
      </c>
    </row>
    <row r="6" spans="1:5" x14ac:dyDescent="0.2">
      <c r="A6" s="700" t="s">
        <v>407</v>
      </c>
      <c r="B6" s="371">
        <v>13849.671249999999</v>
      </c>
      <c r="C6" s="370"/>
      <c r="D6" s="190" t="s">
        <v>409</v>
      </c>
      <c r="E6" s="241">
        <v>32490.924999999999</v>
      </c>
    </row>
    <row r="7" spans="1:5" x14ac:dyDescent="0.2">
      <c r="A7" s="700" t="s">
        <v>408</v>
      </c>
      <c r="B7" s="371">
        <v>19528.712860000003</v>
      </c>
      <c r="C7" s="370"/>
      <c r="D7" s="700" t="s">
        <v>410</v>
      </c>
      <c r="E7" s="372">
        <v>23944.766</v>
      </c>
    </row>
    <row r="8" spans="1:5" x14ac:dyDescent="0.2">
      <c r="A8" s="702"/>
      <c r="B8" s="703"/>
      <c r="C8" s="370"/>
      <c r="D8" s="700" t="s">
        <v>411</v>
      </c>
      <c r="E8" s="372">
        <v>7582.1559999999999</v>
      </c>
    </row>
    <row r="9" spans="1:5" x14ac:dyDescent="0.2">
      <c r="A9" s="190" t="s">
        <v>282</v>
      </c>
      <c r="B9" s="241">
        <v>3417</v>
      </c>
      <c r="C9" s="370"/>
      <c r="D9" s="700" t="s">
        <v>412</v>
      </c>
      <c r="E9" s="372">
        <v>964.00300000000004</v>
      </c>
    </row>
    <row r="10" spans="1:5" x14ac:dyDescent="0.2">
      <c r="A10" s="700"/>
      <c r="B10" s="371"/>
      <c r="C10" s="370"/>
      <c r="D10" s="190" t="s">
        <v>413</v>
      </c>
      <c r="E10" s="241">
        <v>704.38544672919988</v>
      </c>
    </row>
    <row r="11" spans="1:5" x14ac:dyDescent="0.2">
      <c r="A11" s="243" t="s">
        <v>118</v>
      </c>
      <c r="B11" s="244">
        <v>36833.795486729199</v>
      </c>
      <c r="C11" s="370"/>
      <c r="D11" s="243" t="s">
        <v>118</v>
      </c>
      <c r="E11" s="244">
        <v>36833.795486729199</v>
      </c>
    </row>
    <row r="12" spans="1:5" x14ac:dyDescent="0.2">
      <c r="A12" s="1"/>
      <c r="B12" s="1"/>
      <c r="C12" s="370"/>
      <c r="D12" s="1"/>
      <c r="E12" s="247" t="s">
        <v>236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4"/>
  <sheetViews>
    <sheetView workbookViewId="0">
      <selection activeCell="J14" sqref="J14"/>
    </sheetView>
  </sheetViews>
  <sheetFormatPr baseColWidth="10" defaultRowHeight="14.25" x14ac:dyDescent="0.2"/>
  <sheetData>
    <row r="1" spans="1:6" x14ac:dyDescent="0.2">
      <c r="A1" s="853" t="s">
        <v>575</v>
      </c>
      <c r="B1" s="853"/>
      <c r="C1" s="853"/>
      <c r="D1" s="853"/>
      <c r="E1" s="853"/>
      <c r="F1" s="277"/>
    </row>
    <row r="2" spans="1:6" x14ac:dyDescent="0.2">
      <c r="A2" s="854"/>
      <c r="B2" s="854"/>
      <c r="C2" s="854"/>
      <c r="D2" s="854"/>
      <c r="E2" s="854"/>
      <c r="F2" s="62" t="s">
        <v>414</v>
      </c>
    </row>
    <row r="3" spans="1:6" x14ac:dyDescent="0.2">
      <c r="A3" s="278"/>
      <c r="B3" s="278"/>
      <c r="C3" s="279" t="s">
        <v>573</v>
      </c>
      <c r="D3" s="279" t="s">
        <v>541</v>
      </c>
      <c r="E3" s="279" t="s">
        <v>574</v>
      </c>
      <c r="F3" s="279" t="s">
        <v>541</v>
      </c>
    </row>
    <row r="4" spans="1:6" x14ac:dyDescent="0.2">
      <c r="A4" s="905">
        <v>2011</v>
      </c>
      <c r="B4" s="281" t="s">
        <v>285</v>
      </c>
      <c r="C4" s="373">
        <v>7.6839000000000004</v>
      </c>
      <c r="D4" s="704">
        <v>4.1066009104704175</v>
      </c>
      <c r="E4" s="373">
        <v>6.02</v>
      </c>
      <c r="F4" s="704">
        <v>3.8038417767355108</v>
      </c>
    </row>
    <row r="5" spans="1:6" x14ac:dyDescent="0.2">
      <c r="A5" s="905"/>
      <c r="B5" s="281" t="s">
        <v>286</v>
      </c>
      <c r="C5" s="373">
        <v>7.9547999999999996</v>
      </c>
      <c r="D5" s="704">
        <v>3.5255534298988693</v>
      </c>
      <c r="E5" s="373">
        <v>6.2908999999999997</v>
      </c>
      <c r="F5" s="704">
        <v>4.5000000000000027</v>
      </c>
    </row>
    <row r="6" spans="1:6" x14ac:dyDescent="0.2">
      <c r="A6" s="905"/>
      <c r="B6" s="281" t="s">
        <v>287</v>
      </c>
      <c r="C6" s="373">
        <v>8.3352000000000004</v>
      </c>
      <c r="D6" s="704">
        <v>4.7820184039825104</v>
      </c>
      <c r="E6" s="373">
        <v>6.6712999999999996</v>
      </c>
      <c r="F6" s="704">
        <v>6.0468295474415399</v>
      </c>
    </row>
    <row r="7" spans="1:6" x14ac:dyDescent="0.2">
      <c r="A7" s="906"/>
      <c r="B7" s="286" t="s">
        <v>288</v>
      </c>
      <c r="C7" s="374">
        <v>8.4214000000000002</v>
      </c>
      <c r="D7" s="705">
        <v>1.034168346290429</v>
      </c>
      <c r="E7" s="374">
        <v>6.7573999999999996</v>
      </c>
      <c r="F7" s="705">
        <v>1.2906030308935299</v>
      </c>
    </row>
    <row r="8" spans="1:6" x14ac:dyDescent="0.2">
      <c r="A8" s="905">
        <v>2012</v>
      </c>
      <c r="B8" s="281" t="s">
        <v>285</v>
      </c>
      <c r="C8" s="373">
        <v>8.4930747799999988</v>
      </c>
      <c r="D8" s="704">
        <v>0.85110290450517256</v>
      </c>
      <c r="E8" s="373">
        <v>6.77558478</v>
      </c>
      <c r="F8" s="704">
        <v>0.2691091248113231</v>
      </c>
    </row>
    <row r="9" spans="1:6" x14ac:dyDescent="0.2">
      <c r="A9" s="905"/>
      <c r="B9" s="281" t="s">
        <v>289</v>
      </c>
      <c r="C9" s="373">
        <v>8.8919548999999982</v>
      </c>
      <c r="D9" s="704">
        <v>4.6965337093146315</v>
      </c>
      <c r="E9" s="373">
        <v>7.1146388999999992</v>
      </c>
      <c r="F9" s="704">
        <v>5.0040569339610448</v>
      </c>
    </row>
    <row r="10" spans="1:6" x14ac:dyDescent="0.2">
      <c r="A10" s="905"/>
      <c r="B10" s="281" t="s">
        <v>287</v>
      </c>
      <c r="C10" s="373">
        <v>9.0495981799999985</v>
      </c>
      <c r="D10" s="704">
        <v>1.772875388740448</v>
      </c>
      <c r="E10" s="373">
        <v>7.2722821799999995</v>
      </c>
      <c r="F10" s="704">
        <v>2.2157593971494505</v>
      </c>
    </row>
    <row r="11" spans="1:6" x14ac:dyDescent="0.2">
      <c r="A11" s="906"/>
      <c r="B11" s="286" t="s">
        <v>290</v>
      </c>
      <c r="C11" s="374">
        <v>9.2796727099999998</v>
      </c>
      <c r="D11" s="705">
        <v>2.5423728813559472</v>
      </c>
      <c r="E11" s="374">
        <v>7.4571707099999998</v>
      </c>
      <c r="F11" s="705">
        <v>2.5423728813559361</v>
      </c>
    </row>
    <row r="12" spans="1:6" x14ac:dyDescent="0.2">
      <c r="A12" s="707">
        <v>2013</v>
      </c>
      <c r="B12" s="708" t="s">
        <v>285</v>
      </c>
      <c r="C12" s="709">
        <v>9.3228939099999995</v>
      </c>
      <c r="D12" s="706">
        <v>0.46576211630204822</v>
      </c>
      <c r="E12" s="709">
        <v>7.4668749099999996</v>
      </c>
      <c r="F12" s="706">
        <v>0.13013246413933616</v>
      </c>
    </row>
    <row r="13" spans="1:6" x14ac:dyDescent="0.2">
      <c r="A13" s="707">
        <v>2014</v>
      </c>
      <c r="B13" s="708" t="s">
        <v>285</v>
      </c>
      <c r="C13" s="709">
        <v>9.3313711699999988</v>
      </c>
      <c r="D13" s="706">
        <v>9.0929491227036571E-2</v>
      </c>
      <c r="E13" s="709">
        <v>7.4541771700000004</v>
      </c>
      <c r="F13" s="706">
        <v>-0.17005427508895066</v>
      </c>
    </row>
    <row r="14" spans="1:6" x14ac:dyDescent="0.2">
      <c r="A14" s="904">
        <v>2015</v>
      </c>
      <c r="B14" s="281" t="s">
        <v>285</v>
      </c>
      <c r="C14" s="373">
        <v>9.0886999999999993</v>
      </c>
      <c r="D14" s="704">
        <v>-2.6</v>
      </c>
      <c r="E14" s="373">
        <v>7.2163000000000004</v>
      </c>
      <c r="F14" s="704">
        <v>-3.2</v>
      </c>
    </row>
    <row r="15" spans="1:6" x14ac:dyDescent="0.2">
      <c r="A15" s="905"/>
      <c r="B15" s="281" t="s">
        <v>286</v>
      </c>
      <c r="C15" s="373">
        <v>8.8966738299999992</v>
      </c>
      <c r="D15" s="704">
        <v>-2.1126277723363662</v>
      </c>
      <c r="E15" s="373">
        <v>7.0243198300000005</v>
      </c>
      <c r="F15" s="704">
        <v>-2.6607716516130533</v>
      </c>
    </row>
    <row r="16" spans="1:6" x14ac:dyDescent="0.2">
      <c r="A16" s="905"/>
      <c r="B16" s="281" t="s">
        <v>287</v>
      </c>
      <c r="C16" s="373">
        <v>8.6769076126901634</v>
      </c>
      <c r="D16" s="704">
        <v>-2.4702065233500399</v>
      </c>
      <c r="E16" s="373">
        <v>6.8045536126901629</v>
      </c>
      <c r="F16" s="704">
        <v>-3.1286476502855591</v>
      </c>
    </row>
    <row r="17" spans="1:6" x14ac:dyDescent="0.2">
      <c r="A17" s="906"/>
      <c r="B17" s="286" t="s">
        <v>288</v>
      </c>
      <c r="C17" s="374">
        <v>8.5953257826901623</v>
      </c>
      <c r="D17" s="705">
        <f>100*(C17-C16)/C16</f>
        <v>-0.94021780156660772</v>
      </c>
      <c r="E17" s="374">
        <v>6.7229717826901636</v>
      </c>
      <c r="F17" s="705">
        <f>100*(E17-E16)/E16</f>
        <v>-1.1989299319775091</v>
      </c>
    </row>
    <row r="18" spans="1:6" x14ac:dyDescent="0.2">
      <c r="A18" s="904">
        <v>2016</v>
      </c>
      <c r="B18" s="281" t="s">
        <v>285</v>
      </c>
      <c r="C18" s="373">
        <v>8.3602396900000002</v>
      </c>
      <c r="D18" s="704">
        <f>100*(C18-C17)/C17</f>
        <v>-2.7350457520015601</v>
      </c>
      <c r="E18" s="373">
        <v>6.476995689999999</v>
      </c>
      <c r="F18" s="704">
        <f>100*(E18-E17)/E17</f>
        <v>-3.6587405189396542</v>
      </c>
    </row>
    <row r="19" spans="1:6" x14ac:dyDescent="0.2">
      <c r="A19" s="905"/>
      <c r="B19" s="281" t="s">
        <v>286</v>
      </c>
      <c r="C19" s="373">
        <v>8.1462632900000003</v>
      </c>
      <c r="D19" s="704">
        <v>-2.5594529335797063</v>
      </c>
      <c r="E19" s="373">
        <v>6.2630192899999999</v>
      </c>
      <c r="F19" s="704">
        <v>-3.3036365969852777</v>
      </c>
    </row>
    <row r="20" spans="1:6" x14ac:dyDescent="0.2">
      <c r="A20" s="906"/>
      <c r="B20" s="286" t="s">
        <v>288</v>
      </c>
      <c r="C20" s="374">
        <v>8.2213304800000007</v>
      </c>
      <c r="D20" s="705">
        <v>0.92149231282703103</v>
      </c>
      <c r="E20" s="374">
        <v>6.3380864799999994</v>
      </c>
      <c r="F20" s="705">
        <v>1.198578297848409</v>
      </c>
    </row>
    <row r="21" spans="1:6" x14ac:dyDescent="0.2">
      <c r="A21" s="710"/>
      <c r="B21" s="58"/>
      <c r="C21" s="94"/>
      <c r="D21" s="94"/>
      <c r="E21" s="94"/>
      <c r="F21" s="94" t="s">
        <v>294</v>
      </c>
    </row>
    <row r="22" spans="1:6" x14ac:dyDescent="0.2">
      <c r="A22" s="710" t="s">
        <v>641</v>
      </c>
      <c r="B22" s="58"/>
      <c r="C22" s="94"/>
      <c r="D22" s="94"/>
      <c r="E22" s="94"/>
      <c r="F22" s="94"/>
    </row>
    <row r="23" spans="1:6" x14ac:dyDescent="0.2">
      <c r="A23" s="94" t="s">
        <v>602</v>
      </c>
      <c r="B23" s="8"/>
      <c r="C23" s="8"/>
      <c r="D23" s="8"/>
      <c r="E23" s="8"/>
      <c r="F23" s="8"/>
    </row>
    <row r="24" spans="1:6" x14ac:dyDescent="0.2">
      <c r="A24" s="376"/>
      <c r="B24" s="8"/>
      <c r="C24" s="8"/>
      <c r="D24" s="8"/>
      <c r="E24" s="8"/>
      <c r="F24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E10" sqref="E10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7" t="s">
        <v>5</v>
      </c>
      <c r="B1" s="476"/>
      <c r="C1" s="476"/>
      <c r="D1" s="476"/>
      <c r="E1" s="476"/>
      <c r="F1" s="476"/>
      <c r="G1" s="476"/>
      <c r="H1" s="476"/>
      <c r="I1" s="391"/>
    </row>
    <row r="2" spans="1:9" ht="15.75" x14ac:dyDescent="0.25">
      <c r="A2" s="478"/>
      <c r="B2" s="479"/>
      <c r="C2" s="476"/>
      <c r="D2" s="476"/>
      <c r="E2" s="476"/>
      <c r="F2" s="476"/>
      <c r="G2" s="476"/>
      <c r="H2" s="62" t="s">
        <v>158</v>
      </c>
      <c r="I2" s="391"/>
    </row>
    <row r="3" spans="1:9" s="80" customFormat="1" ht="14.25" x14ac:dyDescent="0.2">
      <c r="A3" s="449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  <c r="I3" s="391"/>
    </row>
    <row r="4" spans="1:9" s="80" customFormat="1" ht="14.25" x14ac:dyDescent="0.2">
      <c r="A4" s="81"/>
      <c r="B4" s="72" t="s">
        <v>47</v>
      </c>
      <c r="C4" s="72" t="s">
        <v>486</v>
      </c>
      <c r="D4" s="72" t="s">
        <v>47</v>
      </c>
      <c r="E4" s="72" t="s">
        <v>486</v>
      </c>
      <c r="F4" s="72" t="s">
        <v>47</v>
      </c>
      <c r="G4" s="73" t="s">
        <v>486</v>
      </c>
      <c r="H4" s="73" t="s">
        <v>127</v>
      </c>
      <c r="I4" s="391"/>
    </row>
    <row r="5" spans="1:9" s="80" customFormat="1" ht="14.25" x14ac:dyDescent="0.2">
      <c r="A5" s="82" t="s">
        <v>605</v>
      </c>
      <c r="B5" s="470">
        <v>182.91887999999997</v>
      </c>
      <c r="C5" s="84">
        <v>7.4808656505044011</v>
      </c>
      <c r="D5" s="83">
        <v>1786.0038600000003</v>
      </c>
      <c r="E5" s="84">
        <v>6.8245308116450856</v>
      </c>
      <c r="F5" s="83">
        <v>1990.29396</v>
      </c>
      <c r="G5" s="84">
        <v>7.683107244741592</v>
      </c>
      <c r="H5" s="473">
        <v>3.505233504982185</v>
      </c>
      <c r="I5" s="391"/>
    </row>
    <row r="6" spans="1:9" s="80" customFormat="1" ht="14.25" x14ac:dyDescent="0.2">
      <c r="A6" s="82" t="s">
        <v>48</v>
      </c>
      <c r="B6" s="471">
        <v>367.68513000000013</v>
      </c>
      <c r="C6" s="86">
        <v>3.3819989730550803</v>
      </c>
      <c r="D6" s="85">
        <v>4359.8944899999997</v>
      </c>
      <c r="E6" s="86">
        <v>2.5221050532374609</v>
      </c>
      <c r="F6" s="85">
        <v>4758.1746599999988</v>
      </c>
      <c r="G6" s="86">
        <v>2.4110020418493328</v>
      </c>
      <c r="H6" s="474">
        <v>8.3799245618919596</v>
      </c>
      <c r="I6" s="391"/>
    </row>
    <row r="7" spans="1:9" s="80" customFormat="1" ht="14.25" x14ac:dyDescent="0.2">
      <c r="A7" s="82" t="s">
        <v>49</v>
      </c>
      <c r="B7" s="471">
        <v>430.74507999999992</v>
      </c>
      <c r="C7" s="86">
        <v>3.6990792885114492</v>
      </c>
      <c r="D7" s="85">
        <v>5454.0837299999985</v>
      </c>
      <c r="E7" s="86">
        <v>6.5084444287003356</v>
      </c>
      <c r="F7" s="85">
        <v>5834.6465599999974</v>
      </c>
      <c r="G7" s="86">
        <v>5.8281500048602837</v>
      </c>
      <c r="H7" s="474">
        <v>10.275767812630573</v>
      </c>
      <c r="I7" s="391"/>
    </row>
    <row r="8" spans="1:9" s="80" customFormat="1" ht="14.25" x14ac:dyDescent="0.2">
      <c r="A8" s="82" t="s">
        <v>128</v>
      </c>
      <c r="B8" s="471">
        <v>2604.3369499999967</v>
      </c>
      <c r="C8" s="86">
        <v>7.2010685888661756</v>
      </c>
      <c r="D8" s="85">
        <v>27587.518329999999</v>
      </c>
      <c r="E8" s="86">
        <v>1.7125373984262366</v>
      </c>
      <c r="F8" s="85">
        <v>30253.713040000002</v>
      </c>
      <c r="G8" s="86">
        <v>1.7502292767627654</v>
      </c>
      <c r="H8" s="474">
        <v>53.281741656857797</v>
      </c>
      <c r="I8" s="391"/>
    </row>
    <row r="9" spans="1:9" s="80" customFormat="1" ht="14.25" x14ac:dyDescent="0.2">
      <c r="A9" s="82" t="s">
        <v>129</v>
      </c>
      <c r="B9" s="471">
        <v>730.29750999999987</v>
      </c>
      <c r="C9" s="86">
        <v>3.7620307817514487</v>
      </c>
      <c r="D9" s="85">
        <v>7996.8900199999989</v>
      </c>
      <c r="E9" s="86">
        <v>6.4103053643853052</v>
      </c>
      <c r="F9" s="85">
        <v>8722.5250299999989</v>
      </c>
      <c r="G9" s="87">
        <v>6.4629875971005761</v>
      </c>
      <c r="H9" s="474">
        <v>15.361794587972188</v>
      </c>
      <c r="I9" s="391"/>
    </row>
    <row r="10" spans="1:9" s="80" customFormat="1" ht="14.25" x14ac:dyDescent="0.2">
      <c r="A10" s="81" t="s">
        <v>487</v>
      </c>
      <c r="B10" s="472">
        <v>458.99999999999994</v>
      </c>
      <c r="C10" s="89">
        <v>3.6052556779109213</v>
      </c>
      <c r="D10" s="88">
        <v>4909.3972936523296</v>
      </c>
      <c r="E10" s="86">
        <v>0.35310240196977299</v>
      </c>
      <c r="F10" s="88">
        <v>5221.2851060776584</v>
      </c>
      <c r="G10" s="89">
        <v>0.74242078131298561</v>
      </c>
      <c r="H10" s="475">
        <v>9.1955378756652966</v>
      </c>
      <c r="I10" s="391"/>
    </row>
    <row r="11" spans="1:9" s="80" customFormat="1" ht="14.25" x14ac:dyDescent="0.2">
      <c r="A11" s="90" t="s">
        <v>488</v>
      </c>
      <c r="B11" s="91">
        <v>4774.9835499999972</v>
      </c>
      <c r="C11" s="92">
        <v>5.7004877148221169</v>
      </c>
      <c r="D11" s="91">
        <v>52093.78772365232</v>
      </c>
      <c r="E11" s="92">
        <v>3.0017416934133352</v>
      </c>
      <c r="F11" s="91">
        <v>56780.638356077659</v>
      </c>
      <c r="G11" s="92">
        <v>3.0185702426267782</v>
      </c>
      <c r="H11" s="92">
        <v>100</v>
      </c>
      <c r="I11" s="391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236</v>
      </c>
      <c r="I12" s="391"/>
    </row>
    <row r="13" spans="1:9" s="80" customFormat="1" ht="14.25" x14ac:dyDescent="0.2">
      <c r="A13" s="94" t="s">
        <v>555</v>
      </c>
      <c r="B13" s="82"/>
      <c r="C13" s="82"/>
      <c r="D13" s="82"/>
      <c r="E13" s="82"/>
      <c r="F13" s="82"/>
      <c r="G13" s="82"/>
      <c r="H13" s="82"/>
      <c r="I13" s="391"/>
    </row>
    <row r="14" spans="1:9" ht="14.25" x14ac:dyDescent="0.2">
      <c r="A14" s="94" t="s">
        <v>489</v>
      </c>
      <c r="B14" s="85"/>
      <c r="C14" s="476"/>
      <c r="D14" s="476"/>
      <c r="E14" s="476"/>
      <c r="F14" s="476"/>
      <c r="G14" s="476"/>
      <c r="H14" s="476"/>
      <c r="I14" s="391"/>
    </row>
    <row r="15" spans="1:9" ht="14.25" x14ac:dyDescent="0.2">
      <c r="A15" s="94" t="s">
        <v>490</v>
      </c>
      <c r="B15" s="476"/>
      <c r="C15" s="476"/>
      <c r="D15" s="476"/>
      <c r="E15" s="476"/>
      <c r="F15" s="476"/>
      <c r="G15" s="476"/>
      <c r="H15" s="476"/>
      <c r="I15" s="391"/>
    </row>
    <row r="16" spans="1:9" ht="14.25" x14ac:dyDescent="0.2">
      <c r="A16" s="166" t="s">
        <v>640</v>
      </c>
      <c r="B16" s="476"/>
      <c r="C16" s="476"/>
      <c r="D16" s="476"/>
      <c r="E16" s="476"/>
      <c r="F16" s="476"/>
      <c r="G16" s="476"/>
      <c r="H16" s="476"/>
      <c r="I16" s="391"/>
    </row>
    <row r="17" spans="2:9" ht="14.25" x14ac:dyDescent="0.2">
      <c r="B17" s="476"/>
      <c r="C17" s="476"/>
      <c r="D17" s="476"/>
      <c r="E17" s="476"/>
      <c r="F17" s="476"/>
      <c r="G17" s="476"/>
      <c r="H17" s="476"/>
      <c r="I17" s="391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839"/>
      <c r="B3" s="730">
        <v>2015</v>
      </c>
      <c r="C3" s="730">
        <v>2016</v>
      </c>
      <c r="D3" s="730" t="s">
        <v>600</v>
      </c>
      <c r="E3" s="730" t="s">
        <v>600</v>
      </c>
      <c r="F3" s="730" t="s">
        <v>600</v>
      </c>
      <c r="G3" s="730" t="s">
        <v>600</v>
      </c>
      <c r="H3" s="730" t="s">
        <v>600</v>
      </c>
      <c r="I3" s="730" t="s">
        <v>600</v>
      </c>
      <c r="J3" s="730" t="s">
        <v>600</v>
      </c>
      <c r="K3" s="730" t="s">
        <v>600</v>
      </c>
      <c r="L3" s="730" t="s">
        <v>600</v>
      </c>
      <c r="M3" s="730" t="s">
        <v>600</v>
      </c>
    </row>
    <row r="4" spans="1:13" x14ac:dyDescent="0.2">
      <c r="A4" s="226"/>
      <c r="B4" s="668">
        <v>42339</v>
      </c>
      <c r="C4" s="668">
        <v>42370</v>
      </c>
      <c r="D4" s="668">
        <v>42401</v>
      </c>
      <c r="E4" s="668">
        <v>42430</v>
      </c>
      <c r="F4" s="668">
        <v>42461</v>
      </c>
      <c r="G4" s="668">
        <v>42491</v>
      </c>
      <c r="H4" s="668">
        <v>42522</v>
      </c>
      <c r="I4" s="668">
        <v>42552</v>
      </c>
      <c r="J4" s="668">
        <v>42583</v>
      </c>
      <c r="K4" s="668">
        <v>42614</v>
      </c>
      <c r="L4" s="668">
        <v>42644</v>
      </c>
      <c r="M4" s="668">
        <v>42675</v>
      </c>
    </row>
    <row r="5" spans="1:13" x14ac:dyDescent="0.2">
      <c r="A5" s="838" t="s">
        <v>416</v>
      </c>
      <c r="B5" s="313">
        <v>1.9227272727272726</v>
      </c>
      <c r="C5" s="313">
        <v>2.2747368421052632</v>
      </c>
      <c r="D5" s="313">
        <v>1.9575</v>
      </c>
      <c r="E5" s="313">
        <v>1.7018181818181821</v>
      </c>
      <c r="F5" s="313">
        <v>1.9047619047619047</v>
      </c>
      <c r="G5" s="313">
        <v>1.9223809523809525</v>
      </c>
      <c r="H5" s="313">
        <v>2.566363636363636</v>
      </c>
      <c r="I5" s="313">
        <v>2.7889999999999997</v>
      </c>
      <c r="J5" s="313">
        <v>2.7917391304347832</v>
      </c>
      <c r="K5" s="313">
        <v>2.9695238095238095</v>
      </c>
      <c r="L5" s="313">
        <v>2.9495238095238094</v>
      </c>
      <c r="M5" s="313">
        <v>2.5010000000000003</v>
      </c>
    </row>
    <row r="6" spans="1:13" x14ac:dyDescent="0.2">
      <c r="A6" s="311" t="s">
        <v>417</v>
      </c>
      <c r="B6" s="378">
        <v>34.269090909090906</v>
      </c>
      <c r="C6" s="378">
        <v>32.117619047619051</v>
      </c>
      <c r="D6" s="378">
        <v>29.694285714285712</v>
      </c>
      <c r="E6" s="378">
        <v>29.60173913043479</v>
      </c>
      <c r="F6" s="378">
        <v>29.470476190476184</v>
      </c>
      <c r="G6" s="378">
        <v>30.446818181818177</v>
      </c>
      <c r="H6" s="378">
        <v>34.262272727272737</v>
      </c>
      <c r="I6" s="378">
        <v>34.391904761904755</v>
      </c>
      <c r="J6" s="378">
        <v>30.494545454545456</v>
      </c>
      <c r="K6" s="378">
        <v>28.486363636363635</v>
      </c>
      <c r="L6" s="378">
        <v>42.970476190476184</v>
      </c>
      <c r="M6" s="378">
        <v>48.181818181818173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332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7">
        <f>INDICE!A3</f>
        <v>42675</v>
      </c>
      <c r="C3" s="908">
        <v>41671</v>
      </c>
      <c r="D3" s="907">
        <f>DATE(YEAR(B3),MONTH(B3)-1,1)</f>
        <v>42644</v>
      </c>
      <c r="E3" s="908"/>
      <c r="F3" s="907">
        <f>DATE(YEAR(B3)-1,MONTH(B3),1)</f>
        <v>42309</v>
      </c>
      <c r="G3" s="908"/>
      <c r="H3" s="856" t="s">
        <v>486</v>
      </c>
      <c r="I3" s="856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42644</v>
      </c>
      <c r="I4" s="442">
        <f>F3</f>
        <v>42309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419</v>
      </c>
      <c r="B5" s="372">
        <v>6364</v>
      </c>
      <c r="C5" s="712">
        <v>34.0120784565229</v>
      </c>
      <c r="D5" s="372">
        <v>6232</v>
      </c>
      <c r="E5" s="712">
        <v>33.746683272865113</v>
      </c>
      <c r="F5" s="372">
        <v>6658</v>
      </c>
      <c r="G5" s="712">
        <v>36.380525654335827</v>
      </c>
      <c r="H5" s="384">
        <v>2.1181001283697047</v>
      </c>
      <c r="I5" s="384">
        <v>-4.4157404626013816</v>
      </c>
      <c r="K5" s="383"/>
    </row>
    <row r="6" spans="1:71" s="382" customFormat="1" ht="15" x14ac:dyDescent="0.2">
      <c r="A6" s="385" t="s">
        <v>123</v>
      </c>
      <c r="B6" s="372">
        <v>12347</v>
      </c>
      <c r="C6" s="712">
        <v>65.9879215434771</v>
      </c>
      <c r="D6" s="372">
        <v>12235</v>
      </c>
      <c r="E6" s="712">
        <v>66.253316727134887</v>
      </c>
      <c r="F6" s="372">
        <v>11643</v>
      </c>
      <c r="G6" s="712">
        <v>63.619474345664173</v>
      </c>
      <c r="H6" s="384">
        <v>0.91540662035145082</v>
      </c>
      <c r="I6" s="384">
        <v>6.0465515760542816</v>
      </c>
      <c r="K6" s="383"/>
    </row>
    <row r="7" spans="1:71" s="80" customFormat="1" ht="12.75" x14ac:dyDescent="0.2">
      <c r="A7" s="90" t="s">
        <v>118</v>
      </c>
      <c r="B7" s="91">
        <v>18711</v>
      </c>
      <c r="C7" s="92">
        <v>100</v>
      </c>
      <c r="D7" s="91">
        <v>18467</v>
      </c>
      <c r="E7" s="92">
        <v>100</v>
      </c>
      <c r="F7" s="91">
        <v>18301</v>
      </c>
      <c r="G7" s="92">
        <v>100</v>
      </c>
      <c r="H7" s="92">
        <v>1.3212757892456815</v>
      </c>
      <c r="I7" s="92">
        <v>2.2403147368996232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236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s="379" customFormat="1" ht="12.75" x14ac:dyDescent="0.2">
      <c r="A9" s="710" t="s">
        <v>540</v>
      </c>
      <c r="B9" s="380"/>
      <c r="C9" s="381"/>
      <c r="D9" s="380"/>
      <c r="E9" s="380"/>
      <c r="F9" s="380"/>
      <c r="G9" s="380"/>
      <c r="H9" s="380"/>
      <c r="I9" s="380"/>
      <c r="J9" s="380"/>
      <c r="K9" s="380"/>
      <c r="L9" s="380"/>
    </row>
    <row r="10" spans="1:71" x14ac:dyDescent="0.2">
      <c r="A10" s="711" t="s">
        <v>536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7">
        <f>INDICE!A3</f>
        <v>42675</v>
      </c>
      <c r="C3" s="908">
        <v>41671</v>
      </c>
      <c r="D3" s="907">
        <f>DATE(YEAR(B3),MONTH(B3)-1,1)</f>
        <v>42644</v>
      </c>
      <c r="E3" s="908"/>
      <c r="F3" s="907">
        <f>DATE(YEAR(B3)-1,MONTH(B3),1)</f>
        <v>42309</v>
      </c>
      <c r="G3" s="908"/>
      <c r="H3" s="856" t="s">
        <v>486</v>
      </c>
      <c r="I3" s="856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42644</v>
      </c>
      <c r="I4" s="442">
        <f>F3</f>
        <v>42309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539</v>
      </c>
      <c r="B5" s="372">
        <v>6655</v>
      </c>
      <c r="C5" s="712">
        <v>39.0775707653791</v>
      </c>
      <c r="D5" s="372">
        <v>6671</v>
      </c>
      <c r="E5" s="712">
        <v>39.421764303173589</v>
      </c>
      <c r="F5" s="372">
        <v>6872</v>
      </c>
      <c r="G5" s="712">
        <v>39.078646060097014</v>
      </c>
      <c r="H5" s="760">
        <v>-0.23984410133413281</v>
      </c>
      <c r="I5" s="237">
        <v>-3.1577415599534344</v>
      </c>
      <c r="K5" s="383"/>
    </row>
    <row r="6" spans="1:71" s="382" customFormat="1" ht="15" x14ac:dyDescent="0.2">
      <c r="A6" s="385" t="s">
        <v>609</v>
      </c>
      <c r="B6" s="372">
        <v>10375.229540000011</v>
      </c>
      <c r="C6" s="712">
        <v>60.9224292346209</v>
      </c>
      <c r="D6" s="372">
        <v>10251.124409999988</v>
      </c>
      <c r="E6" s="712">
        <v>60.578235696826397</v>
      </c>
      <c r="F6" s="372">
        <v>10713.05141</v>
      </c>
      <c r="G6" s="712">
        <v>60.921353939902978</v>
      </c>
      <c r="H6" s="237">
        <v>1.2106489496796939</v>
      </c>
      <c r="I6" s="237">
        <v>-3.153367393389451</v>
      </c>
      <c r="K6" s="383"/>
    </row>
    <row r="7" spans="1:71" s="80" customFormat="1" ht="12.75" x14ac:dyDescent="0.2">
      <c r="A7" s="90" t="s">
        <v>118</v>
      </c>
      <c r="B7" s="91">
        <v>17030.229540000011</v>
      </c>
      <c r="C7" s="92">
        <v>100</v>
      </c>
      <c r="D7" s="91">
        <v>16922.124409999989</v>
      </c>
      <c r="E7" s="92">
        <v>100</v>
      </c>
      <c r="F7" s="91">
        <v>17585.05141</v>
      </c>
      <c r="G7" s="92">
        <v>100</v>
      </c>
      <c r="H7" s="92">
        <v>0.63883899787510079</v>
      </c>
      <c r="I7" s="92">
        <v>-3.1550767584590695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131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x14ac:dyDescent="0.2">
      <c r="A9" s="710" t="s">
        <v>540</v>
      </c>
    </row>
    <row r="10" spans="1:71" x14ac:dyDescent="0.2">
      <c r="A10" s="710" t="s">
        <v>536</v>
      </c>
    </row>
    <row r="11" spans="1:71" x14ac:dyDescent="0.2">
      <c r="A11" s="685" t="s">
        <v>640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5" t="s">
        <v>585</v>
      </c>
      <c r="B1" s="895"/>
      <c r="C1" s="895"/>
      <c r="D1" s="895"/>
      <c r="E1" s="895"/>
      <c r="F1" s="895"/>
      <c r="G1" s="13"/>
      <c r="H1" s="13"/>
      <c r="I1" s="13"/>
    </row>
    <row r="2" spans="1:9" x14ac:dyDescent="0.2">
      <c r="A2" s="896"/>
      <c r="B2" s="896"/>
      <c r="C2" s="896"/>
      <c r="D2" s="896"/>
      <c r="E2" s="896"/>
      <c r="F2" s="896"/>
      <c r="G2" s="13"/>
      <c r="H2" s="13"/>
      <c r="I2" s="229" t="s">
        <v>537</v>
      </c>
    </row>
    <row r="3" spans="1:9" x14ac:dyDescent="0.2">
      <c r="A3" s="395"/>
      <c r="B3" s="397"/>
      <c r="C3" s="397"/>
      <c r="D3" s="864">
        <f>INDICE!A3</f>
        <v>42675</v>
      </c>
      <c r="E3" s="864">
        <v>41671</v>
      </c>
      <c r="F3" s="864">
        <f>DATE(YEAR(D3),MONTH(D3)-1,1)</f>
        <v>42644</v>
      </c>
      <c r="G3" s="864"/>
      <c r="H3" s="867">
        <f>DATE(YEAR(D3)-1,MONTH(D3),1)</f>
        <v>42309</v>
      </c>
      <c r="I3" s="867"/>
    </row>
    <row r="4" spans="1:9" x14ac:dyDescent="0.2">
      <c r="A4" s="335"/>
      <c r="B4" s="336"/>
      <c r="C4" s="336"/>
      <c r="D4" s="97" t="s">
        <v>422</v>
      </c>
      <c r="E4" s="260" t="s">
        <v>109</v>
      </c>
      <c r="F4" s="97" t="s">
        <v>422</v>
      </c>
      <c r="G4" s="260" t="s">
        <v>109</v>
      </c>
      <c r="H4" s="97" t="s">
        <v>422</v>
      </c>
      <c r="I4" s="260" t="s">
        <v>109</v>
      </c>
    </row>
    <row r="5" spans="1:9" x14ac:dyDescent="0.2">
      <c r="A5" s="344" t="s">
        <v>421</v>
      </c>
      <c r="B5" s="236"/>
      <c r="C5" s="236"/>
      <c r="D5" s="608">
        <v>127.7291189530264</v>
      </c>
      <c r="E5" s="715">
        <v>100</v>
      </c>
      <c r="F5" s="608">
        <v>126.18810177749162</v>
      </c>
      <c r="G5" s="715">
        <v>100</v>
      </c>
      <c r="H5" s="608">
        <v>128.31356380845432</v>
      </c>
      <c r="I5" s="715">
        <v>100</v>
      </c>
    </row>
    <row r="6" spans="1:9" x14ac:dyDescent="0.2">
      <c r="A6" s="394" t="s">
        <v>534</v>
      </c>
      <c r="B6" s="236"/>
      <c r="C6" s="236"/>
      <c r="D6" s="608">
        <v>79.679130637999535</v>
      </c>
      <c r="E6" s="715">
        <v>62.381335823119777</v>
      </c>
      <c r="F6" s="608">
        <v>78.016934528849944</v>
      </c>
      <c r="G6" s="715">
        <v>61.825903892601353</v>
      </c>
      <c r="H6" s="608">
        <v>77.326834843988124</v>
      </c>
      <c r="I6" s="715">
        <v>60.263960059141631</v>
      </c>
    </row>
    <row r="7" spans="1:9" x14ac:dyDescent="0.2">
      <c r="A7" s="394" t="s">
        <v>535</v>
      </c>
      <c r="B7" s="236"/>
      <c r="C7" s="236"/>
      <c r="D7" s="608">
        <v>48.049988315026873</v>
      </c>
      <c r="E7" s="715">
        <v>37.618664176880223</v>
      </c>
      <c r="F7" s="608">
        <v>48.171167248641687</v>
      </c>
      <c r="G7" s="715">
        <v>38.174096107398661</v>
      </c>
      <c r="H7" s="608">
        <v>50.986728964466195</v>
      </c>
      <c r="I7" s="715">
        <v>39.736039940858369</v>
      </c>
    </row>
    <row r="8" spans="1:9" x14ac:dyDescent="0.2">
      <c r="A8" s="335" t="s">
        <v>589</v>
      </c>
      <c r="B8" s="393"/>
      <c r="C8" s="393"/>
      <c r="D8" s="703">
        <v>90</v>
      </c>
      <c r="E8" s="716"/>
      <c r="F8" s="703">
        <v>90</v>
      </c>
      <c r="G8" s="716"/>
      <c r="H8" s="703">
        <v>90</v>
      </c>
      <c r="I8" s="716"/>
    </row>
    <row r="9" spans="1:9" x14ac:dyDescent="0.2">
      <c r="A9" s="618" t="s">
        <v>536</v>
      </c>
      <c r="B9" s="323"/>
      <c r="C9" s="323"/>
      <c r="D9" s="323"/>
      <c r="E9" s="348"/>
      <c r="F9" s="13"/>
      <c r="G9" s="13"/>
      <c r="H9" s="13"/>
      <c r="I9" s="247" t="s">
        <v>236</v>
      </c>
    </row>
    <row r="10" spans="1:9" x14ac:dyDescent="0.2">
      <c r="A10" s="618" t="s">
        <v>590</v>
      </c>
      <c r="B10" s="390"/>
      <c r="C10" s="390"/>
      <c r="D10" s="390"/>
      <c r="E10" s="390"/>
      <c r="F10" s="390"/>
      <c r="G10" s="390"/>
      <c r="H10" s="390"/>
      <c r="I10" s="390"/>
    </row>
    <row r="11" spans="1:9" x14ac:dyDescent="0.2">
      <c r="A11" s="323"/>
      <c r="B11" s="390"/>
      <c r="C11" s="390"/>
      <c r="D11" s="390"/>
      <c r="E11" s="390"/>
      <c r="F11" s="390"/>
      <c r="G11" s="390"/>
      <c r="H11" s="390"/>
      <c r="I11" s="390"/>
    </row>
    <row r="12" spans="1:9" x14ac:dyDescent="0.2">
      <c r="A12" s="390"/>
      <c r="B12" s="390"/>
      <c r="C12" s="390"/>
      <c r="D12" s="390"/>
      <c r="E12" s="390"/>
      <c r="F12" s="390"/>
      <c r="G12" s="390"/>
      <c r="H12" s="390"/>
      <c r="I12" s="390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A3" sqref="A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5" t="s">
        <v>539</v>
      </c>
      <c r="B1" s="895"/>
      <c r="C1" s="895"/>
      <c r="D1" s="895"/>
      <c r="E1" s="396"/>
      <c r="F1" s="13"/>
      <c r="G1" s="13"/>
      <c r="H1" s="13"/>
      <c r="I1" s="13"/>
    </row>
    <row r="2" spans="1:40" ht="15" x14ac:dyDescent="0.2">
      <c r="A2" s="895"/>
      <c r="B2" s="895"/>
      <c r="C2" s="895"/>
      <c r="D2" s="895"/>
      <c r="E2" s="396"/>
      <c r="F2" s="13"/>
      <c r="G2" s="311"/>
      <c r="H2" s="389"/>
      <c r="I2" s="388" t="s">
        <v>158</v>
      </c>
    </row>
    <row r="3" spans="1:40" x14ac:dyDescent="0.2">
      <c r="A3" s="395"/>
      <c r="B3" s="907">
        <f>INDICE!A3</f>
        <v>42675</v>
      </c>
      <c r="C3" s="908">
        <v>41671</v>
      </c>
      <c r="D3" s="907">
        <f>DATE(YEAR(B3),MONTH(B3)-1,1)</f>
        <v>42644</v>
      </c>
      <c r="E3" s="908"/>
      <c r="F3" s="907">
        <f>DATE(YEAR(B3)-1,MONTH(B3),1)</f>
        <v>42309</v>
      </c>
      <c r="G3" s="908"/>
      <c r="H3" s="856" t="s">
        <v>486</v>
      </c>
      <c r="I3" s="856"/>
    </row>
    <row r="4" spans="1:40" x14ac:dyDescent="0.2">
      <c r="A4" s="335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42644</v>
      </c>
      <c r="I4" s="442">
        <f>F3</f>
        <v>42309</v>
      </c>
    </row>
    <row r="5" spans="1:40" x14ac:dyDescent="0.2">
      <c r="A5" s="344" t="s">
        <v>48</v>
      </c>
      <c r="B5" s="371">
        <v>485</v>
      </c>
      <c r="C5" s="384">
        <v>7.2877535687453046</v>
      </c>
      <c r="D5" s="371">
        <v>501</v>
      </c>
      <c r="E5" s="384">
        <v>7.5101184230250331</v>
      </c>
      <c r="F5" s="371">
        <v>506</v>
      </c>
      <c r="G5" s="384">
        <v>7.3632130384167631</v>
      </c>
      <c r="H5" s="608">
        <v>-3.1936127744510978</v>
      </c>
      <c r="I5" s="608">
        <v>-4.150197628458498</v>
      </c>
      <c r="J5" s="391"/>
    </row>
    <row r="6" spans="1:40" x14ac:dyDescent="0.2">
      <c r="A6" s="394" t="s">
        <v>49</v>
      </c>
      <c r="B6" s="371">
        <v>339</v>
      </c>
      <c r="C6" s="384">
        <v>5.0939143501126969</v>
      </c>
      <c r="D6" s="371">
        <v>339</v>
      </c>
      <c r="E6" s="384">
        <v>5.0816968970169389</v>
      </c>
      <c r="F6" s="371">
        <v>340</v>
      </c>
      <c r="G6" s="384">
        <v>4.9476135040745053</v>
      </c>
      <c r="H6" s="608">
        <v>0</v>
      </c>
      <c r="I6" s="608">
        <v>-0.29411764705882354</v>
      </c>
      <c r="J6" s="391"/>
    </row>
    <row r="7" spans="1:40" x14ac:dyDescent="0.2">
      <c r="A7" s="394" t="s">
        <v>128</v>
      </c>
      <c r="B7" s="371">
        <v>3398</v>
      </c>
      <c r="C7" s="384">
        <v>51.059353869271227</v>
      </c>
      <c r="D7" s="371">
        <v>3398</v>
      </c>
      <c r="E7" s="384">
        <v>50.936891020836462</v>
      </c>
      <c r="F7" s="371">
        <v>3385</v>
      </c>
      <c r="G7" s="384">
        <v>49.257857974388827</v>
      </c>
      <c r="H7" s="608">
        <v>0</v>
      </c>
      <c r="I7" s="608">
        <v>0.38404726735598227</v>
      </c>
      <c r="J7" s="391"/>
    </row>
    <row r="8" spans="1:40" x14ac:dyDescent="0.2">
      <c r="A8" s="394" t="s">
        <v>129</v>
      </c>
      <c r="B8" s="371">
        <v>204</v>
      </c>
      <c r="C8" s="384">
        <v>3.0653643876784371</v>
      </c>
      <c r="D8" s="371">
        <v>204</v>
      </c>
      <c r="E8" s="384">
        <v>3.0580122920101935</v>
      </c>
      <c r="F8" s="371">
        <v>204</v>
      </c>
      <c r="G8" s="384">
        <v>2.9685681024447033</v>
      </c>
      <c r="H8" s="608">
        <v>0</v>
      </c>
      <c r="I8" s="608">
        <v>0</v>
      </c>
      <c r="J8" s="391"/>
    </row>
    <row r="9" spans="1:40" x14ac:dyDescent="0.2">
      <c r="A9" s="335" t="s">
        <v>420</v>
      </c>
      <c r="B9" s="703">
        <v>2229</v>
      </c>
      <c r="C9" s="713">
        <v>33.493613824192337</v>
      </c>
      <c r="D9" s="703">
        <v>2229</v>
      </c>
      <c r="E9" s="713">
        <v>33.413281367111374</v>
      </c>
      <c r="F9" s="703">
        <v>2437</v>
      </c>
      <c r="G9" s="713">
        <v>35.462747380675204</v>
      </c>
      <c r="H9" s="714">
        <v>0</v>
      </c>
      <c r="I9" s="714">
        <v>-8.5350841198194498</v>
      </c>
      <c r="J9" s="391"/>
    </row>
    <row r="10" spans="1:40" s="80" customFormat="1" x14ac:dyDescent="0.2">
      <c r="A10" s="90" t="s">
        <v>118</v>
      </c>
      <c r="B10" s="91">
        <v>6655</v>
      </c>
      <c r="C10" s="392">
        <v>100</v>
      </c>
      <c r="D10" s="91">
        <v>6671</v>
      </c>
      <c r="E10" s="392">
        <v>100</v>
      </c>
      <c r="F10" s="91">
        <v>6872</v>
      </c>
      <c r="G10" s="392">
        <v>100</v>
      </c>
      <c r="H10" s="392">
        <v>-0.23984410133413281</v>
      </c>
      <c r="I10" s="92">
        <v>-3.1577415599534344</v>
      </c>
      <c r="J10" s="391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3"/>
      <c r="C11" s="323"/>
      <c r="D11" s="323"/>
      <c r="E11" s="323"/>
      <c r="F11" s="13"/>
      <c r="G11" s="13"/>
      <c r="H11" s="13"/>
      <c r="I11" s="247" t="s">
        <v>236</v>
      </c>
    </row>
    <row r="12" spans="1:40" s="379" customFormat="1" ht="12.75" x14ac:dyDescent="0.2">
      <c r="A12" s="711" t="s">
        <v>538</v>
      </c>
      <c r="B12" s="380"/>
      <c r="C12" s="380"/>
      <c r="D12" s="381"/>
      <c r="E12" s="381"/>
      <c r="F12" s="380"/>
      <c r="G12" s="380"/>
      <c r="H12" s="380"/>
      <c r="I12" s="380"/>
      <c r="J12" s="380"/>
      <c r="K12" s="380"/>
      <c r="L12" s="380"/>
      <c r="M12" s="380"/>
      <c r="N12" s="380"/>
      <c r="O12" s="380"/>
    </row>
    <row r="13" spans="1:40" x14ac:dyDescent="0.2">
      <c r="A13" s="323" t="s">
        <v>536</v>
      </c>
      <c r="B13" s="390"/>
      <c r="C13" s="390"/>
      <c r="D13" s="390"/>
      <c r="E13" s="390"/>
      <c r="F13" s="390"/>
      <c r="G13" s="390"/>
      <c r="H13" s="390"/>
      <c r="I13" s="390"/>
    </row>
    <row r="14" spans="1:40" x14ac:dyDescent="0.2">
      <c r="A14" s="685" t="s">
        <v>639</v>
      </c>
      <c r="B14" s="390"/>
      <c r="C14" s="390"/>
      <c r="D14" s="390"/>
      <c r="E14" s="390"/>
      <c r="F14" s="390"/>
      <c r="G14" s="390"/>
      <c r="H14" s="390"/>
      <c r="I14" s="390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H6" sqref="H6"/>
    </sheetView>
  </sheetViews>
  <sheetFormatPr baseColWidth="10" defaultColWidth="11" defaultRowHeight="12.75" x14ac:dyDescent="0.2"/>
  <cols>
    <col min="1" max="1" width="30.25" style="349" customWidth="1"/>
    <col min="2" max="2" width="11" style="349"/>
    <col min="3" max="3" width="11.625" style="349" customWidth="1"/>
    <col min="4" max="4" width="11" style="349"/>
    <col min="5" max="5" width="11.625" style="349" customWidth="1"/>
    <col min="6" max="6" width="11" style="349"/>
    <col min="7" max="7" width="11.625" style="349" customWidth="1"/>
    <col min="8" max="9" width="10.5" style="349" customWidth="1"/>
    <col min="10" max="16384" width="11" style="349"/>
  </cols>
  <sheetData>
    <row r="1" spans="1:12" x14ac:dyDescent="0.2">
      <c r="A1" s="895" t="s">
        <v>40</v>
      </c>
      <c r="B1" s="895"/>
      <c r="C1" s="895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895"/>
      <c r="B2" s="895"/>
      <c r="C2" s="895"/>
      <c r="D2" s="402"/>
      <c r="E2" s="184"/>
      <c r="F2" s="184"/>
      <c r="H2" s="12"/>
      <c r="I2" s="12"/>
      <c r="J2" s="12"/>
      <c r="K2" s="12"/>
    </row>
    <row r="3" spans="1:12" x14ac:dyDescent="0.2">
      <c r="A3" s="401"/>
      <c r="B3" s="12"/>
      <c r="C3" s="12"/>
      <c r="D3" s="12"/>
      <c r="E3" s="12"/>
      <c r="F3" s="12"/>
      <c r="G3" s="12"/>
      <c r="H3" s="350"/>
      <c r="I3" s="388" t="s">
        <v>578</v>
      </c>
      <c r="J3" s="12"/>
      <c r="K3" s="12"/>
      <c r="L3" s="12"/>
    </row>
    <row r="4" spans="1:12" x14ac:dyDescent="0.2">
      <c r="A4" s="199"/>
      <c r="B4" s="907">
        <f>INDICE!A3</f>
        <v>42675</v>
      </c>
      <c r="C4" s="908">
        <v>41671</v>
      </c>
      <c r="D4" s="907">
        <f>DATE(YEAR(B4),MONTH(B4)-1,1)</f>
        <v>42644</v>
      </c>
      <c r="E4" s="908"/>
      <c r="F4" s="907">
        <f>DATE(YEAR(B4)-1,MONTH(B4),1)</f>
        <v>42309</v>
      </c>
      <c r="G4" s="908"/>
      <c r="H4" s="856" t="s">
        <v>486</v>
      </c>
      <c r="I4" s="856"/>
      <c r="J4" s="12"/>
      <c r="K4" s="12"/>
      <c r="L4" s="12"/>
    </row>
    <row r="5" spans="1:12" x14ac:dyDescent="0.2">
      <c r="A5" s="401"/>
      <c r="B5" s="260" t="s">
        <v>54</v>
      </c>
      <c r="C5" s="260" t="s">
        <v>109</v>
      </c>
      <c r="D5" s="260" t="s">
        <v>54</v>
      </c>
      <c r="E5" s="260" t="s">
        <v>109</v>
      </c>
      <c r="F5" s="260" t="s">
        <v>54</v>
      </c>
      <c r="G5" s="260" t="s">
        <v>109</v>
      </c>
      <c r="H5" s="442">
        <f>D4</f>
        <v>42644</v>
      </c>
      <c r="I5" s="442">
        <f>F4</f>
        <v>42309</v>
      </c>
      <c r="J5" s="12"/>
      <c r="K5" s="12"/>
      <c r="L5" s="12"/>
    </row>
    <row r="6" spans="1:12" ht="15" customHeight="1" x14ac:dyDescent="0.2">
      <c r="A6" s="199" t="s">
        <v>425</v>
      </c>
      <c r="B6" s="352">
        <v>5675.11</v>
      </c>
      <c r="C6" s="351">
        <v>21.85174278421308</v>
      </c>
      <c r="D6" s="352">
        <v>7678.1679999999997</v>
      </c>
      <c r="E6" s="351">
        <v>26.126552782614343</v>
      </c>
      <c r="F6" s="352">
        <v>10630.271000000001</v>
      </c>
      <c r="G6" s="351">
        <v>31.954513683938657</v>
      </c>
      <c r="H6" s="351">
        <v>-26.087707380197983</v>
      </c>
      <c r="I6" s="351">
        <v>-46.613684637014437</v>
      </c>
      <c r="J6" s="12"/>
      <c r="K6" s="12"/>
      <c r="L6" s="12"/>
    </row>
    <row r="7" spans="1:12" x14ac:dyDescent="0.2">
      <c r="A7" s="400" t="s">
        <v>424</v>
      </c>
      <c r="B7" s="352">
        <v>20295.862000000001</v>
      </c>
      <c r="C7" s="351">
        <v>78.148257215786927</v>
      </c>
      <c r="D7" s="352">
        <v>21710.202000000001</v>
      </c>
      <c r="E7" s="351">
        <v>73.873447217385646</v>
      </c>
      <c r="F7" s="352">
        <v>22636.613000000001</v>
      </c>
      <c r="G7" s="351">
        <v>68.045486316061329</v>
      </c>
      <c r="H7" s="351">
        <v>-6.514633074349101</v>
      </c>
      <c r="I7" s="351">
        <v>-10.340553156075071</v>
      </c>
      <c r="J7" s="12"/>
      <c r="K7" s="12"/>
      <c r="L7" s="12"/>
    </row>
    <row r="8" spans="1:12" x14ac:dyDescent="0.2">
      <c r="A8" s="243" t="s">
        <v>118</v>
      </c>
      <c r="B8" s="244">
        <v>25970.972000000002</v>
      </c>
      <c r="C8" s="245">
        <v>100</v>
      </c>
      <c r="D8" s="244">
        <v>29388.370000000003</v>
      </c>
      <c r="E8" s="245">
        <v>100</v>
      </c>
      <c r="F8" s="244">
        <v>33266.884000000005</v>
      </c>
      <c r="G8" s="245">
        <v>100</v>
      </c>
      <c r="H8" s="92">
        <v>-11.628402664047039</v>
      </c>
      <c r="I8" s="92">
        <v>-21.931455918744909</v>
      </c>
      <c r="J8" s="398"/>
      <c r="K8" s="398"/>
    </row>
    <row r="9" spans="1:12" s="379" customFormat="1" x14ac:dyDescent="0.2">
      <c r="A9" s="398"/>
      <c r="B9" s="398"/>
      <c r="C9" s="398"/>
      <c r="D9" s="398"/>
      <c r="E9" s="398"/>
      <c r="F9" s="398"/>
      <c r="H9" s="398"/>
      <c r="I9" s="247" t="s">
        <v>236</v>
      </c>
      <c r="J9" s="380"/>
      <c r="K9" s="380"/>
      <c r="L9" s="380"/>
    </row>
    <row r="10" spans="1:12" x14ac:dyDescent="0.2">
      <c r="A10" s="711" t="s">
        <v>576</v>
      </c>
      <c r="B10" s="380"/>
      <c r="C10" s="381"/>
      <c r="D10" s="380"/>
      <c r="E10" s="380"/>
      <c r="F10" s="380"/>
      <c r="G10" s="380"/>
      <c r="H10" s="398"/>
      <c r="I10" s="398"/>
      <c r="J10" s="398"/>
      <c r="K10" s="398"/>
      <c r="L10" s="398"/>
    </row>
    <row r="11" spans="1:12" x14ac:dyDescent="0.2">
      <c r="A11" s="323" t="s">
        <v>577</v>
      </c>
      <c r="B11" s="398"/>
      <c r="C11" s="399"/>
      <c r="D11" s="398"/>
      <c r="E11" s="398"/>
      <c r="F11" s="398"/>
      <c r="G11" s="398"/>
      <c r="H11" s="398"/>
      <c r="I11" s="398"/>
      <c r="J11" s="398"/>
      <c r="K11" s="398"/>
      <c r="L11" s="398"/>
    </row>
    <row r="12" spans="1:12" x14ac:dyDescent="0.2">
      <c r="A12" s="323" t="s">
        <v>536</v>
      </c>
      <c r="B12" s="398"/>
      <c r="C12" s="398"/>
      <c r="D12" s="398"/>
      <c r="E12" s="398"/>
      <c r="F12" s="398"/>
      <c r="G12" s="398"/>
      <c r="H12" s="12"/>
      <c r="I12" s="184"/>
      <c r="J12" s="398"/>
      <c r="K12" s="398"/>
      <c r="L12" s="398"/>
    </row>
    <row r="13" spans="1:12" x14ac:dyDescent="0.2">
      <c r="A13" s="398"/>
      <c r="B13" s="398"/>
      <c r="C13" s="398"/>
      <c r="D13" s="398"/>
      <c r="E13" s="398"/>
      <c r="F13" s="398"/>
      <c r="G13" s="398"/>
      <c r="H13" s="12"/>
      <c r="I13" s="12"/>
      <c r="J13" s="398"/>
      <c r="K13" s="398"/>
      <c r="L13" s="398"/>
    </row>
    <row r="14" spans="1:12" x14ac:dyDescent="0.2">
      <c r="A14" s="398"/>
      <c r="B14" s="398"/>
      <c r="C14" s="398"/>
      <c r="D14" s="398"/>
      <c r="E14" s="398"/>
      <c r="F14" s="398"/>
      <c r="G14" s="398"/>
      <c r="H14" s="12"/>
      <c r="I14" s="12"/>
      <c r="J14" s="12"/>
      <c r="K14" s="12"/>
      <c r="L14" s="12"/>
    </row>
    <row r="15" spans="1:12" x14ac:dyDescent="0.2">
      <c r="A15" s="12"/>
      <c r="B15" s="840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79"/>
    </row>
    <row r="18" spans="2:13" x14ac:dyDescent="0.2">
      <c r="B18" s="779"/>
    </row>
    <row r="19" spans="2:13" x14ac:dyDescent="0.2">
      <c r="M19" s="349" t="s">
        <v>423</v>
      </c>
    </row>
    <row r="21" spans="2:13" x14ac:dyDescent="0.2">
      <c r="C21" s="779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9" t="s">
        <v>1</v>
      </c>
      <c r="B1" s="909"/>
      <c r="C1" s="909"/>
      <c r="D1" s="909"/>
      <c r="E1" s="403"/>
      <c r="F1" s="403"/>
      <c r="G1" s="404"/>
    </row>
    <row r="2" spans="1:7" x14ac:dyDescent="0.2">
      <c r="A2" s="909"/>
      <c r="B2" s="909"/>
      <c r="C2" s="909"/>
      <c r="D2" s="909"/>
      <c r="E2" s="404"/>
      <c r="F2" s="404"/>
      <c r="G2" s="404"/>
    </row>
    <row r="3" spans="1:7" x14ac:dyDescent="0.2">
      <c r="A3" s="614"/>
      <c r="B3" s="614"/>
      <c r="C3" s="614"/>
      <c r="D3" s="404"/>
      <c r="E3" s="404"/>
      <c r="F3" s="404"/>
      <c r="G3" s="404"/>
    </row>
    <row r="4" spans="1:7" x14ac:dyDescent="0.2">
      <c r="A4" s="405" t="s">
        <v>426</v>
      </c>
      <c r="B4" s="404"/>
      <c r="C4" s="404"/>
      <c r="D4" s="404"/>
      <c r="E4" s="404"/>
      <c r="F4" s="404"/>
      <c r="G4" s="404"/>
    </row>
    <row r="5" spans="1:7" x14ac:dyDescent="0.2">
      <c r="A5" s="406"/>
      <c r="B5" s="406" t="s">
        <v>427</v>
      </c>
      <c r="C5" s="406" t="s">
        <v>428</v>
      </c>
      <c r="D5" s="406" t="s">
        <v>429</v>
      </c>
      <c r="E5" s="406" t="s">
        <v>430</v>
      </c>
      <c r="F5" s="406" t="s">
        <v>54</v>
      </c>
      <c r="G5" s="404"/>
    </row>
    <row r="6" spans="1:7" x14ac:dyDescent="0.2">
      <c r="A6" s="407" t="s">
        <v>427</v>
      </c>
      <c r="B6" s="408">
        <v>1</v>
      </c>
      <c r="C6" s="408">
        <v>238.8</v>
      </c>
      <c r="D6" s="408">
        <v>0.23880000000000001</v>
      </c>
      <c r="E6" s="409" t="s">
        <v>431</v>
      </c>
      <c r="F6" s="409">
        <v>0.27779999999999999</v>
      </c>
      <c r="G6" s="404"/>
    </row>
    <row r="7" spans="1:7" x14ac:dyDescent="0.2">
      <c r="A7" s="410" t="s">
        <v>428</v>
      </c>
      <c r="B7" s="411" t="s">
        <v>432</v>
      </c>
      <c r="C7" s="412">
        <v>1</v>
      </c>
      <c r="D7" s="413" t="s">
        <v>433</v>
      </c>
      <c r="E7" s="413" t="s">
        <v>434</v>
      </c>
      <c r="F7" s="411" t="s">
        <v>435</v>
      </c>
      <c r="G7" s="404"/>
    </row>
    <row r="8" spans="1:7" x14ac:dyDescent="0.2">
      <c r="A8" s="410" t="s">
        <v>429</v>
      </c>
      <c r="B8" s="411">
        <v>4.1867999999999999</v>
      </c>
      <c r="C8" s="413" t="s">
        <v>436</v>
      </c>
      <c r="D8" s="412">
        <v>1</v>
      </c>
      <c r="E8" s="413" t="s">
        <v>437</v>
      </c>
      <c r="F8" s="411">
        <v>1.163</v>
      </c>
      <c r="G8" s="404"/>
    </row>
    <row r="9" spans="1:7" x14ac:dyDescent="0.2">
      <c r="A9" s="410" t="s">
        <v>430</v>
      </c>
      <c r="B9" s="411" t="s">
        <v>438</v>
      </c>
      <c r="C9" s="413" t="s">
        <v>439</v>
      </c>
      <c r="D9" s="413" t="s">
        <v>440</v>
      </c>
      <c r="E9" s="411">
        <v>1</v>
      </c>
      <c r="F9" s="414">
        <v>11630</v>
      </c>
      <c r="G9" s="404"/>
    </row>
    <row r="10" spans="1:7" x14ac:dyDescent="0.2">
      <c r="A10" s="415" t="s">
        <v>54</v>
      </c>
      <c r="B10" s="416">
        <v>3.6</v>
      </c>
      <c r="C10" s="416">
        <v>860</v>
      </c>
      <c r="D10" s="416">
        <v>0.86</v>
      </c>
      <c r="E10" s="417" t="s">
        <v>441</v>
      </c>
      <c r="F10" s="416">
        <v>1</v>
      </c>
      <c r="G10" s="404"/>
    </row>
    <row r="11" spans="1:7" x14ac:dyDescent="0.2">
      <c r="A11" s="410"/>
      <c r="B11" s="412"/>
      <c r="C11" s="412"/>
      <c r="D11" s="412"/>
      <c r="E11" s="411"/>
      <c r="F11" s="412"/>
      <c r="G11" s="404"/>
    </row>
    <row r="12" spans="1:7" x14ac:dyDescent="0.2">
      <c r="A12" s="405"/>
      <c r="B12" s="404"/>
      <c r="C12" s="404"/>
      <c r="D12" s="404"/>
      <c r="E12" s="418"/>
      <c r="F12" s="404"/>
      <c r="G12" s="404"/>
    </row>
    <row r="13" spans="1:7" x14ac:dyDescent="0.2">
      <c r="A13" s="405" t="s">
        <v>442</v>
      </c>
      <c r="B13" s="404"/>
      <c r="C13" s="404"/>
      <c r="D13" s="404"/>
      <c r="E13" s="404"/>
      <c r="F13" s="404"/>
      <c r="G13" s="404"/>
    </row>
    <row r="14" spans="1:7" x14ac:dyDescent="0.2">
      <c r="A14" s="406"/>
      <c r="B14" s="419" t="s">
        <v>443</v>
      </c>
      <c r="C14" s="406" t="s">
        <v>444</v>
      </c>
      <c r="D14" s="406" t="s">
        <v>445</v>
      </c>
      <c r="E14" s="406" t="s">
        <v>446</v>
      </c>
      <c r="F14" s="406" t="s">
        <v>447</v>
      </c>
      <c r="G14" s="412"/>
    </row>
    <row r="15" spans="1:7" x14ac:dyDescent="0.2">
      <c r="A15" s="407" t="s">
        <v>443</v>
      </c>
      <c r="B15" s="408">
        <v>1</v>
      </c>
      <c r="C15" s="408">
        <v>2.3810000000000001E-2</v>
      </c>
      <c r="D15" s="408">
        <v>0.13370000000000001</v>
      </c>
      <c r="E15" s="408">
        <v>3.7850000000000001</v>
      </c>
      <c r="F15" s="408">
        <v>3.8E-3</v>
      </c>
      <c r="G15" s="412"/>
    </row>
    <row r="16" spans="1:7" x14ac:dyDescent="0.2">
      <c r="A16" s="410" t="s">
        <v>444</v>
      </c>
      <c r="B16" s="412">
        <v>42</v>
      </c>
      <c r="C16" s="412">
        <v>1</v>
      </c>
      <c r="D16" s="412">
        <v>5.6150000000000002</v>
      </c>
      <c r="E16" s="412">
        <v>159</v>
      </c>
      <c r="F16" s="412">
        <v>0.159</v>
      </c>
      <c r="G16" s="412"/>
    </row>
    <row r="17" spans="1:7" x14ac:dyDescent="0.2">
      <c r="A17" s="410" t="s">
        <v>445</v>
      </c>
      <c r="B17" s="412">
        <v>7.48</v>
      </c>
      <c r="C17" s="412">
        <v>0.17810000000000001</v>
      </c>
      <c r="D17" s="412">
        <v>1</v>
      </c>
      <c r="E17" s="412">
        <v>28.3</v>
      </c>
      <c r="F17" s="412">
        <v>2.8299999999999999E-2</v>
      </c>
      <c r="G17" s="412"/>
    </row>
    <row r="18" spans="1:7" x14ac:dyDescent="0.2">
      <c r="A18" s="410" t="s">
        <v>446</v>
      </c>
      <c r="B18" s="412">
        <v>0.26419999999999999</v>
      </c>
      <c r="C18" s="412">
        <v>6.3E-3</v>
      </c>
      <c r="D18" s="412">
        <v>3.5299999999999998E-2</v>
      </c>
      <c r="E18" s="412">
        <v>1</v>
      </c>
      <c r="F18" s="412">
        <v>1E-3</v>
      </c>
      <c r="G18" s="412"/>
    </row>
    <row r="19" spans="1:7" x14ac:dyDescent="0.2">
      <c r="A19" s="415" t="s">
        <v>447</v>
      </c>
      <c r="B19" s="416">
        <v>264.2</v>
      </c>
      <c r="C19" s="416">
        <v>6.2889999999999997</v>
      </c>
      <c r="D19" s="416">
        <v>35.314700000000002</v>
      </c>
      <c r="E19" s="420">
        <v>1000</v>
      </c>
      <c r="F19" s="416">
        <v>1</v>
      </c>
      <c r="G19" s="412"/>
    </row>
    <row r="20" spans="1:7" x14ac:dyDescent="0.2">
      <c r="A20" s="404"/>
      <c r="B20" s="404"/>
      <c r="C20" s="404"/>
      <c r="D20" s="404"/>
      <c r="E20" s="404"/>
      <c r="F20" s="404"/>
      <c r="G20" s="404"/>
    </row>
    <row r="21" spans="1:7" x14ac:dyDescent="0.2">
      <c r="A21" s="404"/>
      <c r="B21" s="404"/>
      <c r="C21" s="404"/>
      <c r="D21" s="404"/>
      <c r="E21" s="404"/>
      <c r="F21" s="404"/>
      <c r="G21" s="404"/>
    </row>
    <row r="22" spans="1:7" x14ac:dyDescent="0.2">
      <c r="A22" s="405" t="s">
        <v>448</v>
      </c>
      <c r="B22" s="404"/>
      <c r="C22" s="404"/>
      <c r="D22" s="404"/>
      <c r="E22" s="404"/>
      <c r="F22" s="404"/>
      <c r="G22" s="404"/>
    </row>
    <row r="23" spans="1:7" x14ac:dyDescent="0.2">
      <c r="A23" s="421" t="s">
        <v>305</v>
      </c>
      <c r="B23" s="421"/>
      <c r="C23" s="421"/>
      <c r="D23" s="421"/>
      <c r="E23" s="421"/>
      <c r="F23" s="421"/>
      <c r="G23" s="404"/>
    </row>
    <row r="24" spans="1:7" x14ac:dyDescent="0.2">
      <c r="A24" s="910" t="s">
        <v>449</v>
      </c>
      <c r="B24" s="910"/>
      <c r="C24" s="910"/>
      <c r="D24" s="911" t="s">
        <v>450</v>
      </c>
      <c r="E24" s="911"/>
      <c r="F24" s="911"/>
      <c r="G24" s="404"/>
    </row>
    <row r="25" spans="1:7" x14ac:dyDescent="0.2">
      <c r="A25" s="404"/>
      <c r="B25" s="404"/>
      <c r="C25" s="404"/>
      <c r="D25" s="404"/>
      <c r="E25" s="404"/>
      <c r="F25" s="404"/>
      <c r="G25" s="404"/>
    </row>
    <row r="26" spans="1:7" x14ac:dyDescent="0.2">
      <c r="A26" s="404"/>
      <c r="B26" s="404"/>
      <c r="C26" s="404"/>
      <c r="D26" s="404"/>
      <c r="E26" s="404"/>
      <c r="F26" s="404"/>
      <c r="G26" s="404"/>
    </row>
    <row r="27" spans="1:7" x14ac:dyDescent="0.2">
      <c r="A27" s="60" t="s">
        <v>451</v>
      </c>
      <c r="B27" s="404"/>
      <c r="C27" s="60"/>
      <c r="D27" s="405" t="s">
        <v>452</v>
      </c>
      <c r="E27" s="404"/>
      <c r="F27" s="404"/>
      <c r="G27" s="404"/>
    </row>
    <row r="28" spans="1:7" x14ac:dyDescent="0.2">
      <c r="A28" s="421" t="s">
        <v>305</v>
      </c>
      <c r="B28" s="422" t="s">
        <v>454</v>
      </c>
      <c r="C28" s="58"/>
      <c r="D28" s="407" t="s">
        <v>113</v>
      </c>
      <c r="E28" s="408"/>
      <c r="F28" s="409" t="s">
        <v>455</v>
      </c>
      <c r="G28" s="404"/>
    </row>
    <row r="29" spans="1:7" x14ac:dyDescent="0.2">
      <c r="A29" s="423" t="s">
        <v>459</v>
      </c>
      <c r="B29" s="424" t="s">
        <v>460</v>
      </c>
      <c r="C29" s="58"/>
      <c r="D29" s="415" t="s">
        <v>420</v>
      </c>
      <c r="E29" s="416"/>
      <c r="F29" s="417" t="s">
        <v>461</v>
      </c>
      <c r="G29" s="404"/>
    </row>
    <row r="30" spans="1:7" x14ac:dyDescent="0.2">
      <c r="A30" s="425" t="s">
        <v>462</v>
      </c>
      <c r="B30" s="426" t="s">
        <v>463</v>
      </c>
      <c r="C30" s="404"/>
      <c r="D30" s="404"/>
      <c r="E30" s="404"/>
      <c r="F30" s="404"/>
      <c r="G30" s="404"/>
    </row>
    <row r="31" spans="1:7" x14ac:dyDescent="0.2">
      <c r="A31" s="404"/>
      <c r="B31" s="404"/>
      <c r="C31" s="404"/>
      <c r="D31" s="404"/>
      <c r="E31" s="404"/>
      <c r="F31" s="404"/>
      <c r="G31" s="404"/>
    </row>
    <row r="32" spans="1:7" x14ac:dyDescent="0.2">
      <c r="A32" s="404"/>
      <c r="B32" s="404"/>
      <c r="C32" s="404"/>
      <c r="D32" s="404"/>
      <c r="E32" s="404"/>
      <c r="F32" s="404"/>
      <c r="G32" s="404"/>
    </row>
    <row r="33" spans="1:7" x14ac:dyDescent="0.2">
      <c r="A33" s="405" t="s">
        <v>453</v>
      </c>
      <c r="B33" s="404"/>
      <c r="C33" s="404"/>
      <c r="D33" s="404"/>
      <c r="E33" s="405" t="s">
        <v>464</v>
      </c>
      <c r="F33" s="404"/>
      <c r="G33" s="404"/>
    </row>
    <row r="34" spans="1:7" x14ac:dyDescent="0.2">
      <c r="A34" s="421" t="s">
        <v>456</v>
      </c>
      <c r="B34" s="421" t="s">
        <v>457</v>
      </c>
      <c r="C34" s="421" t="s">
        <v>458</v>
      </c>
      <c r="D34" s="412"/>
      <c r="E34" s="406"/>
      <c r="F34" s="406" t="s">
        <v>465</v>
      </c>
      <c r="G34" s="404"/>
    </row>
    <row r="35" spans="1:7" x14ac:dyDescent="0.2">
      <c r="A35" s="1"/>
      <c r="B35" s="1"/>
      <c r="C35" s="1"/>
      <c r="D35" s="1"/>
      <c r="E35" s="407" t="s">
        <v>466</v>
      </c>
      <c r="F35" s="427">
        <v>11.6</v>
      </c>
      <c r="G35" s="404"/>
    </row>
    <row r="36" spans="1:7" x14ac:dyDescent="0.2">
      <c r="A36" s="1"/>
      <c r="B36" s="1"/>
      <c r="C36" s="1"/>
      <c r="D36" s="1"/>
      <c r="E36" s="410" t="s">
        <v>48</v>
      </c>
      <c r="F36" s="427">
        <v>8.5299999999999994</v>
      </c>
      <c r="G36" s="404"/>
    </row>
    <row r="37" spans="1:7" x14ac:dyDescent="0.2">
      <c r="A37" s="1"/>
      <c r="B37" s="1"/>
      <c r="C37" s="1"/>
      <c r="D37" s="1"/>
      <c r="E37" s="410" t="s">
        <v>49</v>
      </c>
      <c r="F37" s="427">
        <v>7.88</v>
      </c>
      <c r="G37" s="404"/>
    </row>
    <row r="38" spans="1:7" x14ac:dyDescent="0.2">
      <c r="A38" s="1"/>
      <c r="B38" s="1"/>
      <c r="C38" s="1"/>
      <c r="D38" s="1"/>
      <c r="E38" s="410" t="s">
        <v>467</v>
      </c>
      <c r="F38" s="427">
        <v>7.93</v>
      </c>
      <c r="G38" s="404"/>
    </row>
    <row r="39" spans="1:7" x14ac:dyDescent="0.2">
      <c r="A39" s="1"/>
      <c r="B39" s="1"/>
      <c r="C39" s="1"/>
      <c r="D39" s="1"/>
      <c r="E39" s="410" t="s">
        <v>128</v>
      </c>
      <c r="F39" s="427">
        <v>7.46</v>
      </c>
      <c r="G39" s="404"/>
    </row>
    <row r="40" spans="1:7" x14ac:dyDescent="0.2">
      <c r="A40" s="1"/>
      <c r="B40" s="1"/>
      <c r="C40" s="1"/>
      <c r="D40" s="1"/>
      <c r="E40" s="410" t="s">
        <v>129</v>
      </c>
      <c r="F40" s="427">
        <v>6.66</v>
      </c>
      <c r="G40" s="404"/>
    </row>
    <row r="41" spans="1:7" x14ac:dyDescent="0.2">
      <c r="A41" s="1"/>
      <c r="B41" s="1"/>
      <c r="C41" s="1"/>
      <c r="D41" s="1"/>
      <c r="E41" s="415" t="s">
        <v>468</v>
      </c>
      <c r="F41" s="428">
        <v>8</v>
      </c>
      <c r="G41" s="404"/>
    </row>
    <row r="42" spans="1:7" x14ac:dyDescent="0.2">
      <c r="A42" s="404"/>
      <c r="B42" s="404"/>
      <c r="C42" s="404"/>
      <c r="D42" s="404"/>
      <c r="E42" s="404"/>
      <c r="F42" s="404"/>
      <c r="G42" s="404"/>
    </row>
    <row r="43" spans="1:7" x14ac:dyDescent="0.2">
      <c r="A43" s="404"/>
      <c r="B43" s="404"/>
      <c r="C43" s="404"/>
      <c r="D43" s="404"/>
      <c r="E43" s="404"/>
      <c r="F43" s="404"/>
      <c r="G43" s="404"/>
    </row>
    <row r="44" spans="1:7" x14ac:dyDescent="0.2">
      <c r="A44" s="404"/>
      <c r="B44" s="404"/>
      <c r="C44" s="404"/>
      <c r="D44" s="404"/>
      <c r="E44" s="404"/>
      <c r="F44" s="404"/>
      <c r="G44" s="404"/>
    </row>
    <row r="45" spans="1:7" ht="15" x14ac:dyDescent="0.25">
      <c r="A45" s="429" t="s">
        <v>469</v>
      </c>
      <c r="B45" s="1"/>
      <c r="C45" s="1"/>
      <c r="D45" s="1"/>
      <c r="E45" s="1"/>
      <c r="F45" s="1"/>
      <c r="G45" s="1"/>
    </row>
    <row r="46" spans="1:7" x14ac:dyDescent="0.2">
      <c r="A46" s="1" t="s">
        <v>470</v>
      </c>
      <c r="B46" s="1"/>
      <c r="C46" s="1"/>
      <c r="D46" s="1"/>
      <c r="E46" s="1"/>
      <c r="F46" s="1"/>
      <c r="G46" s="1"/>
    </row>
    <row r="47" spans="1:7" x14ac:dyDescent="0.2">
      <c r="A47" s="1" t="s">
        <v>471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9" t="s">
        <v>472</v>
      </c>
      <c r="B49" s="1"/>
      <c r="C49" s="1"/>
      <c r="D49" s="1"/>
      <c r="E49" s="1"/>
      <c r="F49" s="1"/>
      <c r="G49" s="1"/>
    </row>
    <row r="50" spans="1:7" x14ac:dyDescent="0.2">
      <c r="A50" s="1" t="s">
        <v>643</v>
      </c>
      <c r="B50" s="1"/>
      <c r="C50" s="1"/>
      <c r="D50" s="1"/>
      <c r="E50" s="1"/>
      <c r="F50" s="1"/>
      <c r="G50" s="1"/>
    </row>
    <row r="51" spans="1:7" x14ac:dyDescent="0.2">
      <c r="A51" s="1" t="s">
        <v>644</v>
      </c>
      <c r="B51" s="1"/>
      <c r="C51" s="1"/>
      <c r="D51" s="1"/>
      <c r="E51" s="1"/>
      <c r="F51" s="1"/>
      <c r="G51" s="1"/>
    </row>
    <row r="52" spans="1:7" x14ac:dyDescent="0.2">
      <c r="A52" s="1" t="s">
        <v>645</v>
      </c>
      <c r="B52" s="1"/>
      <c r="C52" s="1"/>
      <c r="D52" s="1"/>
      <c r="E52" s="1"/>
      <c r="F52" s="1"/>
      <c r="G52" s="1"/>
    </row>
    <row r="53" spans="1:7" x14ac:dyDescent="0.2">
      <c r="A53" s="1" t="s">
        <v>646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9" t="s">
        <v>473</v>
      </c>
      <c r="B55" s="1"/>
      <c r="C55" s="1"/>
      <c r="D55" s="1"/>
      <c r="E55" s="1"/>
      <c r="F55" s="1"/>
      <c r="G55" s="1"/>
    </row>
    <row r="56" spans="1:7" x14ac:dyDescent="0.2">
      <c r="A56" s="1" t="s">
        <v>647</v>
      </c>
      <c r="B56" s="1"/>
      <c r="C56" s="1"/>
      <c r="D56" s="1"/>
      <c r="E56" s="1"/>
      <c r="F56" s="1"/>
      <c r="G56" s="1"/>
    </row>
    <row r="57" spans="1:7" x14ac:dyDescent="0.2">
      <c r="A57" s="1" t="s">
        <v>648</v>
      </c>
      <c r="B57" s="1"/>
      <c r="C57" s="1"/>
      <c r="D57" s="1"/>
      <c r="E57" s="1"/>
      <c r="F57" s="1"/>
      <c r="G57" s="1"/>
    </row>
    <row r="58" spans="1:7" x14ac:dyDescent="0.2">
      <c r="A58" s="1" t="s">
        <v>649</v>
      </c>
      <c r="B58" s="1"/>
      <c r="C58" s="1"/>
      <c r="D58" s="1"/>
      <c r="E58" s="1"/>
      <c r="F58" s="1"/>
      <c r="G58" s="1"/>
    </row>
    <row r="59" spans="1:7" x14ac:dyDescent="0.2">
      <c r="A59" s="1" t="s">
        <v>650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9" t="s">
        <v>632</v>
      </c>
      <c r="B61" s="1"/>
      <c r="C61" s="1"/>
      <c r="D61" s="1"/>
      <c r="E61" s="1"/>
      <c r="F61" s="1"/>
      <c r="G61" s="1"/>
    </row>
    <row r="62" spans="1:7" x14ac:dyDescent="0.2">
      <c r="A62" s="1" t="s">
        <v>651</v>
      </c>
      <c r="B62" s="1"/>
      <c r="C62" s="1"/>
      <c r="D62" s="1"/>
      <c r="E62" s="1"/>
      <c r="F62" s="1"/>
      <c r="G62" s="1"/>
    </row>
    <row r="63" spans="1:7" x14ac:dyDescent="0.2">
      <c r="A63" s="1" t="s">
        <v>635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9" t="s">
        <v>474</v>
      </c>
      <c r="B65" s="1"/>
      <c r="C65" s="1"/>
      <c r="D65" s="1"/>
      <c r="E65" s="1"/>
      <c r="F65" s="1"/>
      <c r="G65" s="1"/>
    </row>
    <row r="66" spans="1:7" x14ac:dyDescent="0.2">
      <c r="A66" s="1" t="s">
        <v>475</v>
      </c>
      <c r="B66" s="1"/>
      <c r="C66" s="1"/>
      <c r="D66" s="1"/>
      <c r="E66" s="1"/>
      <c r="F66" s="1"/>
      <c r="G66" s="1"/>
    </row>
    <row r="67" spans="1:7" x14ac:dyDescent="0.2">
      <c r="A67" s="1" t="s">
        <v>476</v>
      </c>
      <c r="B67" s="1"/>
      <c r="C67" s="1"/>
      <c r="D67" s="1"/>
      <c r="E67" s="1"/>
      <c r="F67" s="1"/>
      <c r="G67" s="1"/>
    </row>
    <row r="68" spans="1:7" x14ac:dyDescent="0.2">
      <c r="A68" s="1" t="s">
        <v>477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3" sqref="A3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0" t="s">
        <v>491</v>
      </c>
      <c r="B1" s="453"/>
      <c r="C1" s="453"/>
      <c r="D1" s="453"/>
    </row>
    <row r="2" spans="1:18" x14ac:dyDescent="0.2">
      <c r="A2" s="483"/>
      <c r="B2" s="481"/>
      <c r="C2" s="481"/>
      <c r="D2" s="484"/>
    </row>
    <row r="3" spans="1:18" x14ac:dyDescent="0.2">
      <c r="A3" s="485"/>
      <c r="B3" s="485">
        <v>2014</v>
      </c>
      <c r="C3" s="485">
        <v>2015</v>
      </c>
      <c r="D3" s="485">
        <v>2016</v>
      </c>
    </row>
    <row r="4" spans="1:18" x14ac:dyDescent="0.2">
      <c r="A4" s="452" t="s">
        <v>133</v>
      </c>
      <c r="B4" s="480">
        <v>-7.753502009242113</v>
      </c>
      <c r="C4" s="480">
        <v>-1.0465647887441898</v>
      </c>
      <c r="D4" s="480">
        <v>1.814954415241653</v>
      </c>
      <c r="Q4" s="778"/>
      <c r="R4" s="778"/>
    </row>
    <row r="5" spans="1:18" x14ac:dyDescent="0.2">
      <c r="A5" s="452" t="s">
        <v>134</v>
      </c>
      <c r="B5" s="480">
        <v>-6.2083557342270943</v>
      </c>
      <c r="C5" s="480">
        <v>-0.45555905080575293</v>
      </c>
      <c r="D5" s="480">
        <v>1.4331730960588975</v>
      </c>
    </row>
    <row r="6" spans="1:18" x14ac:dyDescent="0.2">
      <c r="A6" s="452" t="s">
        <v>135</v>
      </c>
      <c r="B6" s="480">
        <v>-5.1314628475704174</v>
      </c>
      <c r="C6" s="480">
        <v>-0.39646117163062383</v>
      </c>
      <c r="D6" s="480">
        <v>1.8037515132219679</v>
      </c>
    </row>
    <row r="7" spans="1:18" x14ac:dyDescent="0.2">
      <c r="A7" s="452" t="s">
        <v>136</v>
      </c>
      <c r="B7" s="480">
        <v>-4.9921336206856806</v>
      </c>
      <c r="C7" s="480">
        <v>0.21445482425297638</v>
      </c>
      <c r="D7" s="480">
        <v>1.9000302284603674</v>
      </c>
    </row>
    <row r="8" spans="1:18" x14ac:dyDescent="0.2">
      <c r="A8" s="452" t="s">
        <v>137</v>
      </c>
      <c r="B8" s="480">
        <v>-4.2330189198514434</v>
      </c>
      <c r="C8" s="480">
        <v>0.49794843946810191</v>
      </c>
      <c r="D8" s="731">
        <v>2.0273312965346539</v>
      </c>
    </row>
    <row r="9" spans="1:18" x14ac:dyDescent="0.2">
      <c r="A9" s="452" t="s">
        <v>138</v>
      </c>
      <c r="B9" s="480">
        <v>-2.8953925133100227</v>
      </c>
      <c r="C9" s="480">
        <v>0.81371176514749566</v>
      </c>
      <c r="D9" s="731">
        <v>2.0392104706160601</v>
      </c>
    </row>
    <row r="10" spans="1:18" x14ac:dyDescent="0.2">
      <c r="A10" s="452" t="s">
        <v>139</v>
      </c>
      <c r="B10" s="480">
        <v>-2.6582284128819444</v>
      </c>
      <c r="C10" s="480">
        <v>1.2093761185379286</v>
      </c>
      <c r="D10" s="731">
        <v>2.025243307260733</v>
      </c>
    </row>
    <row r="11" spans="1:18" x14ac:dyDescent="0.2">
      <c r="A11" s="452" t="s">
        <v>140</v>
      </c>
      <c r="B11" s="480">
        <v>-2.2841931248927532</v>
      </c>
      <c r="C11" s="480">
        <v>2.0124881052492087</v>
      </c>
      <c r="D11" s="731">
        <v>2.1634889827408874</v>
      </c>
    </row>
    <row r="12" spans="1:18" x14ac:dyDescent="0.2">
      <c r="A12" s="452" t="s">
        <v>141</v>
      </c>
      <c r="B12" s="480">
        <v>-1.6555798884600568</v>
      </c>
      <c r="C12" s="480">
        <v>1.9133279741552307</v>
      </c>
      <c r="D12" s="731">
        <v>2.2447309222208021</v>
      </c>
    </row>
    <row r="13" spans="1:18" x14ac:dyDescent="0.2">
      <c r="A13" s="452" t="s">
        <v>142</v>
      </c>
      <c r="B13" s="480">
        <v>-1.1913288805457869</v>
      </c>
      <c r="C13" s="480">
        <v>1.5808750198319372</v>
      </c>
      <c r="D13" s="731">
        <v>2.762338906265978</v>
      </c>
    </row>
    <row r="14" spans="1:18" x14ac:dyDescent="0.2">
      <c r="A14" s="452" t="s">
        <v>143</v>
      </c>
      <c r="B14" s="480">
        <v>-1.4577106406000269</v>
      </c>
      <c r="C14" s="480">
        <v>2.2605374935417606</v>
      </c>
      <c r="D14" s="731">
        <v>3.0185702426267369</v>
      </c>
    </row>
    <row r="15" spans="1:18" x14ac:dyDescent="0.2">
      <c r="A15" s="481" t="s">
        <v>144</v>
      </c>
      <c r="B15" s="482">
        <v>-1.4138810684587531</v>
      </c>
      <c r="C15" s="482">
        <v>2.5854592202035391</v>
      </c>
      <c r="D15" s="732" t="s">
        <v>600</v>
      </c>
    </row>
    <row r="16" spans="1:18" x14ac:dyDescent="0.2">
      <c r="A16" s="451"/>
      <c r="B16" s="452"/>
      <c r="C16" s="452"/>
      <c r="D16" s="9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8" t="s">
        <v>24</v>
      </c>
      <c r="B1" s="489"/>
      <c r="C1" s="489"/>
      <c r="D1" s="489"/>
      <c r="E1" s="489"/>
      <c r="F1" s="489"/>
      <c r="G1" s="489"/>
      <c r="H1" s="489"/>
    </row>
    <row r="2" spans="1:8" ht="15.75" x14ac:dyDescent="0.25">
      <c r="A2" s="490"/>
      <c r="B2" s="491"/>
      <c r="C2" s="492"/>
      <c r="D2" s="492"/>
      <c r="E2" s="492"/>
      <c r="F2" s="492"/>
      <c r="G2" s="492"/>
      <c r="H2" s="521" t="s">
        <v>158</v>
      </c>
    </row>
    <row r="3" spans="1:8" s="80" customFormat="1" x14ac:dyDescent="0.2">
      <c r="A3" s="444"/>
      <c r="B3" s="864">
        <f>INDICE!A3</f>
        <v>42675</v>
      </c>
      <c r="C3" s="865"/>
      <c r="D3" s="865" t="s">
        <v>119</v>
      </c>
      <c r="E3" s="865"/>
      <c r="F3" s="865" t="s">
        <v>120</v>
      </c>
      <c r="G3" s="865"/>
      <c r="H3" s="865"/>
    </row>
    <row r="4" spans="1:8" s="80" customFormat="1" x14ac:dyDescent="0.2">
      <c r="A4" s="445"/>
      <c r="B4" s="97" t="s">
        <v>47</v>
      </c>
      <c r="C4" s="97" t="s">
        <v>486</v>
      </c>
      <c r="D4" s="97" t="s">
        <v>47</v>
      </c>
      <c r="E4" s="97" t="s">
        <v>486</v>
      </c>
      <c r="F4" s="97" t="s">
        <v>47</v>
      </c>
      <c r="G4" s="440" t="s">
        <v>486</v>
      </c>
      <c r="H4" s="440" t="s">
        <v>127</v>
      </c>
    </row>
    <row r="5" spans="1:8" s="102" customFormat="1" x14ac:dyDescent="0.2">
      <c r="A5" s="494" t="s">
        <v>145</v>
      </c>
      <c r="B5" s="503">
        <v>77.482179999999985</v>
      </c>
      <c r="C5" s="496">
        <v>7.5941293695519381</v>
      </c>
      <c r="D5" s="495">
        <v>756.49983999999995</v>
      </c>
      <c r="E5" s="496">
        <v>-1.1704271860524949</v>
      </c>
      <c r="F5" s="495">
        <v>855.22358999999994</v>
      </c>
      <c r="G5" s="496">
        <v>-1.5569639729721592</v>
      </c>
      <c r="H5" s="501">
        <v>42.969712373543054</v>
      </c>
    </row>
    <row r="6" spans="1:8" s="102" customFormat="1" x14ac:dyDescent="0.2">
      <c r="A6" s="494" t="s">
        <v>146</v>
      </c>
      <c r="B6" s="503">
        <v>46.65531</v>
      </c>
      <c r="C6" s="496">
        <v>37.263203791034101</v>
      </c>
      <c r="D6" s="495">
        <v>462.30326000000014</v>
      </c>
      <c r="E6" s="496">
        <v>0.60085903779951488</v>
      </c>
      <c r="F6" s="495">
        <v>519.18787000000009</v>
      </c>
      <c r="G6" s="496">
        <v>1.2900778958796999</v>
      </c>
      <c r="H6" s="501">
        <v>26.085989327928228</v>
      </c>
    </row>
    <row r="7" spans="1:8" s="102" customFormat="1" x14ac:dyDescent="0.2">
      <c r="A7" s="494" t="s">
        <v>147</v>
      </c>
      <c r="B7" s="503">
        <v>3.9296899999999986</v>
      </c>
      <c r="C7" s="496">
        <v>5.6899570483011237</v>
      </c>
      <c r="D7" s="495">
        <v>43.470960000000005</v>
      </c>
      <c r="E7" s="496">
        <v>10.994181551524992</v>
      </c>
      <c r="F7" s="495">
        <v>47.33278</v>
      </c>
      <c r="G7" s="496">
        <v>11.594409620556487</v>
      </c>
      <c r="H7" s="501">
        <v>2.3781803568353288</v>
      </c>
    </row>
    <row r="8" spans="1:8" s="102" customFormat="1" x14ac:dyDescent="0.2">
      <c r="A8" s="497" t="s">
        <v>615</v>
      </c>
      <c r="B8" s="502">
        <v>54.851699999999994</v>
      </c>
      <c r="C8" s="499">
        <v>-9.2853528086765937</v>
      </c>
      <c r="D8" s="498">
        <v>523.72979999999995</v>
      </c>
      <c r="E8" s="500">
        <v>28.447592783328645</v>
      </c>
      <c r="F8" s="498">
        <v>568.54971999999998</v>
      </c>
      <c r="G8" s="500">
        <v>33.918818704238966</v>
      </c>
      <c r="H8" s="793">
        <v>28.566117941693399</v>
      </c>
    </row>
    <row r="9" spans="1:8" s="80" customFormat="1" x14ac:dyDescent="0.2">
      <c r="A9" s="446" t="s">
        <v>118</v>
      </c>
      <c r="B9" s="69">
        <v>182.91887999999997</v>
      </c>
      <c r="C9" s="70">
        <v>7.4808656505044011</v>
      </c>
      <c r="D9" s="69">
        <v>1786.0038600000003</v>
      </c>
      <c r="E9" s="70">
        <v>6.8245308116450856</v>
      </c>
      <c r="F9" s="69">
        <v>1990.29396</v>
      </c>
      <c r="G9" s="70">
        <v>7.683107244741592</v>
      </c>
      <c r="H9" s="70">
        <v>100</v>
      </c>
    </row>
    <row r="10" spans="1:8" s="102" customFormat="1" x14ac:dyDescent="0.2">
      <c r="A10" s="487"/>
      <c r="B10" s="486"/>
      <c r="C10" s="493"/>
      <c r="D10" s="486"/>
      <c r="E10" s="493"/>
      <c r="F10" s="486"/>
      <c r="G10" s="493"/>
      <c r="H10" s="93" t="s">
        <v>236</v>
      </c>
    </row>
    <row r="11" spans="1:8" s="102" customFormat="1" x14ac:dyDescent="0.2">
      <c r="A11" s="447" t="s">
        <v>555</v>
      </c>
      <c r="B11" s="486"/>
      <c r="C11" s="486"/>
      <c r="D11" s="486"/>
      <c r="E11" s="486"/>
      <c r="F11" s="486"/>
      <c r="G11" s="493"/>
      <c r="H11" s="493"/>
    </row>
    <row r="12" spans="1:8" s="102" customFormat="1" x14ac:dyDescent="0.2">
      <c r="A12" s="447" t="s">
        <v>614</v>
      </c>
      <c r="B12" s="486"/>
      <c r="C12" s="486"/>
      <c r="D12" s="486"/>
      <c r="E12" s="486"/>
      <c r="F12" s="486"/>
      <c r="G12" s="493"/>
      <c r="H12" s="493"/>
    </row>
    <row r="13" spans="1:8" s="102" customFormat="1" ht="14.25" x14ac:dyDescent="0.2">
      <c r="A13" s="166" t="s">
        <v>640</v>
      </c>
      <c r="B13" s="452"/>
      <c r="C13" s="452"/>
      <c r="D13" s="452"/>
      <c r="E13" s="452"/>
      <c r="F13" s="452"/>
      <c r="G13" s="452"/>
      <c r="H13" s="452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09" priority="4" operator="between">
      <formula>0</formula>
      <formula>0.5</formula>
    </cfRule>
  </conditionalFormatting>
  <conditionalFormatting sqref="D8">
    <cfRule type="cellIs" dxfId="308" priority="3" operator="between">
      <formula>0</formula>
      <formula>0.5</formula>
    </cfRule>
  </conditionalFormatting>
  <conditionalFormatting sqref="F8">
    <cfRule type="cellIs" dxfId="307" priority="2" operator="between">
      <formula>0</formula>
      <formula>0.5</formula>
    </cfRule>
  </conditionalFormatting>
  <conditionalFormatting sqref="H8">
    <cfRule type="cellIs" dxfId="306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1" t="s">
        <v>158</v>
      </c>
    </row>
    <row r="3" spans="1:14" s="102" customFormat="1" x14ac:dyDescent="0.2">
      <c r="A3" s="79"/>
      <c r="B3" s="864">
        <f>INDICE!A3</f>
        <v>42675</v>
      </c>
      <c r="C3" s="865"/>
      <c r="D3" s="866" t="s">
        <v>119</v>
      </c>
      <c r="E3" s="866"/>
      <c r="F3" s="866" t="s">
        <v>120</v>
      </c>
      <c r="G3" s="866"/>
      <c r="H3" s="866"/>
      <c r="I3" s="522"/>
    </row>
    <row r="4" spans="1:14" s="102" customFormat="1" x14ac:dyDescent="0.2">
      <c r="A4" s="81"/>
      <c r="B4" s="97" t="s">
        <v>47</v>
      </c>
      <c r="C4" s="97" t="s">
        <v>492</v>
      </c>
      <c r="D4" s="97" t="s">
        <v>47</v>
      </c>
      <c r="E4" s="97" t="s">
        <v>486</v>
      </c>
      <c r="F4" s="97" t="s">
        <v>47</v>
      </c>
      <c r="G4" s="440" t="s">
        <v>486</v>
      </c>
      <c r="H4" s="440" t="s">
        <v>109</v>
      </c>
      <c r="I4" s="522"/>
    </row>
    <row r="5" spans="1:14" s="102" customFormat="1" x14ac:dyDescent="0.2">
      <c r="A5" s="99" t="s">
        <v>191</v>
      </c>
      <c r="B5" s="524">
        <v>338.18409000000014</v>
      </c>
      <c r="C5" s="517">
        <v>2.9541780600475676</v>
      </c>
      <c r="D5" s="516">
        <v>4013.3254599999996</v>
      </c>
      <c r="E5" s="518">
        <v>1.845522909949602</v>
      </c>
      <c r="F5" s="516">
        <v>4379.806959999999</v>
      </c>
      <c r="G5" s="518">
        <v>1.7103561509093697</v>
      </c>
      <c r="H5" s="527">
        <v>92.048049366897345</v>
      </c>
    </row>
    <row r="6" spans="1:14" s="102" customFormat="1" x14ac:dyDescent="0.2">
      <c r="A6" s="99" t="s">
        <v>192</v>
      </c>
      <c r="B6" s="503">
        <v>29.178049999999974</v>
      </c>
      <c r="C6" s="510">
        <v>8.3754006313529246</v>
      </c>
      <c r="D6" s="495">
        <v>343.12232000000006</v>
      </c>
      <c r="E6" s="496">
        <v>11.273778115191506</v>
      </c>
      <c r="F6" s="495">
        <v>374.66153000000003</v>
      </c>
      <c r="G6" s="496">
        <v>11.467858437052429</v>
      </c>
      <c r="H6" s="501">
        <v>7.8740600497418507</v>
      </c>
    </row>
    <row r="7" spans="1:14" s="102" customFormat="1" x14ac:dyDescent="0.2">
      <c r="A7" s="99" t="s">
        <v>152</v>
      </c>
      <c r="B7" s="525">
        <v>2.129E-2</v>
      </c>
      <c r="C7" s="512">
        <v>100</v>
      </c>
      <c r="D7" s="511">
        <v>8.3329999999999987E-2</v>
      </c>
      <c r="E7" s="512">
        <v>8.3474190612403945</v>
      </c>
      <c r="F7" s="511">
        <v>9.1180000000000011E-2</v>
      </c>
      <c r="G7" s="512">
        <v>2.3459423055337338</v>
      </c>
      <c r="H7" s="525">
        <v>1.91628106396582E-3</v>
      </c>
    </row>
    <row r="8" spans="1:14" s="102" customFormat="1" x14ac:dyDescent="0.2">
      <c r="A8" s="523" t="s">
        <v>153</v>
      </c>
      <c r="B8" s="504">
        <v>367.38343000000009</v>
      </c>
      <c r="C8" s="505">
        <v>3.3708463001740392</v>
      </c>
      <c r="D8" s="504">
        <v>4356.531109999999</v>
      </c>
      <c r="E8" s="505">
        <v>2.5292721158520619</v>
      </c>
      <c r="F8" s="504">
        <v>4754.5596699999987</v>
      </c>
      <c r="G8" s="505">
        <v>2.4157523182250684</v>
      </c>
      <c r="H8" s="505">
        <v>99.924025697703158</v>
      </c>
    </row>
    <row r="9" spans="1:14" s="102" customFormat="1" x14ac:dyDescent="0.2">
      <c r="A9" s="99" t="s">
        <v>154</v>
      </c>
      <c r="B9" s="525">
        <v>0.30169999999999986</v>
      </c>
      <c r="C9" s="512">
        <v>19.018501716043932</v>
      </c>
      <c r="D9" s="511">
        <v>3.3633799999999998</v>
      </c>
      <c r="E9" s="512">
        <v>-5.9899152523423167</v>
      </c>
      <c r="F9" s="511">
        <v>3.6149900000000001</v>
      </c>
      <c r="G9" s="512">
        <v>-3.4772323121205164</v>
      </c>
      <c r="H9" s="501">
        <v>7.59743022968392E-2</v>
      </c>
    </row>
    <row r="10" spans="1:14" s="102" customFormat="1" x14ac:dyDescent="0.2">
      <c r="A10" s="68" t="s">
        <v>155</v>
      </c>
      <c r="B10" s="506">
        <v>367.68513000000013</v>
      </c>
      <c r="C10" s="507">
        <v>3.3819989730550803</v>
      </c>
      <c r="D10" s="506">
        <v>4359.8944899999997</v>
      </c>
      <c r="E10" s="507">
        <v>2.5221050532374609</v>
      </c>
      <c r="F10" s="506">
        <v>4758.1746599999988</v>
      </c>
      <c r="G10" s="507">
        <v>2.4110020418493328</v>
      </c>
      <c r="H10" s="507">
        <v>100</v>
      </c>
    </row>
    <row r="11" spans="1:14" s="102" customFormat="1" x14ac:dyDescent="0.2">
      <c r="A11" s="104" t="s">
        <v>156</v>
      </c>
      <c r="B11" s="513"/>
      <c r="C11" s="513"/>
      <c r="D11" s="513"/>
      <c r="E11" s="513"/>
      <c r="F11" s="513"/>
      <c r="G11" s="513"/>
      <c r="H11" s="513"/>
    </row>
    <row r="12" spans="1:14" s="102" customFormat="1" x14ac:dyDescent="0.2">
      <c r="A12" s="105" t="s">
        <v>197</v>
      </c>
      <c r="B12" s="526">
        <v>20.88735999999999</v>
      </c>
      <c r="C12" s="515">
        <v>-5.5865133922275643</v>
      </c>
      <c r="D12" s="514">
        <v>225.71640000000005</v>
      </c>
      <c r="E12" s="515">
        <v>-18.745194408246789</v>
      </c>
      <c r="F12" s="514">
        <v>245.58445999999998</v>
      </c>
      <c r="G12" s="515">
        <v>-17.89265108775048</v>
      </c>
      <c r="H12" s="528">
        <v>5.1613166297682742</v>
      </c>
    </row>
    <row r="13" spans="1:14" s="102" customFormat="1" x14ac:dyDescent="0.2">
      <c r="A13" s="106" t="s">
        <v>157</v>
      </c>
      <c r="B13" s="566">
        <v>5.6807736554371902</v>
      </c>
      <c r="C13" s="519"/>
      <c r="D13" s="548">
        <v>5.1771069349891556</v>
      </c>
      <c r="E13" s="519"/>
      <c r="F13" s="548">
        <v>5.1613166297682742</v>
      </c>
      <c r="G13" s="519"/>
      <c r="H13" s="529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236</v>
      </c>
    </row>
    <row r="15" spans="1:14" s="102" customFormat="1" x14ac:dyDescent="0.2">
      <c r="A15" s="94" t="s">
        <v>555</v>
      </c>
      <c r="B15" s="136"/>
      <c r="C15" s="136"/>
      <c r="D15" s="136"/>
      <c r="E15" s="136"/>
      <c r="F15" s="520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493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640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305" priority="3" operator="between">
      <formula>0</formula>
      <formula>0.5</formula>
    </cfRule>
  </conditionalFormatting>
  <conditionalFormatting sqref="B9:G9">
    <cfRule type="cellIs" dxfId="304" priority="5" operator="between">
      <formula>0</formula>
      <formula>0.5</formula>
    </cfRule>
  </conditionalFormatting>
  <conditionalFormatting sqref="B7:G7">
    <cfRule type="cellIs" dxfId="303" priority="4" operator="between">
      <formula>0</formula>
      <formula>0.5</formula>
    </cfRule>
  </conditionalFormatting>
  <conditionalFormatting sqref="C7">
    <cfRule type="cellIs" dxfId="302" priority="2" operator="equal">
      <formula>0</formula>
    </cfRule>
  </conditionalFormatting>
  <conditionalFormatting sqref="B7">
    <cfRule type="cellIs" dxfId="301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594</v>
      </c>
    </row>
    <row r="2" spans="1:10" ht="15.75" x14ac:dyDescent="0.25">
      <c r="A2" s="2"/>
      <c r="B2" s="109"/>
      <c r="H2" s="110" t="s">
        <v>158</v>
      </c>
    </row>
    <row r="3" spans="1:10" s="114" customFormat="1" ht="13.7" customHeight="1" x14ac:dyDescent="0.2">
      <c r="A3" s="111"/>
      <c r="B3" s="867">
        <f>INDICE!A3</f>
        <v>42675</v>
      </c>
      <c r="C3" s="867"/>
      <c r="D3" s="867"/>
      <c r="E3" s="112"/>
      <c r="F3" s="868" t="s">
        <v>120</v>
      </c>
      <c r="G3" s="868"/>
      <c r="H3" s="868"/>
    </row>
    <row r="4" spans="1:10" s="114" customFormat="1" x14ac:dyDescent="0.2">
      <c r="A4" s="115"/>
      <c r="B4" s="116" t="s">
        <v>150</v>
      </c>
      <c r="C4" s="809" t="s">
        <v>151</v>
      </c>
      <c r="D4" s="116" t="s">
        <v>159</v>
      </c>
      <c r="E4" s="116"/>
      <c r="F4" s="116" t="s">
        <v>150</v>
      </c>
      <c r="G4" s="809" t="s">
        <v>151</v>
      </c>
      <c r="H4" s="116" t="s">
        <v>159</v>
      </c>
    </row>
    <row r="5" spans="1:10" s="114" customFormat="1" x14ac:dyDescent="0.2">
      <c r="A5" s="111" t="s">
        <v>160</v>
      </c>
      <c r="B5" s="117">
        <v>50.961839999999981</v>
      </c>
      <c r="C5" s="119">
        <v>2.3090999999999995</v>
      </c>
      <c r="D5" s="530">
        <v>53.270939999999982</v>
      </c>
      <c r="E5" s="531"/>
      <c r="F5" s="531">
        <v>674.17642000000035</v>
      </c>
      <c r="G5" s="119">
        <v>30.939380000000025</v>
      </c>
      <c r="H5" s="530">
        <v>705.11580000000038</v>
      </c>
      <c r="I5" s="82"/>
    </row>
    <row r="6" spans="1:10" s="114" customFormat="1" x14ac:dyDescent="0.2">
      <c r="A6" s="115" t="s">
        <v>161</v>
      </c>
      <c r="B6" s="118">
        <v>9.5404400000000003</v>
      </c>
      <c r="C6" s="119">
        <v>0.68993999999999989</v>
      </c>
      <c r="D6" s="532">
        <v>10.23038</v>
      </c>
      <c r="E6" s="265"/>
      <c r="F6" s="265">
        <v>129.32804000000004</v>
      </c>
      <c r="G6" s="119">
        <v>7.7097700000000033</v>
      </c>
      <c r="H6" s="532">
        <v>137.03781000000004</v>
      </c>
      <c r="I6" s="82"/>
    </row>
    <row r="7" spans="1:10" s="114" customFormat="1" x14ac:dyDescent="0.2">
      <c r="A7" s="115" t="s">
        <v>162</v>
      </c>
      <c r="B7" s="118">
        <v>6.060179999999999</v>
      </c>
      <c r="C7" s="119">
        <v>0.52072999999999992</v>
      </c>
      <c r="D7" s="532">
        <v>6.5809099999999994</v>
      </c>
      <c r="E7" s="265"/>
      <c r="F7" s="265">
        <v>82.287909999999997</v>
      </c>
      <c r="G7" s="119">
        <v>7.2085100000000022</v>
      </c>
      <c r="H7" s="532">
        <v>89.496420000000001</v>
      </c>
      <c r="I7" s="82"/>
    </row>
    <row r="8" spans="1:10" s="114" customFormat="1" x14ac:dyDescent="0.2">
      <c r="A8" s="115" t="s">
        <v>163</v>
      </c>
      <c r="B8" s="118">
        <v>13.422049999999999</v>
      </c>
      <c r="C8" s="119">
        <v>0.98087999999999997</v>
      </c>
      <c r="D8" s="532">
        <v>14.402929999999998</v>
      </c>
      <c r="E8" s="265"/>
      <c r="F8" s="265">
        <v>207.73584</v>
      </c>
      <c r="G8" s="119">
        <v>13.085100000000004</v>
      </c>
      <c r="H8" s="532">
        <v>220.82094000000001</v>
      </c>
      <c r="I8" s="82"/>
    </row>
    <row r="9" spans="1:10" s="114" customFormat="1" x14ac:dyDescent="0.2">
      <c r="A9" s="115" t="s">
        <v>164</v>
      </c>
      <c r="B9" s="118">
        <v>30.871089999999999</v>
      </c>
      <c r="C9" s="119">
        <v>10.731170000000001</v>
      </c>
      <c r="D9" s="532">
        <v>41.602260000000001</v>
      </c>
      <c r="E9" s="265"/>
      <c r="F9" s="265">
        <v>372.02847000000014</v>
      </c>
      <c r="G9" s="119">
        <v>130.58326000000005</v>
      </c>
      <c r="H9" s="532">
        <v>502.61173000000019</v>
      </c>
      <c r="I9" s="82"/>
    </row>
    <row r="10" spans="1:10" s="114" customFormat="1" x14ac:dyDescent="0.2">
      <c r="A10" s="115" t="s">
        <v>165</v>
      </c>
      <c r="B10" s="118">
        <v>4.3038800000000013</v>
      </c>
      <c r="C10" s="119">
        <v>0.26086000000000004</v>
      </c>
      <c r="D10" s="532">
        <v>4.5647400000000014</v>
      </c>
      <c r="E10" s="265"/>
      <c r="F10" s="265">
        <v>58.187380000000026</v>
      </c>
      <c r="G10" s="119">
        <v>4.01349</v>
      </c>
      <c r="H10" s="532">
        <v>62.200870000000023</v>
      </c>
      <c r="I10" s="82"/>
    </row>
    <row r="11" spans="1:10" s="114" customFormat="1" x14ac:dyDescent="0.2">
      <c r="A11" s="115" t="s">
        <v>166</v>
      </c>
      <c r="B11" s="118">
        <v>18.350080000000009</v>
      </c>
      <c r="C11" s="119">
        <v>1.0939399999999997</v>
      </c>
      <c r="D11" s="532">
        <v>19.444020000000009</v>
      </c>
      <c r="E11" s="265"/>
      <c r="F11" s="265">
        <v>249.43229999999954</v>
      </c>
      <c r="G11" s="119">
        <v>17.690370000000009</v>
      </c>
      <c r="H11" s="532">
        <v>267.12266999999957</v>
      </c>
      <c r="I11" s="82"/>
    </row>
    <row r="12" spans="1:10" s="114" customFormat="1" x14ac:dyDescent="0.2">
      <c r="A12" s="115" t="s">
        <v>606</v>
      </c>
      <c r="B12" s="118">
        <v>12.135960000000003</v>
      </c>
      <c r="C12" s="119">
        <v>0.64991999999999983</v>
      </c>
      <c r="D12" s="532">
        <v>12.785880000000002</v>
      </c>
      <c r="E12" s="265"/>
      <c r="F12" s="265">
        <v>165.65655999999998</v>
      </c>
      <c r="G12" s="119">
        <v>9.2199000000000044</v>
      </c>
      <c r="H12" s="532">
        <v>174.87645999999998</v>
      </c>
      <c r="I12" s="82"/>
      <c r="J12" s="119"/>
    </row>
    <row r="13" spans="1:10" s="114" customFormat="1" x14ac:dyDescent="0.2">
      <c r="A13" s="115" t="s">
        <v>167</v>
      </c>
      <c r="B13" s="118">
        <v>57.388840000000002</v>
      </c>
      <c r="C13" s="119">
        <v>4.31412</v>
      </c>
      <c r="D13" s="532">
        <v>61.702960000000004</v>
      </c>
      <c r="E13" s="265"/>
      <c r="F13" s="265">
        <v>734.41919000000132</v>
      </c>
      <c r="G13" s="119">
        <v>55.587899999999955</v>
      </c>
      <c r="H13" s="532">
        <v>790.00709000000131</v>
      </c>
      <c r="I13" s="82"/>
      <c r="J13" s="119"/>
    </row>
    <row r="14" spans="1:10" s="114" customFormat="1" x14ac:dyDescent="0.2">
      <c r="A14" s="115" t="s">
        <v>168</v>
      </c>
      <c r="B14" s="118">
        <v>0.45121</v>
      </c>
      <c r="C14" s="119">
        <v>5.604E-2</v>
      </c>
      <c r="D14" s="533">
        <v>0.50724999999999998</v>
      </c>
      <c r="E14" s="119"/>
      <c r="F14" s="265">
        <v>5.5581400000000007</v>
      </c>
      <c r="G14" s="119">
        <v>0.62202000000000002</v>
      </c>
      <c r="H14" s="533">
        <v>6.1801600000000008</v>
      </c>
      <c r="I14" s="82"/>
      <c r="J14" s="119"/>
    </row>
    <row r="15" spans="1:10" s="114" customFormat="1" x14ac:dyDescent="0.2">
      <c r="A15" s="115" t="s">
        <v>169</v>
      </c>
      <c r="B15" s="118">
        <v>37.069850000000002</v>
      </c>
      <c r="C15" s="119">
        <v>1.8331099999999996</v>
      </c>
      <c r="D15" s="532">
        <v>38.90296</v>
      </c>
      <c r="E15" s="265"/>
      <c r="F15" s="265">
        <v>486.79105000000004</v>
      </c>
      <c r="G15" s="119">
        <v>23.805160000000011</v>
      </c>
      <c r="H15" s="532">
        <v>510.59621000000004</v>
      </c>
      <c r="I15" s="82"/>
      <c r="J15" s="119"/>
    </row>
    <row r="16" spans="1:10" s="114" customFormat="1" x14ac:dyDescent="0.2">
      <c r="A16" s="115" t="s">
        <v>170</v>
      </c>
      <c r="B16" s="118">
        <v>6.8907499999999997</v>
      </c>
      <c r="C16" s="119">
        <v>0.2389</v>
      </c>
      <c r="D16" s="532">
        <v>7.1296499999999998</v>
      </c>
      <c r="E16" s="265"/>
      <c r="F16" s="265">
        <v>91.768160000000023</v>
      </c>
      <c r="G16" s="119">
        <v>3.3796199999999992</v>
      </c>
      <c r="H16" s="532">
        <v>95.147780000000026</v>
      </c>
      <c r="I16" s="82"/>
      <c r="J16" s="119"/>
    </row>
    <row r="17" spans="1:14" s="114" customFormat="1" x14ac:dyDescent="0.2">
      <c r="A17" s="115" t="s">
        <v>171</v>
      </c>
      <c r="B17" s="118">
        <v>17.041390000000003</v>
      </c>
      <c r="C17" s="119">
        <v>1.0210000000000001</v>
      </c>
      <c r="D17" s="532">
        <v>18.062390000000004</v>
      </c>
      <c r="E17" s="265"/>
      <c r="F17" s="265">
        <v>227.18825999999987</v>
      </c>
      <c r="G17" s="119">
        <v>14.72017000000001</v>
      </c>
      <c r="H17" s="532">
        <v>241.9084299999999</v>
      </c>
      <c r="I17" s="82"/>
      <c r="J17" s="119"/>
    </row>
    <row r="18" spans="1:14" s="114" customFormat="1" x14ac:dyDescent="0.2">
      <c r="A18" s="115" t="s">
        <v>172</v>
      </c>
      <c r="B18" s="118">
        <v>2.7614399999999999</v>
      </c>
      <c r="C18" s="119">
        <v>0.14511000000000002</v>
      </c>
      <c r="D18" s="532">
        <v>2.9065499999999997</v>
      </c>
      <c r="E18" s="265"/>
      <c r="F18" s="265">
        <v>28.258230000000001</v>
      </c>
      <c r="G18" s="119">
        <v>1.7759599999999995</v>
      </c>
      <c r="H18" s="532">
        <v>30.034190000000002</v>
      </c>
      <c r="I18" s="82"/>
      <c r="J18" s="119"/>
    </row>
    <row r="19" spans="1:14" s="114" customFormat="1" x14ac:dyDescent="0.2">
      <c r="A19" s="115" t="s">
        <v>173</v>
      </c>
      <c r="B19" s="118">
        <v>43.261950000000006</v>
      </c>
      <c r="C19" s="119">
        <v>2.7350699999999999</v>
      </c>
      <c r="D19" s="532">
        <v>45.997020000000006</v>
      </c>
      <c r="E19" s="265"/>
      <c r="F19" s="265">
        <v>518.85792000000004</v>
      </c>
      <c r="G19" s="119">
        <v>32.156909999999996</v>
      </c>
      <c r="H19" s="532">
        <v>551.01483000000007</v>
      </c>
      <c r="I19" s="82"/>
      <c r="J19" s="119"/>
    </row>
    <row r="20" spans="1:14" s="114" customFormat="1" x14ac:dyDescent="0.2">
      <c r="A20" s="115" t="s">
        <v>174</v>
      </c>
      <c r="B20" s="119">
        <v>0.6041700000000001</v>
      </c>
      <c r="C20" s="119">
        <v>0</v>
      </c>
      <c r="D20" s="533">
        <v>0.6041700000000001</v>
      </c>
      <c r="E20" s="119"/>
      <c r="F20" s="265">
        <v>7.0339400000000003</v>
      </c>
      <c r="G20" s="119">
        <v>0</v>
      </c>
      <c r="H20" s="533">
        <v>7.0339400000000003</v>
      </c>
      <c r="I20" s="82"/>
      <c r="J20" s="119"/>
    </row>
    <row r="21" spans="1:14" s="114" customFormat="1" x14ac:dyDescent="0.2">
      <c r="A21" s="115" t="s">
        <v>175</v>
      </c>
      <c r="B21" s="118">
        <v>9.0981000000000005</v>
      </c>
      <c r="C21" s="119">
        <v>0.48762</v>
      </c>
      <c r="D21" s="532">
        <v>9.5857200000000002</v>
      </c>
      <c r="E21" s="265"/>
      <c r="F21" s="265">
        <v>113.46105000000001</v>
      </c>
      <c r="G21" s="119">
        <v>6.8420600000000018</v>
      </c>
      <c r="H21" s="532">
        <v>120.30311000000002</v>
      </c>
      <c r="I21" s="82"/>
      <c r="J21" s="119"/>
    </row>
    <row r="22" spans="1:14" s="114" customFormat="1" x14ac:dyDescent="0.2">
      <c r="A22" s="115" t="s">
        <v>176</v>
      </c>
      <c r="B22" s="118">
        <v>4.7216399999999998</v>
      </c>
      <c r="C22" s="119">
        <v>0.20851</v>
      </c>
      <c r="D22" s="532">
        <v>4.9301500000000003</v>
      </c>
      <c r="E22" s="265"/>
      <c r="F22" s="265">
        <v>60.527360000000016</v>
      </c>
      <c r="G22" s="119">
        <v>2.9956299999999998</v>
      </c>
      <c r="H22" s="532">
        <v>63.522990000000014</v>
      </c>
      <c r="I22" s="82"/>
      <c r="J22" s="119"/>
    </row>
    <row r="23" spans="1:14" x14ac:dyDescent="0.2">
      <c r="A23" s="120" t="s">
        <v>177</v>
      </c>
      <c r="B23" s="121">
        <v>13.249230000000004</v>
      </c>
      <c r="C23" s="119">
        <v>0.90202999999999989</v>
      </c>
      <c r="D23" s="534">
        <v>14.151260000000004</v>
      </c>
      <c r="E23" s="535"/>
      <c r="F23" s="535">
        <v>167.11073999999977</v>
      </c>
      <c r="G23" s="119">
        <v>12.326320000000004</v>
      </c>
      <c r="H23" s="534">
        <v>179.43705999999978</v>
      </c>
      <c r="I23" s="476"/>
      <c r="J23" s="119"/>
      <c r="N23" s="114"/>
    </row>
    <row r="24" spans="1:14" x14ac:dyDescent="0.2">
      <c r="A24" s="122" t="s">
        <v>498</v>
      </c>
      <c r="B24" s="123">
        <v>338.18409000000014</v>
      </c>
      <c r="C24" s="123">
        <v>29.178049999999988</v>
      </c>
      <c r="D24" s="123">
        <v>367.36214000000012</v>
      </c>
      <c r="E24" s="123"/>
      <c r="F24" s="123">
        <v>4379.8069599999944</v>
      </c>
      <c r="G24" s="123">
        <v>374.66153000000071</v>
      </c>
      <c r="H24" s="123">
        <v>4754.4684899999947</v>
      </c>
      <c r="I24" s="476"/>
      <c r="J24" s="119"/>
    </row>
    <row r="25" spans="1:14" x14ac:dyDescent="0.2">
      <c r="H25" s="93" t="s">
        <v>236</v>
      </c>
      <c r="J25" s="119"/>
    </row>
    <row r="26" spans="1:14" x14ac:dyDescent="0.2">
      <c r="A26" s="536" t="s">
        <v>494</v>
      </c>
      <c r="G26" s="125"/>
      <c r="H26" s="125"/>
      <c r="J26" s="119"/>
    </row>
    <row r="27" spans="1:14" x14ac:dyDescent="0.2">
      <c r="A27" s="154" t="s">
        <v>237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30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300" priority="8" operator="between">
      <formula>0</formula>
      <formula>0.5</formula>
    </cfRule>
    <cfRule type="cellIs" dxfId="299" priority="9" operator="between">
      <formula>0</formula>
      <formula>0.49</formula>
    </cfRule>
  </conditionalFormatting>
  <conditionalFormatting sqref="C5:C23">
    <cfRule type="cellIs" dxfId="298" priority="7" stopIfTrue="1" operator="equal">
      <formula>0</formula>
    </cfRule>
  </conditionalFormatting>
  <conditionalFormatting sqref="G20">
    <cfRule type="cellIs" dxfId="297" priority="6" stopIfTrue="1" operator="equal">
      <formula>0</formula>
    </cfRule>
  </conditionalFormatting>
  <conditionalFormatting sqref="G5:G23">
    <cfRule type="cellIs" dxfId="296" priority="5" stopIfTrue="1" operator="equal">
      <formula>0</formula>
    </cfRule>
  </conditionalFormatting>
  <conditionalFormatting sqref="J12:J30">
    <cfRule type="cellIs" dxfId="295" priority="3" operator="between">
      <formula>0</formula>
      <formula>0.5</formula>
    </cfRule>
    <cfRule type="cellIs" dxfId="294" priority="4" operator="between">
      <formula>0</formula>
      <formula>0.49</formula>
    </cfRule>
  </conditionalFormatting>
  <conditionalFormatting sqref="J27">
    <cfRule type="cellIs" dxfId="293" priority="2" stopIfTrue="1" operator="equal">
      <formula>0</formula>
    </cfRule>
  </conditionalFormatting>
  <conditionalFormatting sqref="J12:J30">
    <cfRule type="cellIs" dxfId="292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