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6\12. DICIEMBRE 2016\"/>
    </mc:Choice>
  </mc:AlternateContent>
  <bookViews>
    <workbookView xWindow="0" yWindow="0" windowWidth="28800" windowHeight="13410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<sst xmlns="http://schemas.openxmlformats.org/spreadsheetml/2006/main" count="1729" uniqueCount="680">
  <si>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</si>
  <si>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</si>
  <si>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</si>
  <si>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</si>
  <si>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</si>
  <si>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</si>
  <si>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</si>
  <si>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</si>
  <si>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</si>
  <si>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</si>
  <si>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</si>
  <si>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</si>
  <si>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</si>
  <si>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</si>
  <si>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</si>
  <si>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</si>
  <si>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</si>
  <si>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</si>
  <si>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</si>
  <si>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</si>
  <si>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</si>
  <si>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</si>
  <si>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</si>
  <si>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</si>
  <si>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</si>
  <si>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</si>
  <si>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</si>
  <si>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</si>
  <si>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</si>
  <si>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</si>
  <si>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</si>
  <si>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</si>
  <si>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</si>
  <si>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</si>
  <si>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</si>
  <si>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</si>
  <si>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</si>
  <si>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</si>
  <si>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</si>
  <si>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</si>
  <si>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</si>
  <si>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</si>
  <si>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</si>
  <si>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</si>
  <si>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</si>
  <si>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</si>
  <si>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</si>
  <si>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</si>
  <si>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</si>
  <si>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</si>
  <si>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</si>
  <si>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</si>
  <si>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</si>
  <si>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</si>
  <si>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</si>
  <si>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</si>
  <si>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</si>
  <si>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</si>
  <si>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</si>
  <si>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</si>
  <si>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</si>
  <si>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</si>
  <si>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</si>
  <si>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</si>
  <si>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</si>
  <si>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</si>
  <si>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</si>
  <si>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</si>
  <si>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</si>
  <si>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</si>
  <si>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</si>
  <si>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</si>
  <si>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</si>
  <si>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</si>
  <si>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</si>
  <si>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</si>
  <si>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</si>
  <si>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</si>
  <si>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</si>
  <si>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</si>
  <si>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</si>
  <si>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</si>
  <si>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</si>
  <si>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</si>
  <si>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</si>
  <si>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</si>
  <si>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</si>
  <si>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</si>
  <si>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</si>
  <si>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</si>
  <si>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</si>
  <si>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</si>
  <si>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</si>
  <si>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</si>
  <si>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</si>
  <si>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</si>
  <si>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</si>
  <si>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</si>
  <si>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</si>
  <si>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</si>
  <si>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</si>
  <si>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</si>
  <si>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</si>
  <si>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</si>
  <si>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</si>
  <si>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</si>
  <si>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</si>
  <si>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</si>
  <si>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</si>
  <si>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</si>
  <si>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</si>
  <si>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</si>
  <si>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</si>
  <si>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</si>
  <si>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</si>
  <si>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</si>
  <si>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</si>
  <si>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</si>
  <si>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</si>
  <si>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</si>
  <si>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</si>
  <si>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</si>
  <si>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</si>
  <si>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</si>
  <si>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</si>
  <si>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</si>
  <si>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</si>
  <si>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</si>
  <si>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</si>
  <si>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</si>
  <si>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</si>
  <si>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</si>
  <si>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</si>
  <si>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</si>
  <si>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</si>
  <si>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</si>
  <si>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</si>
  <si>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</si>
  <si>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</si>
  <si>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</si>
  <si>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</si>
  <si>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</si>
  <si>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</si>
  <si>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</si>
  <si>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</si>
  <si>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</si>
  <si>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</si>
  <si>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</si>
  <si>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</si>
  <si>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</si>
  <si>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</si>
  <si>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</si>
  <si>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</si>
  <si>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</si>
  <si>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</si>
  <si>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</si>
  <si>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</si>
  <si>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</si>
  <si>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</si>
  <si>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</si>
  <si>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</si>
  <si>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</si>
  <si>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</si>
  <si>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</si>
  <si>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</si>
  <si>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</si>
  <si>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</si>
  <si>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</si>
  <si>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</si>
  <si>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</si>
  <si>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</si>
  <si>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</si>
  <si>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</si>
  <si>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</si>
  <si>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</si>
  <si>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</si>
  <si>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</si>
  <si>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</si>
  <si>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</si>
  <si>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</si>
  <si>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</si>
  <si>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</si>
  <si>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</si>
  <si>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</si>
  <si>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</si>
  <si>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</si>
  <si>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</si>
  <si>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</si>
  <si>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</si>
  <si>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</si>
  <si>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</si>
  <si>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</si>
  <si>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</si>
  <si>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</si>
  <si>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</si>
  <si>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</si>
  <si>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</si>
  <si>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</si>
  <si>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</si>
  <si>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</si>
  <si>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</si>
  <si>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</si>
  <si>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</si>
  <si>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</si>
  <si>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</si>
  <si>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</si>
  <si>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</si>
  <si>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</si>
  <si>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</si>
  <si>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</si>
  <si>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</si>
  <si>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</si>
  <si>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</si>
  <si>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</si>
  <si>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</si>
  <si>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</si>
  <si>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</si>
  <si>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</si>
  <si>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</si>
  <si>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</si>
  <si>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</si>
  <si>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</si>
  <si>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</si>
  <si>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</si>
  <si>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</si>
  <si>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</si>
  <si>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</si>
  <si>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</si>
  <si>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</si>
  <si>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</si>
  <si>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</si>
  <si>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</si>
  <si>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</si>
  <si>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</si>
  <si>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</si>
  <si>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</si>
  <si>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</si>
  <si>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</si>
  <si>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</si>
  <si>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</si>
  <si>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</si>
  <si>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</si>
  <si>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</si>
  <si>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</si>
  <si>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</si>
  <si>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</si>
  <si>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</si>
  <si>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</si>
  <si>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</si>
  <si>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</si>
  <si>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</si>
  <si>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</si>
  <si>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</si>
  <si>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</si>
  <si>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</si>
  <si>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</si>
  <si>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</si>
  <si>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</si>
  <si>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</si>
  <si>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</si>
  <si>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</si>
  <si>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</si>
  <si>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</si>
  <si>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</si>
  <si>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</si>
  <si>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</si>
  <si>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</si>
  <si>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</si>
  <si>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</si>
  <si>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</si>
  <si>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</si>
  <si>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</si>
  <si>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</si>
  <si>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</si>
  <si>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</si>
  <si>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</si>
  <si>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</si>
  <si>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</si>
  <si>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</si>
  <si>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</si>
  <si>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</si>
  <si>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</si>
  <si>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</si>
  <si>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</si>
  <si>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</si>
  <si>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</si>
  <si>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</si>
  <si>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</si>
  <si>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</si>
  <si>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</si>
  <si>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</si>
  <si>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</si>
  <si>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</si>
  <si>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</si>
  <si>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</si>
  <si>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</si>
  <si>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</si>
  <si>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</si>
  <si>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</si>
  <si>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</si>
  <si>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</si>
  <si>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</si>
  <si>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</si>
  <si>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</si>
  <si>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</si>
  <si>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</si>
  <si>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</si>
  <si>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</si>
  <si>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</si>
  <si>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</si>
  <si>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</si>
  <si>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</si>
  <si>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</si>
  <si>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</si>
  <si>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</si>
  <si>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</si>
  <si>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</si>
  <si>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</si>
  <si>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</si>
  <si>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</si>
  <si>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</si>
  <si>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</si>
  <si>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</si>
  <si>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</si>
  <si>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</si>
  <si>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</si>
  <si>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</si>
  <si>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</si>
  <si>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</si>
  <si>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</si>
  <si>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</si>
  <si>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</si>
  <si>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</si>
  <si>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</si>
  <si>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</si>
  <si>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</si>
  <si>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</si>
  <si>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</si>
  <si>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</si>
  <si>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</si>
  <si>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</si>
  <si>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</si>
  <si>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</si>
  <si>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</si>
  <si>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</si>
  <si>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</si>
  <si>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</si>
  <si>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</si>
  <si>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</si>
  <si>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</si>
  <si>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</si>
  <si>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</si>
  <si>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</si>
  <si>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</si>
  <si>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</si>
  <si>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</si>
  <si>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</si>
  <si>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</si>
  <si>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</si>
  <si>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</si>
  <si>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</si>
  <si>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</si>
  <si>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</si>
  <si>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</si>
  <si>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</si>
  <si>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</si>
  <si>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</si>
  <si>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</si>
  <si>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</si>
  <si>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</si>
  <si>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</si>
  <si>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</si>
  <si>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</si>
  <si>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</si>
  <si>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</si>
  <si>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</si>
  <si>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</si>
  <si>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</si>
  <si>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</si>
  <si>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</si>
  <si>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</si>
  <si>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</si>
  <si>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</si>
  <si>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</si>
  <si>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</si>
  <si>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</si>
  <si>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</si>
  <si>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</si>
  <si>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</si>
  <si>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</si>
  <si>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</si>
  <si>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</si>
  <si>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</si>
  <si>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</si>
  <si>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</si>
  <si>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</si>
  <si>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</si>
  <si>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</si>
  <si>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</si>
  <si>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</si>
  <si>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</si>
  <si>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</si>
  <si>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</si>
  <si>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</si>
  <si>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</si>
  <si>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</si>
  <si>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</si>
  <si>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</si>
  <si>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</si>
  <si>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</si>
  <si>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</si>
  <si>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</si>
  <si>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</si>
  <si>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</si>
  <si>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</si>
  <si>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</si>
  <si>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</si>
  <si>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</si>
  <si>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</si>
  <si>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</si>
  <si>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</si>
  <si>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</si>
  <si>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</si>
  <si>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</si>
  <si>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</si>
  <si>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</si>
  <si>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</si>
  <si>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</si>
  <si>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</si>
  <si>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</si>
  <si>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</si>
  <si>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</si>
  <si>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</si>
  <si>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</si>
  <si>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</si>
  <si>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</si>
  <si>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</si>
  <si>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</si>
  <si>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</si>
  <si>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</si>
  <si>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</si>
  <si>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</si>
  <si>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</si>
  <si>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</si>
  <si>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</si>
  <si>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</si>
  <si>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</si>
  <si>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</si>
  <si>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</si>
  <si>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</si>
  <si>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</si>
  <si>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</si>
  <si>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</si>
  <si>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</si>
  <si>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</si>
  <si>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</si>
  <si>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</si>
  <si>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</si>
  <si>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</si>
  <si>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</si>
  <si>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</si>
  <si>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</si>
  <si>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</si>
  <si>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</si>
  <si>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</si>
  <si>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</si>
  <si>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</si>
  <si>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</si>
  <si>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</si>
  <si>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</si>
  <si>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</si>
  <si>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</si>
  <si>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</si>
  <si>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</si>
  <si>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</si>
  <si>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</si>
  <si>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</si>
  <si>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</si>
  <si>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</si>
  <si>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</si>
  <si>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</si>
  <si>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</si>
  <si>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</si>
  <si>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</si>
  <si>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</si>
  <si>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</si>
  <si>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</si>
  <si>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</si>
  <si>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</si>
  <si>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</si>
  <si>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</si>
  <si>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</si>
  <si>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</si>
  <si>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</si>
  <si>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</si>
  <si>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</si>
  <si>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</si>
  <si>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</si>
  <si>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</si>
  <si>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</si>
  <si>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</si>
  <si>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</si>
  <si>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</si>
  <si>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</si>
  <si>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</si>
  <si>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</si>
  <si>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</si>
  <si>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</si>
  <si>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</si>
  <si>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</si>
  <si>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</si>
  <si>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</si>
  <si>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</si>
  <si>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</si>
  <si>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</si>
  <si>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</si>
  <si>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</si>
  <si>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</si>
  <si>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</si>
  <si>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</si>
  <si>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</si>
  <si>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</si>
  <si>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</si>
  <si>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</si>
  <si>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</si>
  <si>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</si>
  <si>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</si>
  <si>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</si>
  <si>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</si>
  <si>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</si>
  <si>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</si>
  <si>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</si>
  <si>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</si>
  <si>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</si>
  <si>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</si>
  <si>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</si>
  <si>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</si>
  <si>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</si>
  <si>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</si>
  <si>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</si>
  <si>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</si>
  <si>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</si>
  <si>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</si>
  <si>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</si>
  <si>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</si>
  <si>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</si>
  <si>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</si>
  <si>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</si>
  <si>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</si>
  <si>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</si>
  <si>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</si>
  <si>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</si>
  <si>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</si>
  <si>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</si>
  <si>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</si>
  <si>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</si>
  <si>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</si>
  <si>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</si>
  <si>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</si>
  <si>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</si>
  <si>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</si>
  <si>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</si>
  <si>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</si>
  <si>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</si>
  <si>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</si>
  <si>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</si>
  <si>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</si>
  <si>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</si>
  <si>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</si>
  <si>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</si>
  <si>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</si>
  <si>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</si>
  <si>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</si>
  <si>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</si>
  <si>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</si>
  <si>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</si>
  <si>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</si>
  <si>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</si>
  <si>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</si>
  <si>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</si>
  <si>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</si>
  <si>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</si>
  <si>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</si>
  <si>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</si>
  <si>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</si>
  <si>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</si>
  <si>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</si>
  <si>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</si>
  <si>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</si>
  <si>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</si>
  <si>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</si>
  <si>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</si>
  <si>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</si>
  <si>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</si>
  <si>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</si>
  <si>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</si>
  <si>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</si>
  <si>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</si>
  <si>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/>
  </si>
  <si>
    <t xml:space="preserve">GWh </t>
  </si>
  <si>
    <t>Nota: No se han registrado actualizaciones de precios posteriores a enero de 2014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</si>
  <si>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</si>
  <si>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</si>
  <si>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</si>
  <si>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</si>
  <si>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</si>
  <si>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</si>
  <si>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</si>
  <si>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</si>
  <si>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</si>
  <si>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</si>
  <si>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</si>
  <si>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</si>
  <si>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</si>
  <si>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</si>
  <si>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</si>
  <si>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</si>
  <si>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</si>
  <si>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</si>
  <si>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</si>
  <si>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</si>
  <si>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</si>
  <si>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</si>
  <si>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</si>
  <si>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</si>
  <si>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</si>
  <si>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</si>
  <si>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</si>
  <si>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</si>
  <si>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</si>
  <si>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</si>
  <si>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</si>
  <si>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</si>
  <si>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</si>
  <si>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</si>
  <si>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</si>
  <si>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</si>
  <si>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</si>
  <si>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</si>
  <si>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</si>
  <si>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</si>
  <si>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</si>
  <si>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</si>
  <si>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</si>
  <si>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</si>
  <si>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</si>
  <si>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</si>
  <si>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</si>
  <si>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</si>
  <si>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</si>
  <si>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</si>
  <si>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</si>
  <si>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17 Noviembre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</si>
  <si>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</si>
  <si>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</si>
  <si>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</si>
  <si>
    <t>Irán</t>
  </si>
  <si>
    <t>15 Marzo</t>
  </si>
  <si>
    <t>Año 2015</t>
  </si>
  <si>
    <t>95,2 *</t>
  </si>
  <si>
    <t>97,7 *</t>
  </si>
  <si>
    <t>^</t>
  </si>
  <si>
    <t>^ distinto de 0,0</t>
  </si>
  <si>
    <t>Tv (%)
2015/2014</t>
  </si>
  <si>
    <t xml:space="preserve">** Se incluyen cargas de cisternas con destino a otros países y otras operaciones de GNL (puestas en frío, suministro directo a buques consumidores) Desglose desde enero 2014.
Nota: Las exportaciones corresponden a GNL salvo en los casos en los que está especificado                                                                                                                                                                                                                                       </t>
  </si>
  <si>
    <t>19 Julio</t>
  </si>
  <si>
    <t>17 Mayo</t>
  </si>
  <si>
    <t>Andorra</t>
  </si>
  <si>
    <t>20 Septiembre</t>
  </si>
  <si>
    <t>Cores</t>
  </si>
  <si>
    <t>Pakistán</t>
  </si>
  <si>
    <t>nov-16</t>
  </si>
  <si>
    <t>15 Noviembre</t>
  </si>
  <si>
    <t>dic-16</t>
  </si>
  <si>
    <t>dic-15</t>
  </si>
  <si>
    <t>BOLETÍN ESTADÍSTICO HIDROCARBUROS DICIEMBRE 2016</t>
  </si>
  <si>
    <t>4ºT 2016</t>
  </si>
  <si>
    <t>MINETAD</t>
  </si>
  <si>
    <t>Otras salidas del sistema**</t>
  </si>
  <si>
    <t>Fuente: MINETAD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</si>
</sst>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79" formatCode="\^"/>
    <numFmt numFmtId="180" formatCode="#,##0.00;\-##,##0.00;&quot;n.d.&quot;"/>
    <numFmt numFmtId="181" formatCode="#,##0.0000000"/>
    <numFmt numFmtId="182" formatCode="#,##0.0;\-##,##0.0;&quot;-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</borders>
  <cellStyleXfs count="15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  <xf numFmtId="0" fontId="4" fillId="0" borderId="0"/>
  </cellStyleXfs>
  <cellXfs count="921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0" fontId="47" fillId="0" borderId="0" xfId="0" applyFont="1"/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3" xfId="0" applyNumberFormat="1" applyFont="1" applyFill="1" applyBorder="1"/>
    <xf numFmtId="171" fontId="0" fillId="2" borderId="1" xfId="0" applyNumberFormat="1" applyFont="1" applyFill="1" applyBorder="1"/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0" fillId="2" borderId="0" xfId="0" applyFont="1" applyFill="1"/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0" fontId="0" fillId="0" borderId="0" xfId="0" applyFill="1"/>
    <xf numFmtId="166" fontId="32" fillId="6" borderId="0" xfId="0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79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0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center"/>
    </xf>
    <xf numFmtId="166" fontId="4" fillId="2" borderId="0" xfId="4" applyNumberFormat="1" applyFill="1" applyBorder="1" applyAlignment="1">
      <alignment horizontal="right"/>
    </xf>
    <xf numFmtId="3" fontId="13" fillId="2" borderId="0" xfId="0" applyNumberFormat="1" applyFont="1" applyFill="1" applyBorder="1" applyAlignment="1"/>
    <xf numFmtId="3" fontId="13" fillId="2" borderId="2" xfId="0" applyNumberFormat="1" applyFont="1" applyFill="1" applyBorder="1"/>
    <xf numFmtId="3" fontId="29" fillId="2" borderId="2" xfId="7" applyNumberFormat="1" applyFont="1" applyFill="1" applyBorder="1" applyAlignment="1" applyProtection="1">
      <alignment vertical="center"/>
      <protection locked="0"/>
    </xf>
    <xf numFmtId="172" fontId="4" fillId="2" borderId="2" xfId="1" applyNumberFormat="1" applyFont="1" applyFill="1" applyBorder="1" applyAlignment="1">
      <alignment horizontal="right"/>
    </xf>
    <xf numFmtId="175" fontId="4" fillId="2" borderId="2" xfId="1" applyNumberFormat="1" applyFont="1" applyFill="1" applyBorder="1" applyAlignment="1">
      <alignment horizontal="right"/>
    </xf>
    <xf numFmtId="175" fontId="4" fillId="2" borderId="2" xfId="1" quotePrefix="1" applyNumberFormat="1" applyFont="1" applyFill="1" applyBorder="1" applyAlignment="1">
      <alignment horizontal="right"/>
    </xf>
    <xf numFmtId="0" fontId="40" fillId="0" borderId="22" xfId="0" applyFont="1" applyBorder="1"/>
    <xf numFmtId="169" fontId="13" fillId="6" borderId="0" xfId="0" applyNumberFormat="1" applyFont="1" applyFill="1" applyBorder="1" applyAlignment="1">
      <alignment horizontal="right"/>
    </xf>
    <xf numFmtId="17" fontId="4" fillId="2" borderId="1" xfId="1" applyNumberFormat="1" applyFont="1" applyFill="1" applyBorder="1"/>
    <xf numFmtId="166" fontId="29" fillId="2" borderId="0" xfId="7" applyNumberFormat="1" applyFont="1" applyFill="1" applyBorder="1" applyAlignment="1" applyProtection="1">
      <alignment horizontal="right" vertical="center"/>
    </xf>
    <xf numFmtId="166" fontId="0" fillId="2" borderId="0" xfId="0" applyNumberFormat="1" applyFill="1"/>
    <xf numFmtId="171" fontId="13" fillId="6" borderId="0" xfId="0" applyNumberFormat="1" applyFont="1" applyFill="1" applyBorder="1" applyAlignment="1">
      <alignment horizontal="right" vertical="center"/>
    </xf>
    <xf numFmtId="3" fontId="4" fillId="13" borderId="0" xfId="1" quotePrefix="1" applyNumberFormat="1" applyFont="1" applyFill="1" applyBorder="1" applyAlignment="1">
      <alignment horizontal="right"/>
    </xf>
    <xf numFmtId="181" fontId="0" fillId="0" borderId="0" xfId="0" applyNumberFormat="1"/>
    <xf numFmtId="0" fontId="0" fillId="2" borderId="0" xfId="0" applyFill="1"/>
    <xf numFmtId="0" fontId="31" fillId="2" borderId="17" xfId="0" applyFont="1" applyFill="1" applyBorder="1" applyAlignment="1"/>
    <xf numFmtId="0" fontId="23" fillId="2" borderId="17" xfId="0" applyFont="1" applyFill="1" applyBorder="1" applyAlignment="1"/>
    <xf numFmtId="0" fontId="0" fillId="2" borderId="0" xfId="0" applyFill="1" applyAlignment="1"/>
    <xf numFmtId="3" fontId="0" fillId="0" borderId="0" xfId="0" applyNumberFormat="1"/>
    <xf numFmtId="167" fontId="4" fillId="2" borderId="0" xfId="1" applyNumberFormat="1" applyFill="1"/>
    <xf numFmtId="166" fontId="4" fillId="0" borderId="0" xfId="1" quotePrefix="1" applyNumberFormat="1" applyFont="1" applyFill="1" applyBorder="1" applyAlignment="1">
      <alignment horizontal="right"/>
    </xf>
    <xf numFmtId="166" fontId="4" fillId="13" borderId="0" xfId="1" quotePrefix="1" applyNumberFormat="1" applyFont="1" applyFill="1" applyBorder="1" applyAlignment="1">
      <alignment horizontal="right"/>
    </xf>
    <xf numFmtId="0" fontId="31" fillId="2" borderId="0" xfId="1" applyFont="1" applyFill="1" applyBorder="1"/>
    <xf numFmtId="16" fontId="4" fillId="2" borderId="1" xfId="1" quotePrefix="1" applyNumberFormat="1" applyFont="1" applyFill="1" applyBorder="1"/>
    <xf numFmtId="3" fontId="1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2"/>
    </xf>
    <xf numFmtId="172" fontId="16" fillId="2" borderId="2" xfId="0" applyNumberFormat="1" applyFont="1" applyFill="1" applyBorder="1" applyAlignment="1">
      <alignment horizontal="right"/>
    </xf>
    <xf numFmtId="0" fontId="0" fillId="2" borderId="3" xfId="0" applyFill="1" applyBorder="1"/>
    <xf numFmtId="0" fontId="0" fillId="2" borderId="3" xfId="0" applyFont="1" applyFill="1" applyBorder="1"/>
    <xf numFmtId="3" fontId="13" fillId="2" borderId="0" xfId="0" applyNumberFormat="1" applyFont="1" applyFill="1"/>
    <xf numFmtId="182" fontId="16" fillId="2" borderId="0" xfId="0" quotePrefix="1" applyNumberFormat="1" applyFont="1" applyFill="1" applyBorder="1" applyAlignment="1">
      <alignment horizontal="right"/>
    </xf>
    <xf numFmtId="166" fontId="15" fillId="2" borderId="0" xfId="1" quotePrefix="1" applyNumberFormat="1" applyFont="1" applyFill="1" applyBorder="1" applyAlignment="1">
      <alignment horizontal="right"/>
    </xf>
    <xf numFmtId="171" fontId="13" fillId="11" borderId="0" xfId="0" applyNumberFormat="1" applyFont="1" applyFill="1" applyBorder="1" applyAlignment="1">
      <alignment horizontal="right"/>
    </xf>
    <xf numFmtId="166" fontId="18" fillId="0" borderId="2" xfId="0" applyNumberFormat="1" applyFont="1" applyFill="1" applyBorder="1" applyAlignment="1">
      <alignment horizontal="right"/>
    </xf>
    <xf numFmtId="3" fontId="4" fillId="11" borderId="0" xfId="1" applyNumberFormat="1" applyFont="1" applyFill="1" applyBorder="1"/>
    <xf numFmtId="172" fontId="4" fillId="11" borderId="0" xfId="1" applyNumberFormat="1" applyFont="1" applyFill="1" applyBorder="1"/>
    <xf numFmtId="175" fontId="4" fillId="11" borderId="0" xfId="1" applyNumberFormat="1" applyFont="1" applyFill="1" applyBorder="1"/>
    <xf numFmtId="4" fontId="4" fillId="11" borderId="1" xfId="1" applyNumberFormat="1" applyFont="1" applyFill="1" applyBorder="1"/>
    <xf numFmtId="166" fontId="4" fillId="11" borderId="1" xfId="1" quotePrefix="1" applyNumberFormat="1" applyFont="1" applyFill="1" applyBorder="1" applyAlignment="1">
      <alignment horizontal="right"/>
    </xf>
    <xf numFmtId="14" fontId="51" fillId="2" borderId="0" xfId="1" applyNumberFormat="1" applyFont="1" applyFill="1" applyAlignment="1">
      <alignment horizontal="left" vertical="center"/>
    </xf>
    <xf numFmtId="169" fontId="16" fillId="2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>
      <alignment horizontal="right"/>
    </xf>
    <xf numFmtId="175" fontId="4" fillId="2" borderId="0" xfId="1" quotePrefix="1" applyNumberFormat="1" applyFont="1" applyFill="1" applyBorder="1" applyAlignment="1">
      <alignment horizontal="right"/>
    </xf>
    <xf numFmtId="0" fontId="4" fillId="2" borderId="15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9" fontId="13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/>
    <xf numFmtId="0" fontId="19" fillId="2" borderId="2" xfId="4" applyNumberFormat="1" applyFont="1" applyFill="1" applyBorder="1"/>
    <xf numFmtId="0" fontId="3" fillId="2" borderId="1" xfId="0" applyFont="1" applyFill="1" applyBorder="1"/>
    <xf numFmtId="0" fontId="6" fillId="2" borderId="0" xfId="1" applyFont="1" applyFill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5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2 3 2" xfId="14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317">
    <dxf>
      <numFmt numFmtId="183" formatCode="&quot;-&quot;"/>
    </dxf>
    <dxf>
      <numFmt numFmtId="179" formatCode="\^"/>
    </dxf>
    <dxf>
      <numFmt numFmtId="184" formatCode="\^;\^;\^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79" formatCode="\^"/>
    </dxf>
    <dxf>
      <numFmt numFmtId="184" formatCode="\^;\^;\^"/>
    </dxf>
    <dxf>
      <numFmt numFmtId="184" formatCode="\^;\^;\^"/>
    </dxf>
    <dxf>
      <numFmt numFmtId="184" formatCode="\^;\^;\^"/>
    </dxf>
    <dxf>
      <numFmt numFmtId="179" formatCode="\^"/>
    </dxf>
    <dxf>
      <numFmt numFmtId="184" formatCode="\^;\^;\^"/>
    </dxf>
    <dxf>
      <numFmt numFmtId="184" formatCode="\^;\^;\^"/>
    </dxf>
    <dxf>
      <numFmt numFmtId="184" formatCode="\^;\^;\^"/>
    </dxf>
    <dxf>
      <numFmt numFmtId="184" formatCode="\^;\^;\^"/>
    </dxf>
    <dxf>
      <numFmt numFmtId="184" formatCode="\^;\^;\^"/>
    </dxf>
    <dxf>
      <numFmt numFmtId="179" formatCode="\^"/>
    </dxf>
    <dxf>
      <numFmt numFmtId="179" formatCode="\^"/>
    </dxf>
    <dxf>
      <numFmt numFmtId="183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4" formatCode="\^;\^;\^"/>
    </dxf>
    <dxf>
      <numFmt numFmtId="179" formatCode="\^"/>
    </dxf>
    <dxf>
      <numFmt numFmtId="179" formatCode="\^"/>
    </dxf>
    <dxf>
      <numFmt numFmtId="179" formatCode="\^"/>
    </dxf>
    <dxf>
      <numFmt numFmtId="184" formatCode="\^;\^;\^"/>
    </dxf>
    <dxf>
      <numFmt numFmtId="179" formatCode="\^"/>
    </dxf>
    <dxf>
      <numFmt numFmtId="179" formatCode="\^"/>
    </dxf>
    <dxf>
      <numFmt numFmtId="183" formatCode="&quot;-&quot;"/>
    </dxf>
    <dxf>
      <numFmt numFmtId="179" formatCode="\^"/>
    </dxf>
    <dxf>
      <numFmt numFmtId="179" formatCode="\^"/>
    </dxf>
    <dxf>
      <numFmt numFmtId="183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4" formatCode="\^;\^;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3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3" formatCode="&quot;-&quot;"/>
    </dxf>
    <dxf>
      <numFmt numFmtId="183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83" formatCode="&quot;-&quot;"/>
    </dxf>
    <dxf>
      <numFmt numFmtId="183" formatCode="&quot;-&quot;"/>
    </dxf>
    <dxf>
      <numFmt numFmtId="179" formatCode="\^"/>
    </dxf>
    <dxf>
      <numFmt numFmtId="179" formatCode="\^"/>
    </dxf>
    <dxf>
      <numFmt numFmtId="183" formatCode="&quot;-&quot;"/>
    </dxf>
    <dxf>
      <numFmt numFmtId="183" formatCode="&quot;-&quot;"/>
    </dxf>
    <dxf>
      <numFmt numFmtId="183" formatCode="&quot;-&quot;"/>
    </dxf>
    <dxf>
      <numFmt numFmtId="179" formatCode="\^"/>
    </dxf>
    <dxf>
      <numFmt numFmtId="179" formatCode="\^"/>
    </dxf>
    <dxf>
      <numFmt numFmtId="183" formatCode="&quot;-&quot;"/>
    </dxf>
    <dxf>
      <numFmt numFmtId="183" formatCode="&quot;-&quot;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  <dxf>
      <numFmt numFmtId="179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1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3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4.bin" Type="http://schemas.openxmlformats.org/officeDocument/2006/relationships/printerSettings"/>
</Relationships>

</file>

<file path=xl/worksheets/_rels/sheet6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F3" sqref="F3"/>
    </sheetView>
  </sheetViews>
  <sheetFormatPr baseColWidth="10" defaultColWidth="11.375" defaultRowHeight="15" customHeight="1" x14ac:dyDescent="0.2"/>
  <cols>
    <col min="1" max="1" width="9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675</v>
      </c>
    </row>
    <row r="3" spans="1:9" ht="15" customHeight="1" x14ac:dyDescent="0.2">
      <c r="A3" s="846">
        <v>42705</v>
      </c>
    </row>
    <row r="4" spans="1:9" ht="15" customHeight="1" x14ac:dyDescent="0.25">
      <c r="A4" s="859" t="s">
        <v>19</v>
      </c>
      <c r="B4" s="859"/>
      <c r="C4" s="859"/>
      <c r="D4" s="859"/>
      <c r="E4" s="859"/>
      <c r="F4" s="859"/>
      <c r="G4" s="859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106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27" t="s">
        <v>577</v>
      </c>
      <c r="D17" s="327"/>
      <c r="E17" s="327"/>
      <c r="F17" s="327"/>
      <c r="G17" s="327"/>
      <c r="H17" s="327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585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208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27" t="s">
        <v>593</v>
      </c>
      <c r="D25" s="327"/>
      <c r="E25" s="327"/>
      <c r="F25" s="327"/>
      <c r="G25" s="9"/>
      <c r="H25" s="9"/>
    </row>
    <row r="26" spans="2:9" ht="15" customHeight="1" x14ac:dyDescent="0.2">
      <c r="C26" s="327" t="s">
        <v>33</v>
      </c>
      <c r="D26" s="327"/>
      <c r="E26" s="327"/>
      <c r="F26" s="327"/>
      <c r="G26" s="9"/>
      <c r="H26" s="9"/>
    </row>
    <row r="27" spans="2:9" ht="15" customHeight="1" x14ac:dyDescent="0.2">
      <c r="C27" s="327" t="s">
        <v>504</v>
      </c>
      <c r="D27" s="327"/>
      <c r="E27" s="327"/>
      <c r="F27" s="327"/>
      <c r="G27" s="327"/>
      <c r="H27" s="327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508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265</v>
      </c>
      <c r="D35" s="9"/>
      <c r="E35" s="9"/>
      <c r="F35" s="9"/>
      <c r="G35" s="9"/>
    </row>
    <row r="36" spans="1:9" ht="15" customHeight="1" x14ac:dyDescent="0.2">
      <c r="C36" s="9" t="s">
        <v>237</v>
      </c>
      <c r="D36" s="9"/>
      <c r="E36" s="9"/>
      <c r="F36" s="9"/>
      <c r="G36" s="12"/>
    </row>
    <row r="37" spans="1:9" ht="15" customHeight="1" x14ac:dyDescent="0.2">
      <c r="A37" s="6"/>
      <c r="C37" s="327" t="s">
        <v>34</v>
      </c>
      <c r="D37" s="327"/>
      <c r="E37" s="327"/>
      <c r="F37" s="327"/>
      <c r="G37" s="327"/>
      <c r="H37" s="9"/>
      <c r="I37" s="9"/>
    </row>
    <row r="38" spans="1:9" ht="15" customHeight="1" x14ac:dyDescent="0.2">
      <c r="A38" s="6"/>
      <c r="C38" s="327" t="s">
        <v>580</v>
      </c>
      <c r="D38" s="327"/>
      <c r="E38" s="327"/>
      <c r="F38" s="327"/>
      <c r="G38" s="327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273</v>
      </c>
      <c r="D43" s="9"/>
      <c r="E43" s="9"/>
      <c r="F43" s="9"/>
      <c r="H43" s="12"/>
      <c r="I43" s="12"/>
    </row>
    <row r="44" spans="1:9" ht="15" customHeight="1" x14ac:dyDescent="0.2">
      <c r="C44" s="9" t="s">
        <v>579</v>
      </c>
      <c r="D44" s="9"/>
      <c r="E44" s="9"/>
      <c r="F44" s="9"/>
      <c r="G44" s="12"/>
    </row>
    <row r="45" spans="1:9" ht="15" customHeight="1" x14ac:dyDescent="0.2">
      <c r="C45" s="9" t="s">
        <v>275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5"/>
      <c r="D48" s="325"/>
      <c r="E48" s="325"/>
      <c r="F48" s="325"/>
    </row>
    <row r="49" spans="1:8" ht="15" customHeight="1" x14ac:dyDescent="0.2">
      <c r="B49" s="6"/>
      <c r="C49" s="326" t="s">
        <v>578</v>
      </c>
      <c r="D49" s="326"/>
      <c r="E49" s="326"/>
      <c r="F49" s="326"/>
      <c r="G49" s="9"/>
    </row>
    <row r="50" spans="1:8" ht="15" customHeight="1" x14ac:dyDescent="0.2">
      <c r="B50" s="6"/>
      <c r="C50" s="9" t="s">
        <v>557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27" t="s">
        <v>22</v>
      </c>
      <c r="D56" s="327"/>
      <c r="E56" s="327"/>
      <c r="F56" s="327"/>
      <c r="G56" s="327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358</v>
      </c>
      <c r="D63" s="9"/>
      <c r="E63" s="9"/>
      <c r="F63" s="9"/>
      <c r="G63" s="9"/>
    </row>
    <row r="64" spans="1:8" ht="15" customHeight="1" x14ac:dyDescent="0.2">
      <c r="B64" s="6"/>
      <c r="C64" s="9" t="s">
        <v>416</v>
      </c>
      <c r="D64" s="9"/>
      <c r="E64" s="9"/>
      <c r="F64" s="9"/>
      <c r="G64" s="9"/>
    </row>
    <row r="65" spans="2:9" ht="15" customHeight="1" x14ac:dyDescent="0.2">
      <c r="B65" s="6"/>
      <c r="C65" s="9" t="s">
        <v>569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570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27" t="s">
        <v>582</v>
      </c>
      <c r="D71" s="327"/>
      <c r="E71" s="327"/>
      <c r="F71" s="9"/>
      <c r="G71" s="9"/>
    </row>
    <row r="72" spans="2:9" ht="15" customHeight="1" x14ac:dyDescent="0.2">
      <c r="C72" s="9" t="s">
        <v>581</v>
      </c>
      <c r="D72" s="9"/>
      <c r="E72" s="9"/>
      <c r="F72" s="9"/>
      <c r="G72" s="9"/>
      <c r="H72" s="9"/>
    </row>
    <row r="73" spans="2:9" ht="15" customHeight="1" x14ac:dyDescent="0.2">
      <c r="C73" s="9" t="s">
        <v>390</v>
      </c>
      <c r="D73" s="9"/>
      <c r="E73" s="9"/>
      <c r="F73" s="9"/>
    </row>
    <row r="74" spans="2:9" ht="15" customHeight="1" x14ac:dyDescent="0.2">
      <c r="C74" s="9" t="s">
        <v>618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27" t="s">
        <v>398</v>
      </c>
      <c r="D79" s="327"/>
      <c r="E79" s="327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27" t="s">
        <v>413</v>
      </c>
      <c r="D84" s="327"/>
      <c r="E84" s="327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583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27" t="s">
        <v>584</v>
      </c>
      <c r="D91" s="327"/>
      <c r="E91" s="327"/>
      <c r="F91" s="327"/>
      <c r="G91" s="11"/>
      <c r="H91" s="11"/>
      <c r="I91" s="11"/>
    </row>
    <row r="92" spans="1:10" ht="15" customHeight="1" x14ac:dyDescent="0.2">
      <c r="C92" s="327" t="s">
        <v>40</v>
      </c>
      <c r="D92" s="327"/>
      <c r="E92" s="327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60" t="s">
        <v>595</v>
      </c>
      <c r="B98" s="861"/>
      <c r="C98" s="861"/>
      <c r="D98" s="861"/>
      <c r="E98" s="861"/>
      <c r="F98" s="861"/>
      <c r="G98" s="861"/>
      <c r="H98" s="861"/>
      <c r="I98" s="861"/>
      <c r="J98" s="861"/>
      <c r="K98" s="861"/>
    </row>
    <row r="99" spans="1:11" ht="15" customHeight="1" x14ac:dyDescent="0.2">
      <c r="A99" s="861"/>
      <c r="B99" s="861"/>
      <c r="C99" s="861"/>
      <c r="D99" s="861"/>
      <c r="E99" s="861"/>
      <c r="F99" s="861"/>
      <c r="G99" s="861"/>
      <c r="H99" s="861"/>
      <c r="I99" s="861"/>
      <c r="J99" s="861"/>
      <c r="K99" s="861"/>
    </row>
    <row r="100" spans="1:11" ht="15" customHeight="1" x14ac:dyDescent="0.2">
      <c r="A100" s="861"/>
      <c r="B100" s="861"/>
      <c r="C100" s="861"/>
      <c r="D100" s="861"/>
      <c r="E100" s="861"/>
      <c r="F100" s="861"/>
      <c r="G100" s="861"/>
      <c r="H100" s="861"/>
      <c r="I100" s="861"/>
      <c r="J100" s="861"/>
      <c r="K100" s="861"/>
    </row>
    <row r="101" spans="1:11" ht="15" customHeight="1" x14ac:dyDescent="0.2">
      <c r="A101" s="861"/>
      <c r="B101" s="861"/>
      <c r="C101" s="861"/>
      <c r="D101" s="861"/>
      <c r="E101" s="861"/>
      <c r="F101" s="861"/>
      <c r="G101" s="861"/>
      <c r="H101" s="861"/>
      <c r="I101" s="861"/>
      <c r="J101" s="861"/>
      <c r="K101" s="861"/>
    </row>
    <row r="102" spans="1:11" ht="15" customHeight="1" x14ac:dyDescent="0.2">
      <c r="A102" s="861"/>
      <c r="B102" s="861"/>
      <c r="C102" s="861"/>
      <c r="D102" s="861"/>
      <c r="E102" s="861"/>
      <c r="F102" s="861"/>
      <c r="G102" s="861"/>
      <c r="H102" s="861"/>
      <c r="I102" s="861"/>
      <c r="J102" s="861"/>
      <c r="K102" s="861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H7" sqref="H7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0" t="s">
        <v>27</v>
      </c>
      <c r="B1" s="551"/>
      <c r="C1" s="551"/>
      <c r="D1" s="551"/>
      <c r="E1" s="551"/>
      <c r="F1" s="551"/>
      <c r="G1" s="551"/>
      <c r="H1" s="551"/>
      <c r="I1" s="558"/>
    </row>
    <row r="2" spans="1:11" ht="15.75" x14ac:dyDescent="0.25">
      <c r="A2" s="552"/>
      <c r="B2" s="553"/>
      <c r="C2" s="554"/>
      <c r="D2" s="554"/>
      <c r="E2" s="554"/>
      <c r="F2" s="554"/>
      <c r="G2" s="536"/>
      <c r="H2" s="536" t="s">
        <v>157</v>
      </c>
      <c r="I2" s="558"/>
    </row>
    <row r="3" spans="1:11" s="102" customFormat="1" x14ac:dyDescent="0.2">
      <c r="A3" s="537"/>
      <c r="B3" s="878">
        <f>INDICE!A3</f>
        <v>42705</v>
      </c>
      <c r="C3" s="879"/>
      <c r="D3" s="879" t="s">
        <v>118</v>
      </c>
      <c r="E3" s="879"/>
      <c r="F3" s="879" t="s">
        <v>119</v>
      </c>
      <c r="G3" s="880"/>
      <c r="H3" s="879"/>
      <c r="I3" s="520"/>
    </row>
    <row r="4" spans="1:11" s="102" customFormat="1" x14ac:dyDescent="0.2">
      <c r="A4" s="538"/>
      <c r="B4" s="539" t="s">
        <v>47</v>
      </c>
      <c r="C4" s="539" t="s">
        <v>484</v>
      </c>
      <c r="D4" s="539" t="s">
        <v>47</v>
      </c>
      <c r="E4" s="539" t="s">
        <v>484</v>
      </c>
      <c r="F4" s="539" t="s">
        <v>47</v>
      </c>
      <c r="G4" s="540" t="s">
        <v>484</v>
      </c>
      <c r="H4" s="540" t="s">
        <v>108</v>
      </c>
      <c r="I4" s="520"/>
    </row>
    <row r="5" spans="1:11" s="102" customFormat="1" x14ac:dyDescent="0.2">
      <c r="A5" s="541" t="s">
        <v>177</v>
      </c>
      <c r="B5" s="501">
        <v>1849.4691800000003</v>
      </c>
      <c r="C5" s="494">
        <v>-0.43419757656730218</v>
      </c>
      <c r="D5" s="493">
        <v>22464.254749999996</v>
      </c>
      <c r="E5" s="494">
        <v>3.229896414628731</v>
      </c>
      <c r="F5" s="493">
        <v>22464.254749999996</v>
      </c>
      <c r="G5" s="494">
        <v>3.229896414628731</v>
      </c>
      <c r="H5" s="499">
        <v>74.204824295108011</v>
      </c>
      <c r="I5" s="520"/>
      <c r="K5" s="96"/>
    </row>
    <row r="6" spans="1:11" s="102" customFormat="1" x14ac:dyDescent="0.2">
      <c r="A6" s="541" t="s">
        <v>178</v>
      </c>
      <c r="B6" s="562">
        <v>4.9049999999999996E-2</v>
      </c>
      <c r="C6" s="510">
        <v>-95.11166920800072</v>
      </c>
      <c r="D6" s="542">
        <v>4.531670000000001</v>
      </c>
      <c r="E6" s="494">
        <v>34.490075737790576</v>
      </c>
      <c r="F6" s="493">
        <v>4.531670000000001</v>
      </c>
      <c r="G6" s="494">
        <v>34.490075737790576</v>
      </c>
      <c r="H6" s="562">
        <v>1.4969193496766783E-2</v>
      </c>
      <c r="I6" s="520"/>
      <c r="K6" s="96"/>
    </row>
    <row r="7" spans="1:11" s="102" customFormat="1" x14ac:dyDescent="0.2">
      <c r="A7" s="541" t="s">
        <v>179</v>
      </c>
      <c r="B7" s="501">
        <v>0.74820000000000009</v>
      </c>
      <c r="C7" s="494">
        <v>-49.488607594936695</v>
      </c>
      <c r="D7" s="542">
        <v>12.607480000000001</v>
      </c>
      <c r="E7" s="494">
        <v>-23.356314823517089</v>
      </c>
      <c r="F7" s="493">
        <v>12.607480000000001</v>
      </c>
      <c r="G7" s="494">
        <v>-23.356314823517089</v>
      </c>
      <c r="H7" s="562">
        <v>4.1645531917950167E-2</v>
      </c>
      <c r="I7" s="520"/>
      <c r="K7" s="96"/>
    </row>
    <row r="8" spans="1:11" s="102" customFormat="1" x14ac:dyDescent="0.2">
      <c r="A8" s="561" t="s">
        <v>180</v>
      </c>
      <c r="B8" s="502">
        <v>1850.2664300000001</v>
      </c>
      <c r="C8" s="503">
        <v>-0.52433759541656877</v>
      </c>
      <c r="D8" s="502">
        <v>22481.393899999999</v>
      </c>
      <c r="E8" s="503">
        <v>3.2146540390718599</v>
      </c>
      <c r="F8" s="502">
        <v>22481.393899999999</v>
      </c>
      <c r="G8" s="503">
        <v>3.2146540390718599</v>
      </c>
      <c r="H8" s="503">
        <v>74.261439020522744</v>
      </c>
      <c r="I8" s="520"/>
    </row>
    <row r="9" spans="1:11" s="102" customFormat="1" x14ac:dyDescent="0.2">
      <c r="A9" s="541" t="s">
        <v>181</v>
      </c>
      <c r="B9" s="501">
        <v>407.05836000000033</v>
      </c>
      <c r="C9" s="494">
        <v>9.8462594129740442</v>
      </c>
      <c r="D9" s="493">
        <v>3906.9806899999999</v>
      </c>
      <c r="E9" s="494">
        <v>3.240318446613597</v>
      </c>
      <c r="F9" s="493">
        <v>3906.9806899999999</v>
      </c>
      <c r="G9" s="494">
        <v>3.240318446613597</v>
      </c>
      <c r="H9" s="499">
        <v>12.905694796121821</v>
      </c>
      <c r="I9" s="520"/>
    </row>
    <row r="10" spans="1:11" s="102" customFormat="1" x14ac:dyDescent="0.2">
      <c r="A10" s="541" t="s">
        <v>182</v>
      </c>
      <c r="B10" s="501">
        <v>232.33393999999996</v>
      </c>
      <c r="C10" s="494">
        <v>-11.044503144709063</v>
      </c>
      <c r="D10" s="493">
        <v>1860.2733200000005</v>
      </c>
      <c r="E10" s="494">
        <v>-7.5833726754218231</v>
      </c>
      <c r="F10" s="493">
        <v>1860.2733200000005</v>
      </c>
      <c r="G10" s="494">
        <v>-7.5833726754218231</v>
      </c>
      <c r="H10" s="499">
        <v>6.1449291947455906</v>
      </c>
      <c r="I10" s="520"/>
    </row>
    <row r="11" spans="1:11" s="102" customFormat="1" x14ac:dyDescent="0.2">
      <c r="A11" s="541" t="s">
        <v>183</v>
      </c>
      <c r="B11" s="501">
        <v>154.36600000000004</v>
      </c>
      <c r="C11" s="494">
        <v>-11.499843342006606</v>
      </c>
      <c r="D11" s="493">
        <v>2024.6597400000003</v>
      </c>
      <c r="E11" s="494">
        <v>-8.4171608673904448</v>
      </c>
      <c r="F11" s="493">
        <v>2024.6597400000003</v>
      </c>
      <c r="G11" s="494">
        <v>-8.4171608673904448</v>
      </c>
      <c r="H11" s="499">
        <v>6.6879369886098328</v>
      </c>
      <c r="I11" s="520"/>
    </row>
    <row r="12" spans="1:11" s="3" customFormat="1" x14ac:dyDescent="0.2">
      <c r="A12" s="543" t="s">
        <v>184</v>
      </c>
      <c r="B12" s="504">
        <v>2644.0247300000005</v>
      </c>
      <c r="C12" s="505">
        <v>-0.8315214157783688</v>
      </c>
      <c r="D12" s="504">
        <v>30273.307650000002</v>
      </c>
      <c r="E12" s="505">
        <v>1.625039402213579</v>
      </c>
      <c r="F12" s="504">
        <v>30273.307650000002</v>
      </c>
      <c r="G12" s="505">
        <v>1.625039402213579</v>
      </c>
      <c r="H12" s="505">
        <v>100</v>
      </c>
      <c r="I12" s="474"/>
    </row>
    <row r="13" spans="1:11" s="102" customFormat="1" x14ac:dyDescent="0.2">
      <c r="A13" s="566" t="s">
        <v>155</v>
      </c>
      <c r="B13" s="506"/>
      <c r="C13" s="506"/>
      <c r="D13" s="506"/>
      <c r="E13" s="506"/>
      <c r="F13" s="506"/>
      <c r="G13" s="506"/>
      <c r="H13" s="506"/>
      <c r="I13" s="520"/>
    </row>
    <row r="14" spans="1:11" s="129" customFormat="1" x14ac:dyDescent="0.2">
      <c r="A14" s="544" t="s">
        <v>185</v>
      </c>
      <c r="B14" s="524">
        <v>81.89511000000013</v>
      </c>
      <c r="C14" s="513">
        <v>1.4473147311536749</v>
      </c>
      <c r="D14" s="512">
        <v>968.64505000000088</v>
      </c>
      <c r="E14" s="513">
        <v>8.3002984895137395</v>
      </c>
      <c r="F14" s="512">
        <v>968.64505000000088</v>
      </c>
      <c r="G14" s="513">
        <v>8.3002984895137395</v>
      </c>
      <c r="H14" s="526">
        <v>3.199667050587387</v>
      </c>
      <c r="I14" s="559"/>
    </row>
    <row r="15" spans="1:11" s="129" customFormat="1" x14ac:dyDescent="0.2">
      <c r="A15" s="545" t="s">
        <v>586</v>
      </c>
      <c r="B15" s="564">
        <v>4.4261252688889847</v>
      </c>
      <c r="C15" s="517"/>
      <c r="D15" s="546">
        <v>4.3086520983025034</v>
      </c>
      <c r="E15" s="517"/>
      <c r="F15" s="546">
        <v>4.3086520983025034</v>
      </c>
      <c r="G15" s="517"/>
      <c r="H15" s="527"/>
      <c r="I15" s="559"/>
    </row>
    <row r="16" spans="1:11" s="129" customFormat="1" x14ac:dyDescent="0.2">
      <c r="A16" s="547" t="s">
        <v>493</v>
      </c>
      <c r="B16" s="565">
        <v>118.95369000000004</v>
      </c>
      <c r="C16" s="838">
        <v>-14.482578495656085</v>
      </c>
      <c r="D16" s="548">
        <v>1554.18102</v>
      </c>
      <c r="E16" s="507">
        <v>-6.3958973221883095</v>
      </c>
      <c r="F16" s="548">
        <v>1554.18102</v>
      </c>
      <c r="G16" s="507">
        <v>-6.3958973221883095</v>
      </c>
      <c r="H16" s="563">
        <v>5.1338328733959795</v>
      </c>
      <c r="I16" s="559"/>
    </row>
    <row r="17" spans="1:14" s="102" customFormat="1" x14ac:dyDescent="0.2">
      <c r="A17" s="555"/>
      <c r="B17" s="556"/>
      <c r="C17" s="556"/>
      <c r="D17" s="556"/>
      <c r="E17" s="556"/>
      <c r="F17" s="556"/>
      <c r="G17" s="556"/>
      <c r="H17" s="557" t="s">
        <v>235</v>
      </c>
      <c r="I17" s="520"/>
    </row>
    <row r="18" spans="1:14" s="102" customFormat="1" x14ac:dyDescent="0.2">
      <c r="A18" s="549" t="s">
        <v>553</v>
      </c>
      <c r="B18" s="511"/>
      <c r="C18" s="511"/>
      <c r="D18" s="511"/>
      <c r="E18" s="511"/>
      <c r="F18" s="493"/>
      <c r="G18" s="511"/>
      <c r="H18" s="511"/>
      <c r="I18" s="106"/>
      <c r="J18" s="106"/>
      <c r="K18" s="106"/>
      <c r="L18" s="106"/>
      <c r="M18" s="106"/>
      <c r="N18" s="106"/>
    </row>
    <row r="19" spans="1:14" x14ac:dyDescent="0.2">
      <c r="A19" s="881" t="s">
        <v>494</v>
      </c>
      <c r="B19" s="882"/>
      <c r="C19" s="882"/>
      <c r="D19" s="882"/>
      <c r="E19" s="882"/>
      <c r="F19" s="882"/>
      <c r="G19" s="882"/>
      <c r="H19" s="554"/>
      <c r="I19" s="107"/>
      <c r="J19" s="107"/>
      <c r="K19" s="107"/>
      <c r="L19" s="107"/>
      <c r="M19" s="107"/>
      <c r="N19" s="107"/>
    </row>
    <row r="20" spans="1:14" ht="14.25" x14ac:dyDescent="0.2">
      <c r="A20" s="165" t="s">
        <v>638</v>
      </c>
      <c r="B20" s="560"/>
      <c r="C20" s="560"/>
      <c r="D20" s="560"/>
      <c r="E20" s="560"/>
      <c r="F20" s="560"/>
      <c r="G20" s="560"/>
      <c r="H20" s="560"/>
      <c r="I20" s="107"/>
      <c r="J20" s="107"/>
      <c r="K20" s="107"/>
      <c r="L20" s="107"/>
      <c r="M20" s="107"/>
      <c r="N20" s="107"/>
    </row>
    <row r="21" spans="1:14" x14ac:dyDescent="0.2">
      <c r="A21" s="170"/>
      <c r="B21" s="171"/>
      <c r="C21" s="171"/>
      <c r="D21" s="171"/>
      <c r="E21" s="171"/>
      <c r="F21" s="171"/>
      <c r="G21" s="171"/>
      <c r="H21" s="171"/>
    </row>
    <row r="32" spans="1:14" x14ac:dyDescent="0.2">
      <c r="C32" s="96" t="s">
        <v>421</v>
      </c>
    </row>
  </sheetData>
  <mergeCells count="4">
    <mergeCell ref="B3:C3"/>
    <mergeCell ref="D3:E3"/>
    <mergeCell ref="F3:H3"/>
    <mergeCell ref="A19:G19"/>
  </mergeCells>
  <conditionalFormatting sqref="B6">
    <cfRule type="cellIs" dxfId="298" priority="13" operator="between">
      <formula>0</formula>
      <formula>0.5</formula>
    </cfRule>
    <cfRule type="cellIs" dxfId="297" priority="14" operator="between">
      <formula>0</formula>
      <formula>0.49</formula>
    </cfRule>
  </conditionalFormatting>
  <conditionalFormatting sqref="D6">
    <cfRule type="cellIs" dxfId="296" priority="11" operator="between">
      <formula>0</formula>
      <formula>0.5</formula>
    </cfRule>
    <cfRule type="cellIs" dxfId="295" priority="12" operator="between">
      <formula>0</formula>
      <formula>0.49</formula>
    </cfRule>
  </conditionalFormatting>
  <conditionalFormatting sqref="D7">
    <cfRule type="cellIs" dxfId="294" priority="9" operator="between">
      <formula>0</formula>
      <formula>0.5</formula>
    </cfRule>
    <cfRule type="cellIs" dxfId="293" priority="10" operator="between">
      <formula>0</formula>
      <formula>0.49</formula>
    </cfRule>
  </conditionalFormatting>
  <conditionalFormatting sqref="H6">
    <cfRule type="cellIs" dxfId="292" priority="5" operator="between">
      <formula>0</formula>
      <formula>0.5</formula>
    </cfRule>
    <cfRule type="cellIs" dxfId="291" priority="6" operator="between">
      <formula>0</formula>
      <formula>0.49</formula>
    </cfRule>
  </conditionalFormatting>
  <conditionalFormatting sqref="H7">
    <cfRule type="cellIs" dxfId="290" priority="3" operator="between">
      <formula>0</formula>
      <formula>0.5</formula>
    </cfRule>
    <cfRule type="cellIs" dxfId="289" priority="4" operator="between">
      <formula>0</formula>
      <formula>0.49</formula>
    </cfRule>
  </conditionalFormatting>
  <conditionalFormatting sqref="C16">
    <cfRule type="cellIs" dxfId="288" priority="1" operator="between">
      <formula>0</formula>
      <formula>0.5</formula>
    </cfRule>
    <cfRule type="cellIs" dxfId="287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C9" sqref="C9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495</v>
      </c>
    </row>
    <row r="2" spans="1:11" ht="15.75" x14ac:dyDescent="0.25">
      <c r="A2" s="2"/>
      <c r="J2" s="109" t="s">
        <v>157</v>
      </c>
    </row>
    <row r="3" spans="1:11" s="113" customFormat="1" ht="13.7" customHeight="1" x14ac:dyDescent="0.2">
      <c r="A3" s="110"/>
      <c r="B3" s="876">
        <f>INDICE!A3</f>
        <v>42705</v>
      </c>
      <c r="C3" s="876"/>
      <c r="D3" s="876">
        <f>INDICE!C3</f>
        <v>0</v>
      </c>
      <c r="E3" s="876"/>
      <c r="F3" s="111"/>
      <c r="G3" s="877" t="s">
        <v>119</v>
      </c>
      <c r="H3" s="877"/>
      <c r="I3" s="877"/>
      <c r="J3" s="877"/>
    </row>
    <row r="4" spans="1:11" s="113" customFormat="1" x14ac:dyDescent="0.2">
      <c r="A4" s="114"/>
      <c r="B4" s="115" t="s">
        <v>186</v>
      </c>
      <c r="C4" s="115" t="s">
        <v>187</v>
      </c>
      <c r="D4" s="115" t="s">
        <v>188</v>
      </c>
      <c r="E4" s="115" t="s">
        <v>189</v>
      </c>
      <c r="F4" s="115"/>
      <c r="G4" s="115" t="s">
        <v>186</v>
      </c>
      <c r="H4" s="115" t="s">
        <v>187</v>
      </c>
      <c r="I4" s="115" t="s">
        <v>188</v>
      </c>
      <c r="J4" s="115" t="s">
        <v>189</v>
      </c>
    </row>
    <row r="5" spans="1:11" s="113" customFormat="1" x14ac:dyDescent="0.2">
      <c r="A5" s="567" t="s">
        <v>159</v>
      </c>
      <c r="B5" s="116">
        <v>280.39174999999989</v>
      </c>
      <c r="C5" s="116">
        <v>53.841409999999996</v>
      </c>
      <c r="D5" s="116">
        <v>12.15753</v>
      </c>
      <c r="E5" s="528">
        <v>346.39068999999989</v>
      </c>
      <c r="F5" s="116"/>
      <c r="G5" s="116">
        <v>3407.3881500000043</v>
      </c>
      <c r="H5" s="116">
        <v>590.91111999999964</v>
      </c>
      <c r="I5" s="116">
        <v>118.54864000000002</v>
      </c>
      <c r="J5" s="528">
        <v>4116.847910000004</v>
      </c>
      <c r="K5" s="82"/>
    </row>
    <row r="6" spans="1:11" s="113" customFormat="1" x14ac:dyDescent="0.2">
      <c r="A6" s="568" t="s">
        <v>160</v>
      </c>
      <c r="B6" s="118">
        <v>73.48857000000001</v>
      </c>
      <c r="C6" s="118">
        <v>31.171039999999994</v>
      </c>
      <c r="D6" s="118">
        <v>15.21907</v>
      </c>
      <c r="E6" s="531">
        <v>119.87868</v>
      </c>
      <c r="F6" s="118"/>
      <c r="G6" s="118">
        <v>899.90979999999945</v>
      </c>
      <c r="H6" s="118">
        <v>289.51927000000006</v>
      </c>
      <c r="I6" s="118">
        <v>93.920529999999999</v>
      </c>
      <c r="J6" s="531">
        <v>1283.3495999999996</v>
      </c>
      <c r="K6" s="82"/>
    </row>
    <row r="7" spans="1:11" s="113" customFormat="1" x14ac:dyDescent="0.2">
      <c r="A7" s="568" t="s">
        <v>161</v>
      </c>
      <c r="B7" s="118">
        <v>37.222340000000003</v>
      </c>
      <c r="C7" s="118">
        <v>8.0065000000000008</v>
      </c>
      <c r="D7" s="118">
        <v>6.8061000000000007</v>
      </c>
      <c r="E7" s="531">
        <v>52.034940000000006</v>
      </c>
      <c r="F7" s="118"/>
      <c r="G7" s="118">
        <v>443.54174</v>
      </c>
      <c r="H7" s="118">
        <v>77.342600000000047</v>
      </c>
      <c r="I7" s="118">
        <v>52.634339999999995</v>
      </c>
      <c r="J7" s="531">
        <v>573.51868000000002</v>
      </c>
      <c r="K7" s="82"/>
    </row>
    <row r="8" spans="1:11" s="113" customFormat="1" x14ac:dyDescent="0.2">
      <c r="A8" s="568" t="s">
        <v>162</v>
      </c>
      <c r="B8" s="118">
        <v>26.08511</v>
      </c>
      <c r="C8" s="118">
        <v>3.5511499999999998</v>
      </c>
      <c r="D8" s="118">
        <v>11.210660000000001</v>
      </c>
      <c r="E8" s="531">
        <v>40.846919999999997</v>
      </c>
      <c r="F8" s="118"/>
      <c r="G8" s="118">
        <v>412.28464000000002</v>
      </c>
      <c r="H8" s="118">
        <v>45.77684</v>
      </c>
      <c r="I8" s="118">
        <v>125.00466</v>
      </c>
      <c r="J8" s="531">
        <v>583.06614000000002</v>
      </c>
      <c r="K8" s="82"/>
    </row>
    <row r="9" spans="1:11" s="113" customFormat="1" x14ac:dyDescent="0.2">
      <c r="A9" s="568" t="s">
        <v>163</v>
      </c>
      <c r="B9" s="118">
        <v>57.996370000000006</v>
      </c>
      <c r="C9" s="118">
        <v>0</v>
      </c>
      <c r="D9" s="118">
        <v>19.988</v>
      </c>
      <c r="E9" s="531">
        <v>77.984370000000013</v>
      </c>
      <c r="F9" s="118"/>
      <c r="G9" s="118">
        <v>662.66929999999979</v>
      </c>
      <c r="H9" s="118">
        <v>4.0000000000000002E-4</v>
      </c>
      <c r="I9" s="118">
        <v>176.48257000000001</v>
      </c>
      <c r="J9" s="531">
        <v>839.15226999999982</v>
      </c>
      <c r="K9" s="82"/>
    </row>
    <row r="10" spans="1:11" s="113" customFormat="1" x14ac:dyDescent="0.2">
      <c r="A10" s="568" t="s">
        <v>164</v>
      </c>
      <c r="B10" s="118">
        <v>26.639440000000004</v>
      </c>
      <c r="C10" s="118">
        <v>6.0156800000000006</v>
      </c>
      <c r="D10" s="118">
        <v>0.85342999999999991</v>
      </c>
      <c r="E10" s="531">
        <v>33.508550000000007</v>
      </c>
      <c r="F10" s="118"/>
      <c r="G10" s="118">
        <v>320.44330000000008</v>
      </c>
      <c r="H10" s="118">
        <v>56.381409999999995</v>
      </c>
      <c r="I10" s="118">
        <v>6.311329999999999</v>
      </c>
      <c r="J10" s="531">
        <v>383.13604000000009</v>
      </c>
      <c r="K10" s="82"/>
    </row>
    <row r="11" spans="1:11" s="113" customFormat="1" x14ac:dyDescent="0.2">
      <c r="A11" s="568" t="s">
        <v>165</v>
      </c>
      <c r="B11" s="118">
        <v>147.22774000000001</v>
      </c>
      <c r="C11" s="118">
        <v>71.353160000000017</v>
      </c>
      <c r="D11" s="118">
        <v>31.476590000000005</v>
      </c>
      <c r="E11" s="531">
        <v>250.05749000000006</v>
      </c>
      <c r="F11" s="118"/>
      <c r="G11" s="118">
        <v>1742.1408200000028</v>
      </c>
      <c r="H11" s="118">
        <v>635.10252999999977</v>
      </c>
      <c r="I11" s="118">
        <v>223.13584000000006</v>
      </c>
      <c r="J11" s="531">
        <v>2600.3791900000024</v>
      </c>
      <c r="K11" s="82"/>
    </row>
    <row r="12" spans="1:11" s="113" customFormat="1" x14ac:dyDescent="0.2">
      <c r="A12" s="568" t="s">
        <v>604</v>
      </c>
      <c r="B12" s="118">
        <v>104.2941</v>
      </c>
      <c r="C12" s="118">
        <v>59.920290000000023</v>
      </c>
      <c r="D12" s="118">
        <v>18.619210000000002</v>
      </c>
      <c r="E12" s="531">
        <v>182.83360000000005</v>
      </c>
      <c r="F12" s="118"/>
      <c r="G12" s="118">
        <v>1253.0224099999987</v>
      </c>
      <c r="H12" s="118">
        <v>535.74272999999971</v>
      </c>
      <c r="I12" s="118">
        <v>131.12249000000011</v>
      </c>
      <c r="J12" s="531">
        <v>1919.8876299999986</v>
      </c>
      <c r="K12" s="82"/>
    </row>
    <row r="13" spans="1:11" s="113" customFormat="1" x14ac:dyDescent="0.2">
      <c r="A13" s="568" t="s">
        <v>166</v>
      </c>
      <c r="B13" s="118">
        <v>290.43514000000005</v>
      </c>
      <c r="C13" s="118">
        <v>53.453919999999997</v>
      </c>
      <c r="D13" s="118">
        <v>25.080650000000002</v>
      </c>
      <c r="E13" s="531">
        <v>368.96971000000002</v>
      </c>
      <c r="F13" s="118"/>
      <c r="G13" s="118">
        <v>3566.5434300000002</v>
      </c>
      <c r="H13" s="118">
        <v>452.87681000000003</v>
      </c>
      <c r="I13" s="118">
        <v>226.07226000000003</v>
      </c>
      <c r="J13" s="531">
        <v>4245.4925000000003</v>
      </c>
      <c r="K13" s="82"/>
    </row>
    <row r="14" spans="1:11" s="113" customFormat="1" x14ac:dyDescent="0.2">
      <c r="A14" s="568" t="s">
        <v>167</v>
      </c>
      <c r="B14" s="118">
        <v>1.13381</v>
      </c>
      <c r="C14" s="118">
        <v>0</v>
      </c>
      <c r="D14" s="118">
        <v>5.4899999999999997E-2</v>
      </c>
      <c r="E14" s="531">
        <v>1.1887099999999999</v>
      </c>
      <c r="F14" s="118"/>
      <c r="G14" s="118">
        <v>13.619939999999998</v>
      </c>
      <c r="H14" s="118">
        <v>2.3089999999999999E-2</v>
      </c>
      <c r="I14" s="118">
        <v>0.24417</v>
      </c>
      <c r="J14" s="531">
        <v>13.887199999999998</v>
      </c>
      <c r="K14" s="82"/>
    </row>
    <row r="15" spans="1:11" s="113" customFormat="1" x14ac:dyDescent="0.2">
      <c r="A15" s="568" t="s">
        <v>168</v>
      </c>
      <c r="B15" s="118">
        <v>174.04234000000005</v>
      </c>
      <c r="C15" s="118">
        <v>21.37519</v>
      </c>
      <c r="D15" s="118">
        <v>6.8641800000000002</v>
      </c>
      <c r="E15" s="531">
        <v>202.28171000000006</v>
      </c>
      <c r="F15" s="118"/>
      <c r="G15" s="118">
        <v>2163.0553800000007</v>
      </c>
      <c r="H15" s="118">
        <v>226.81511000000017</v>
      </c>
      <c r="I15" s="118">
        <v>77.411740000000009</v>
      </c>
      <c r="J15" s="531">
        <v>2467.2822300000007</v>
      </c>
      <c r="K15" s="82"/>
    </row>
    <row r="16" spans="1:11" s="113" customFormat="1" x14ac:dyDescent="0.2">
      <c r="A16" s="568" t="s">
        <v>169</v>
      </c>
      <c r="B16" s="118">
        <v>51.874999999999986</v>
      </c>
      <c r="C16" s="118">
        <v>11.33704</v>
      </c>
      <c r="D16" s="118">
        <v>3.3152900000000005</v>
      </c>
      <c r="E16" s="531">
        <v>66.527329999999992</v>
      </c>
      <c r="F16" s="118"/>
      <c r="G16" s="118">
        <v>627.62497000000019</v>
      </c>
      <c r="H16" s="118">
        <v>141.56861999999998</v>
      </c>
      <c r="I16" s="118">
        <v>22.367460000000005</v>
      </c>
      <c r="J16" s="531">
        <v>791.56105000000025</v>
      </c>
      <c r="K16" s="82"/>
    </row>
    <row r="17" spans="1:16" s="113" customFormat="1" x14ac:dyDescent="0.2">
      <c r="A17" s="568" t="s">
        <v>170</v>
      </c>
      <c r="B17" s="118">
        <v>114.88934</v>
      </c>
      <c r="C17" s="118">
        <v>22.756969999999995</v>
      </c>
      <c r="D17" s="118">
        <v>31.099149999999998</v>
      </c>
      <c r="E17" s="531">
        <v>168.74546000000001</v>
      </c>
      <c r="F17" s="118"/>
      <c r="G17" s="118">
        <v>1379.5605499999992</v>
      </c>
      <c r="H17" s="118">
        <v>258.14000000000027</v>
      </c>
      <c r="I17" s="118">
        <v>241.63844000000014</v>
      </c>
      <c r="J17" s="531">
        <v>1879.3389899999997</v>
      </c>
      <c r="K17" s="82"/>
    </row>
    <row r="18" spans="1:16" s="113" customFormat="1" x14ac:dyDescent="0.2">
      <c r="A18" s="568" t="s">
        <v>171</v>
      </c>
      <c r="B18" s="118">
        <v>17.576879999999996</v>
      </c>
      <c r="C18" s="118">
        <v>6.2517599999999982</v>
      </c>
      <c r="D18" s="118">
        <v>2.58575</v>
      </c>
      <c r="E18" s="531">
        <v>26.414389999999994</v>
      </c>
      <c r="F18" s="118"/>
      <c r="G18" s="118">
        <v>186.80870999999993</v>
      </c>
      <c r="H18" s="118">
        <v>47.744350000000004</v>
      </c>
      <c r="I18" s="118">
        <v>20.403660000000002</v>
      </c>
      <c r="J18" s="531">
        <v>254.95671999999993</v>
      </c>
      <c r="K18" s="82"/>
    </row>
    <row r="19" spans="1:16" s="113" customFormat="1" x14ac:dyDescent="0.2">
      <c r="A19" s="568" t="s">
        <v>172</v>
      </c>
      <c r="B19" s="118">
        <v>189.42871999999994</v>
      </c>
      <c r="C19" s="118">
        <v>19.723980000000005</v>
      </c>
      <c r="D19" s="118">
        <v>33.269740000000006</v>
      </c>
      <c r="E19" s="531">
        <v>242.42243999999997</v>
      </c>
      <c r="F19" s="118"/>
      <c r="G19" s="118">
        <v>2218.2761399999986</v>
      </c>
      <c r="H19" s="118">
        <v>160.42943999999994</v>
      </c>
      <c r="I19" s="118">
        <v>234.35832999999997</v>
      </c>
      <c r="J19" s="531">
        <v>2613.0639099999985</v>
      </c>
      <c r="K19" s="82"/>
    </row>
    <row r="20" spans="1:16" s="113" customFormat="1" x14ac:dyDescent="0.2">
      <c r="A20" s="568" t="s">
        <v>173</v>
      </c>
      <c r="B20" s="118">
        <v>1.6831100000000001</v>
      </c>
      <c r="C20" s="118">
        <v>0</v>
      </c>
      <c r="D20" s="118">
        <v>0</v>
      </c>
      <c r="E20" s="531">
        <v>1.6831100000000001</v>
      </c>
      <c r="F20" s="118"/>
      <c r="G20" s="118">
        <v>19.830680000000001</v>
      </c>
      <c r="H20" s="118">
        <v>0</v>
      </c>
      <c r="I20" s="118">
        <v>0</v>
      </c>
      <c r="J20" s="531">
        <v>19.830680000000001</v>
      </c>
      <c r="K20" s="82"/>
    </row>
    <row r="21" spans="1:16" s="113" customFormat="1" x14ac:dyDescent="0.2">
      <c r="A21" s="568" t="s">
        <v>174</v>
      </c>
      <c r="B21" s="118">
        <v>73.295090000000002</v>
      </c>
      <c r="C21" s="118">
        <v>12.24424</v>
      </c>
      <c r="D21" s="118">
        <v>1.4101900000000001</v>
      </c>
      <c r="E21" s="531">
        <v>86.949520000000007</v>
      </c>
      <c r="F21" s="118"/>
      <c r="G21" s="118">
        <v>880.70155000000022</v>
      </c>
      <c r="H21" s="118">
        <v>143.94460000000001</v>
      </c>
      <c r="I21" s="118">
        <v>14.127310000000003</v>
      </c>
      <c r="J21" s="531">
        <v>1038.7734600000003</v>
      </c>
      <c r="K21" s="82"/>
    </row>
    <row r="22" spans="1:16" s="113" customFormat="1" x14ac:dyDescent="0.2">
      <c r="A22" s="568" t="s">
        <v>175</v>
      </c>
      <c r="B22" s="118">
        <v>47.667209999999997</v>
      </c>
      <c r="C22" s="118">
        <v>9.8380100000000006</v>
      </c>
      <c r="D22" s="118">
        <v>3.7649800000000004</v>
      </c>
      <c r="E22" s="531">
        <v>61.270199999999996</v>
      </c>
      <c r="F22" s="118"/>
      <c r="G22" s="118">
        <v>580.04224000000033</v>
      </c>
      <c r="H22" s="118">
        <v>95.039570000000012</v>
      </c>
      <c r="I22" s="118">
        <v>26.201679999999996</v>
      </c>
      <c r="J22" s="531">
        <v>701.28349000000037</v>
      </c>
      <c r="K22" s="82"/>
    </row>
    <row r="23" spans="1:16" x14ac:dyDescent="0.2">
      <c r="A23" s="569" t="s">
        <v>176</v>
      </c>
      <c r="B23" s="118">
        <v>134.09711999999996</v>
      </c>
      <c r="C23" s="118">
        <v>16.218019999999999</v>
      </c>
      <c r="D23" s="118">
        <v>8.5585199999999979</v>
      </c>
      <c r="E23" s="531">
        <v>158.87365999999994</v>
      </c>
      <c r="F23" s="118"/>
      <c r="G23" s="118">
        <v>1686.7909999999999</v>
      </c>
      <c r="H23" s="118">
        <v>149.62220000000005</v>
      </c>
      <c r="I23" s="118">
        <v>70.287870000000026</v>
      </c>
      <c r="J23" s="531">
        <v>1906.7010700000001</v>
      </c>
      <c r="K23" s="474"/>
      <c r="P23" s="113"/>
    </row>
    <row r="24" spans="1:16" x14ac:dyDescent="0.2">
      <c r="A24" s="570" t="s">
        <v>496</v>
      </c>
      <c r="B24" s="122">
        <v>1849.4691799999996</v>
      </c>
      <c r="C24" s="122">
        <v>407.05836000000039</v>
      </c>
      <c r="D24" s="122">
        <v>232.33394000000004</v>
      </c>
      <c r="E24" s="122">
        <v>2488.86148</v>
      </c>
      <c r="F24" s="122"/>
      <c r="G24" s="122">
        <v>22464.254750000058</v>
      </c>
      <c r="H24" s="122">
        <v>3906.9806899999944</v>
      </c>
      <c r="I24" s="122">
        <v>1860.2733199999975</v>
      </c>
      <c r="J24" s="122">
        <v>28231.508760000048</v>
      </c>
      <c r="K24" s="474"/>
    </row>
    <row r="25" spans="1:16" x14ac:dyDescent="0.2">
      <c r="I25" s="8"/>
      <c r="J25" s="93" t="s">
        <v>235</v>
      </c>
    </row>
    <row r="26" spans="1:16" x14ac:dyDescent="0.2">
      <c r="A26" s="534" t="s">
        <v>497</v>
      </c>
      <c r="G26" s="124"/>
      <c r="H26" s="124"/>
      <c r="I26" s="124"/>
      <c r="J26" s="124"/>
    </row>
    <row r="27" spans="1:16" x14ac:dyDescent="0.2">
      <c r="A27" s="153" t="s">
        <v>236</v>
      </c>
      <c r="G27" s="124"/>
      <c r="H27" s="124"/>
      <c r="I27" s="124"/>
      <c r="J27" s="124"/>
    </row>
    <row r="28" spans="1:16" ht="18" x14ac:dyDescent="0.25">
      <c r="A28" s="125"/>
      <c r="E28" s="883"/>
      <c r="F28" s="883"/>
      <c r="G28" s="124"/>
      <c r="H28" s="124"/>
      <c r="I28" s="124"/>
      <c r="J28" s="124"/>
    </row>
    <row r="29" spans="1:16" x14ac:dyDescent="0.2">
      <c r="A29" s="125"/>
      <c r="G29" s="124"/>
      <c r="H29" s="124"/>
      <c r="I29" s="124"/>
      <c r="J29" s="124"/>
    </row>
    <row r="30" spans="1:16" x14ac:dyDescent="0.2">
      <c r="A30" s="125"/>
      <c r="G30" s="124"/>
      <c r="H30" s="124"/>
      <c r="I30" s="124"/>
      <c r="J30" s="124"/>
    </row>
    <row r="31" spans="1:16" x14ac:dyDescent="0.2">
      <c r="A31" s="125"/>
      <c r="G31" s="124"/>
      <c r="H31" s="124"/>
      <c r="I31" s="124"/>
      <c r="J31" s="124"/>
    </row>
    <row r="32" spans="1:16" x14ac:dyDescent="0.2">
      <c r="A32" s="125"/>
      <c r="G32" s="124"/>
      <c r="H32" s="124"/>
      <c r="I32" s="124"/>
      <c r="J32" s="124"/>
    </row>
    <row r="33" spans="1:10" x14ac:dyDescent="0.2">
      <c r="A33" s="125"/>
      <c r="G33" s="124"/>
      <c r="H33" s="124"/>
      <c r="I33" s="124"/>
      <c r="J33" s="124"/>
    </row>
    <row r="34" spans="1:10" x14ac:dyDescent="0.2">
      <c r="A34" s="125"/>
      <c r="G34" s="124"/>
      <c r="H34" s="124"/>
      <c r="I34" s="124"/>
      <c r="J34" s="124"/>
    </row>
    <row r="35" spans="1:10" x14ac:dyDescent="0.2">
      <c r="A35" s="125"/>
      <c r="G35" s="124"/>
      <c r="H35" s="124"/>
      <c r="I35" s="124"/>
      <c r="J35" s="124"/>
    </row>
    <row r="36" spans="1:10" x14ac:dyDescent="0.2">
      <c r="A36" s="125"/>
      <c r="G36" s="124"/>
      <c r="H36" s="124"/>
      <c r="I36" s="124"/>
      <c r="J36" s="124"/>
    </row>
    <row r="37" spans="1:10" x14ac:dyDescent="0.2">
      <c r="A37" s="125"/>
      <c r="G37" s="124"/>
      <c r="H37" s="124"/>
      <c r="I37" s="124"/>
      <c r="J37" s="124"/>
    </row>
    <row r="38" spans="1:10" x14ac:dyDescent="0.2">
      <c r="A38" s="125"/>
      <c r="G38" s="124"/>
      <c r="H38" s="124"/>
      <c r="I38" s="124"/>
      <c r="J38" s="124"/>
    </row>
    <row r="39" spans="1:10" x14ac:dyDescent="0.2">
      <c r="A39" s="125"/>
      <c r="G39" s="124"/>
      <c r="H39" s="124"/>
      <c r="I39" s="124"/>
      <c r="J39" s="124"/>
    </row>
    <row r="40" spans="1:10" x14ac:dyDescent="0.2">
      <c r="A40" s="125"/>
      <c r="G40" s="124"/>
      <c r="H40" s="124"/>
      <c r="I40" s="124"/>
      <c r="J40" s="124"/>
    </row>
    <row r="41" spans="1:10" x14ac:dyDescent="0.2">
      <c r="A41" s="125"/>
      <c r="G41" s="124"/>
      <c r="H41" s="124"/>
      <c r="I41" s="124"/>
      <c r="J41" s="124"/>
    </row>
    <row r="42" spans="1:10" x14ac:dyDescent="0.2">
      <c r="A42" s="125"/>
      <c r="G42" s="124"/>
      <c r="H42" s="124"/>
      <c r="I42" s="124"/>
      <c r="J42" s="124"/>
    </row>
    <row r="43" spans="1:10" x14ac:dyDescent="0.2">
      <c r="A43" s="125"/>
      <c r="G43" s="124"/>
      <c r="H43" s="124"/>
      <c r="I43" s="124"/>
      <c r="J43" s="124"/>
    </row>
    <row r="44" spans="1:10" x14ac:dyDescent="0.2">
      <c r="A44" s="125"/>
      <c r="G44" s="124"/>
      <c r="H44" s="124"/>
      <c r="I44" s="124"/>
      <c r="J44" s="124"/>
    </row>
    <row r="45" spans="1:10" x14ac:dyDescent="0.2">
      <c r="A45" s="125"/>
      <c r="G45" s="124"/>
      <c r="H45" s="124"/>
      <c r="I45" s="124"/>
      <c r="J45" s="124"/>
    </row>
    <row r="46" spans="1:10" x14ac:dyDescent="0.2">
      <c r="G46" s="124"/>
      <c r="H46" s="124"/>
      <c r="I46" s="124"/>
      <c r="J46" s="124"/>
    </row>
    <row r="47" spans="1:10" x14ac:dyDescent="0.2">
      <c r="G47" s="124"/>
      <c r="H47" s="124"/>
      <c r="I47" s="124"/>
      <c r="J47" s="124"/>
    </row>
  </sheetData>
  <mergeCells count="3">
    <mergeCell ref="B3:E3"/>
    <mergeCell ref="E28:F28"/>
    <mergeCell ref="G3:J3"/>
  </mergeCells>
  <conditionalFormatting sqref="B6:J23">
    <cfRule type="cellIs" dxfId="286" priority="2" operator="between">
      <formula>0</formula>
      <formula>0.5</formula>
    </cfRule>
    <cfRule type="cellIs" dxfId="285" priority="3" operator="between">
      <formula>0</formula>
      <formula>0.49</formula>
    </cfRule>
  </conditionalFormatting>
  <conditionalFormatting sqref="B5:J24">
    <cfRule type="cellIs" dxfId="284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F7" sqref="F7"/>
    </sheetView>
  </sheetViews>
  <sheetFormatPr baseColWidth="10" defaultRowHeight="13.7" customHeight="1" x14ac:dyDescent="0.2"/>
  <cols>
    <col min="1" max="1" width="28.375" style="133" customWidth="1"/>
    <col min="2" max="7" width="10.625" style="133" customWidth="1"/>
    <col min="8" max="8" width="14.75" style="133" customWidth="1"/>
    <col min="9" max="9" width="11" style="132"/>
    <col min="10" max="66" width="11" style="133"/>
    <col min="67" max="243" width="10" style="133"/>
    <col min="244" max="244" width="3.625" style="133" customWidth="1"/>
    <col min="245" max="245" width="24.875" style="133" bestFit="1" customWidth="1"/>
    <col min="246" max="251" width="9" style="133" customWidth="1"/>
    <col min="252" max="252" width="8.75" style="133" customWidth="1"/>
    <col min="253" max="253" width="5.625" style="133" bestFit="1" customWidth="1"/>
    <col min="254" max="254" width="7" style="133" bestFit="1" customWidth="1"/>
    <col min="255" max="259" width="5.625" style="133" bestFit="1" customWidth="1"/>
    <col min="260" max="260" width="6.375" style="133" bestFit="1" customWidth="1"/>
    <col min="261" max="261" width="9.625" style="133" bestFit="1" customWidth="1"/>
    <col min="262" max="262" width="7.25" style="133" bestFit="1" customWidth="1"/>
    <col min="263" max="263" width="9.125" style="133" bestFit="1" customWidth="1"/>
    <col min="264" max="264" width="8.5" style="133" bestFit="1" customWidth="1"/>
    <col min="265" max="499" width="10" style="133"/>
    <col min="500" max="500" width="3.625" style="133" customWidth="1"/>
    <col min="501" max="501" width="24.875" style="133" bestFit="1" customWidth="1"/>
    <col min="502" max="507" width="9" style="133" customWidth="1"/>
    <col min="508" max="508" width="8.75" style="133" customWidth="1"/>
    <col min="509" max="509" width="5.625" style="133" bestFit="1" customWidth="1"/>
    <col min="510" max="510" width="7" style="133" bestFit="1" customWidth="1"/>
    <col min="511" max="515" width="5.625" style="133" bestFit="1" customWidth="1"/>
    <col min="516" max="516" width="6.375" style="133" bestFit="1" customWidth="1"/>
    <col min="517" max="517" width="9.625" style="133" bestFit="1" customWidth="1"/>
    <col min="518" max="518" width="7.25" style="133" bestFit="1" customWidth="1"/>
    <col min="519" max="519" width="9.125" style="133" bestFit="1" customWidth="1"/>
    <col min="520" max="520" width="8.5" style="133" bestFit="1" customWidth="1"/>
    <col min="521" max="755" width="10" style="133"/>
    <col min="756" max="756" width="3.625" style="133" customWidth="1"/>
    <col min="757" max="757" width="24.875" style="133" bestFit="1" customWidth="1"/>
    <col min="758" max="763" width="9" style="133" customWidth="1"/>
    <col min="764" max="764" width="8.75" style="133" customWidth="1"/>
    <col min="765" max="765" width="5.625" style="133" bestFit="1" customWidth="1"/>
    <col min="766" max="766" width="7" style="133" bestFit="1" customWidth="1"/>
    <col min="767" max="771" width="5.625" style="133" bestFit="1" customWidth="1"/>
    <col min="772" max="772" width="6.375" style="133" bestFit="1" customWidth="1"/>
    <col min="773" max="773" width="9.625" style="133" bestFit="1" customWidth="1"/>
    <col min="774" max="774" width="7.25" style="133" bestFit="1" customWidth="1"/>
    <col min="775" max="775" width="9.125" style="133" bestFit="1" customWidth="1"/>
    <col min="776" max="776" width="8.5" style="133" bestFit="1" customWidth="1"/>
    <col min="777" max="1011" width="10" style="133"/>
    <col min="1012" max="1012" width="3.625" style="133" customWidth="1"/>
    <col min="1013" max="1013" width="24.875" style="133" bestFit="1" customWidth="1"/>
    <col min="1014" max="1019" width="9" style="133" customWidth="1"/>
    <col min="1020" max="1020" width="8.75" style="133" customWidth="1"/>
    <col min="1021" max="1021" width="5.625" style="133" bestFit="1" customWidth="1"/>
    <col min="1022" max="1022" width="7" style="133" bestFit="1" customWidth="1"/>
    <col min="1023" max="1027" width="5.625" style="133" bestFit="1" customWidth="1"/>
    <col min="1028" max="1028" width="6.375" style="133" bestFit="1" customWidth="1"/>
    <col min="1029" max="1029" width="9.625" style="133" bestFit="1" customWidth="1"/>
    <col min="1030" max="1030" width="7.25" style="133" bestFit="1" customWidth="1"/>
    <col min="1031" max="1031" width="9.125" style="133" bestFit="1" customWidth="1"/>
    <col min="1032" max="1032" width="8.5" style="133" bestFit="1" customWidth="1"/>
    <col min="1033" max="1267" width="10" style="133"/>
    <col min="1268" max="1268" width="3.625" style="133" customWidth="1"/>
    <col min="1269" max="1269" width="24.875" style="133" bestFit="1" customWidth="1"/>
    <col min="1270" max="1275" width="9" style="133" customWidth="1"/>
    <col min="1276" max="1276" width="8.75" style="133" customWidth="1"/>
    <col min="1277" max="1277" width="5.625" style="133" bestFit="1" customWidth="1"/>
    <col min="1278" max="1278" width="7" style="133" bestFit="1" customWidth="1"/>
    <col min="1279" max="1283" width="5.625" style="133" bestFit="1" customWidth="1"/>
    <col min="1284" max="1284" width="6.375" style="133" bestFit="1" customWidth="1"/>
    <col min="1285" max="1285" width="9.625" style="133" bestFit="1" customWidth="1"/>
    <col min="1286" max="1286" width="7.25" style="133" bestFit="1" customWidth="1"/>
    <col min="1287" max="1287" width="9.125" style="133" bestFit="1" customWidth="1"/>
    <col min="1288" max="1288" width="8.5" style="133" bestFit="1" customWidth="1"/>
    <col min="1289" max="1523" width="10" style="133"/>
    <col min="1524" max="1524" width="3.625" style="133" customWidth="1"/>
    <col min="1525" max="1525" width="24.875" style="133" bestFit="1" customWidth="1"/>
    <col min="1526" max="1531" width="9" style="133" customWidth="1"/>
    <col min="1532" max="1532" width="8.75" style="133" customWidth="1"/>
    <col min="1533" max="1533" width="5.625" style="133" bestFit="1" customWidth="1"/>
    <col min="1534" max="1534" width="7" style="133" bestFit="1" customWidth="1"/>
    <col min="1535" max="1539" width="5.625" style="133" bestFit="1" customWidth="1"/>
    <col min="1540" max="1540" width="6.375" style="133" bestFit="1" customWidth="1"/>
    <col min="1541" max="1541" width="9.625" style="133" bestFit="1" customWidth="1"/>
    <col min="1542" max="1542" width="7.25" style="133" bestFit="1" customWidth="1"/>
    <col min="1543" max="1543" width="9.125" style="133" bestFit="1" customWidth="1"/>
    <col min="1544" max="1544" width="8.5" style="133" bestFit="1" customWidth="1"/>
    <col min="1545" max="1779" width="10" style="133"/>
    <col min="1780" max="1780" width="3.625" style="133" customWidth="1"/>
    <col min="1781" max="1781" width="24.875" style="133" bestFit="1" customWidth="1"/>
    <col min="1782" max="1787" width="9" style="133" customWidth="1"/>
    <col min="1788" max="1788" width="8.75" style="133" customWidth="1"/>
    <col min="1789" max="1789" width="5.625" style="133" bestFit="1" customWidth="1"/>
    <col min="1790" max="1790" width="7" style="133" bestFit="1" customWidth="1"/>
    <col min="1791" max="1795" width="5.625" style="133" bestFit="1" customWidth="1"/>
    <col min="1796" max="1796" width="6.375" style="133" bestFit="1" customWidth="1"/>
    <col min="1797" max="1797" width="9.625" style="133" bestFit="1" customWidth="1"/>
    <col min="1798" max="1798" width="7.25" style="133" bestFit="1" customWidth="1"/>
    <col min="1799" max="1799" width="9.125" style="133" bestFit="1" customWidth="1"/>
    <col min="1800" max="1800" width="8.5" style="133" bestFit="1" customWidth="1"/>
    <col min="1801" max="2035" width="10" style="133"/>
    <col min="2036" max="2036" width="3.625" style="133" customWidth="1"/>
    <col min="2037" max="2037" width="24.875" style="133" bestFit="1" customWidth="1"/>
    <col min="2038" max="2043" width="9" style="133" customWidth="1"/>
    <col min="2044" max="2044" width="8.75" style="133" customWidth="1"/>
    <col min="2045" max="2045" width="5.625" style="133" bestFit="1" customWidth="1"/>
    <col min="2046" max="2046" width="7" style="133" bestFit="1" customWidth="1"/>
    <col min="2047" max="2051" width="5.625" style="133" bestFit="1" customWidth="1"/>
    <col min="2052" max="2052" width="6.375" style="133" bestFit="1" customWidth="1"/>
    <col min="2053" max="2053" width="9.625" style="133" bestFit="1" customWidth="1"/>
    <col min="2054" max="2054" width="7.25" style="133" bestFit="1" customWidth="1"/>
    <col min="2055" max="2055" width="9.125" style="133" bestFit="1" customWidth="1"/>
    <col min="2056" max="2056" width="8.5" style="133" bestFit="1" customWidth="1"/>
    <col min="2057" max="2291" width="10" style="133"/>
    <col min="2292" max="2292" width="3.625" style="133" customWidth="1"/>
    <col min="2293" max="2293" width="24.875" style="133" bestFit="1" customWidth="1"/>
    <col min="2294" max="2299" width="9" style="133" customWidth="1"/>
    <col min="2300" max="2300" width="8.75" style="133" customWidth="1"/>
    <col min="2301" max="2301" width="5.625" style="133" bestFit="1" customWidth="1"/>
    <col min="2302" max="2302" width="7" style="133" bestFit="1" customWidth="1"/>
    <col min="2303" max="2307" width="5.625" style="133" bestFit="1" customWidth="1"/>
    <col min="2308" max="2308" width="6.375" style="133" bestFit="1" customWidth="1"/>
    <col min="2309" max="2309" width="9.625" style="133" bestFit="1" customWidth="1"/>
    <col min="2310" max="2310" width="7.25" style="133" bestFit="1" customWidth="1"/>
    <col min="2311" max="2311" width="9.125" style="133" bestFit="1" customWidth="1"/>
    <col min="2312" max="2312" width="8.5" style="133" bestFit="1" customWidth="1"/>
    <col min="2313" max="2547" width="10" style="133"/>
    <col min="2548" max="2548" width="3.625" style="133" customWidth="1"/>
    <col min="2549" max="2549" width="24.875" style="133" bestFit="1" customWidth="1"/>
    <col min="2550" max="2555" width="9" style="133" customWidth="1"/>
    <col min="2556" max="2556" width="8.75" style="133" customWidth="1"/>
    <col min="2557" max="2557" width="5.625" style="133" bestFit="1" customWidth="1"/>
    <col min="2558" max="2558" width="7" style="133" bestFit="1" customWidth="1"/>
    <col min="2559" max="2563" width="5.625" style="133" bestFit="1" customWidth="1"/>
    <col min="2564" max="2564" width="6.375" style="133" bestFit="1" customWidth="1"/>
    <col min="2565" max="2565" width="9.625" style="133" bestFit="1" customWidth="1"/>
    <col min="2566" max="2566" width="7.25" style="133" bestFit="1" customWidth="1"/>
    <col min="2567" max="2567" width="9.125" style="133" bestFit="1" customWidth="1"/>
    <col min="2568" max="2568" width="8.5" style="133" bestFit="1" customWidth="1"/>
    <col min="2569" max="2803" width="10" style="133"/>
    <col min="2804" max="2804" width="3.625" style="133" customWidth="1"/>
    <col min="2805" max="2805" width="24.875" style="133" bestFit="1" customWidth="1"/>
    <col min="2806" max="2811" width="9" style="133" customWidth="1"/>
    <col min="2812" max="2812" width="8.75" style="133" customWidth="1"/>
    <col min="2813" max="2813" width="5.625" style="133" bestFit="1" customWidth="1"/>
    <col min="2814" max="2814" width="7" style="133" bestFit="1" customWidth="1"/>
    <col min="2815" max="2819" width="5.625" style="133" bestFit="1" customWidth="1"/>
    <col min="2820" max="2820" width="6.375" style="133" bestFit="1" customWidth="1"/>
    <col min="2821" max="2821" width="9.625" style="133" bestFit="1" customWidth="1"/>
    <col min="2822" max="2822" width="7.25" style="133" bestFit="1" customWidth="1"/>
    <col min="2823" max="2823" width="9.125" style="133" bestFit="1" customWidth="1"/>
    <col min="2824" max="2824" width="8.5" style="133" bestFit="1" customWidth="1"/>
    <col min="2825" max="3059" width="10" style="133"/>
    <col min="3060" max="3060" width="3.625" style="133" customWidth="1"/>
    <col min="3061" max="3061" width="24.875" style="133" bestFit="1" customWidth="1"/>
    <col min="3062" max="3067" width="9" style="133" customWidth="1"/>
    <col min="3068" max="3068" width="8.75" style="133" customWidth="1"/>
    <col min="3069" max="3069" width="5.625" style="133" bestFit="1" customWidth="1"/>
    <col min="3070" max="3070" width="7" style="133" bestFit="1" customWidth="1"/>
    <col min="3071" max="3075" width="5.625" style="133" bestFit="1" customWidth="1"/>
    <col min="3076" max="3076" width="6.375" style="133" bestFit="1" customWidth="1"/>
    <col min="3077" max="3077" width="9.625" style="133" bestFit="1" customWidth="1"/>
    <col min="3078" max="3078" width="7.25" style="133" bestFit="1" customWidth="1"/>
    <col min="3079" max="3079" width="9.125" style="133" bestFit="1" customWidth="1"/>
    <col min="3080" max="3080" width="8.5" style="133" bestFit="1" customWidth="1"/>
    <col min="3081" max="3315" width="10" style="133"/>
    <col min="3316" max="3316" width="3.625" style="133" customWidth="1"/>
    <col min="3317" max="3317" width="24.875" style="133" bestFit="1" customWidth="1"/>
    <col min="3318" max="3323" width="9" style="133" customWidth="1"/>
    <col min="3324" max="3324" width="8.75" style="133" customWidth="1"/>
    <col min="3325" max="3325" width="5.625" style="133" bestFit="1" customWidth="1"/>
    <col min="3326" max="3326" width="7" style="133" bestFit="1" customWidth="1"/>
    <col min="3327" max="3331" width="5.625" style="133" bestFit="1" customWidth="1"/>
    <col min="3332" max="3332" width="6.375" style="133" bestFit="1" customWidth="1"/>
    <col min="3333" max="3333" width="9.625" style="133" bestFit="1" customWidth="1"/>
    <col min="3334" max="3334" width="7.25" style="133" bestFit="1" customWidth="1"/>
    <col min="3335" max="3335" width="9.125" style="133" bestFit="1" customWidth="1"/>
    <col min="3336" max="3336" width="8.5" style="133" bestFit="1" customWidth="1"/>
    <col min="3337" max="3571" width="10" style="133"/>
    <col min="3572" max="3572" width="3.625" style="133" customWidth="1"/>
    <col min="3573" max="3573" width="24.875" style="133" bestFit="1" customWidth="1"/>
    <col min="3574" max="3579" width="9" style="133" customWidth="1"/>
    <col min="3580" max="3580" width="8.75" style="133" customWidth="1"/>
    <col min="3581" max="3581" width="5.625" style="133" bestFit="1" customWidth="1"/>
    <col min="3582" max="3582" width="7" style="133" bestFit="1" customWidth="1"/>
    <col min="3583" max="3587" width="5.625" style="133" bestFit="1" customWidth="1"/>
    <col min="3588" max="3588" width="6.375" style="133" bestFit="1" customWidth="1"/>
    <col min="3589" max="3589" width="9.625" style="133" bestFit="1" customWidth="1"/>
    <col min="3590" max="3590" width="7.25" style="133" bestFit="1" customWidth="1"/>
    <col min="3591" max="3591" width="9.125" style="133" bestFit="1" customWidth="1"/>
    <col min="3592" max="3592" width="8.5" style="133" bestFit="1" customWidth="1"/>
    <col min="3593" max="3827" width="10" style="133"/>
    <col min="3828" max="3828" width="3.625" style="133" customWidth="1"/>
    <col min="3829" max="3829" width="24.875" style="133" bestFit="1" customWidth="1"/>
    <col min="3830" max="3835" width="9" style="133" customWidth="1"/>
    <col min="3836" max="3836" width="8.75" style="133" customWidth="1"/>
    <col min="3837" max="3837" width="5.625" style="133" bestFit="1" customWidth="1"/>
    <col min="3838" max="3838" width="7" style="133" bestFit="1" customWidth="1"/>
    <col min="3839" max="3843" width="5.625" style="133" bestFit="1" customWidth="1"/>
    <col min="3844" max="3844" width="6.375" style="133" bestFit="1" customWidth="1"/>
    <col min="3845" max="3845" width="9.625" style="133" bestFit="1" customWidth="1"/>
    <col min="3846" max="3846" width="7.25" style="133" bestFit="1" customWidth="1"/>
    <col min="3847" max="3847" width="9.125" style="133" bestFit="1" customWidth="1"/>
    <col min="3848" max="3848" width="8.5" style="133" bestFit="1" customWidth="1"/>
    <col min="3849" max="4083" width="10" style="133"/>
    <col min="4084" max="4084" width="3.625" style="133" customWidth="1"/>
    <col min="4085" max="4085" width="24.875" style="133" bestFit="1" customWidth="1"/>
    <col min="4086" max="4091" width="9" style="133" customWidth="1"/>
    <col min="4092" max="4092" width="8.75" style="133" customWidth="1"/>
    <col min="4093" max="4093" width="5.625" style="133" bestFit="1" customWidth="1"/>
    <col min="4094" max="4094" width="7" style="133" bestFit="1" customWidth="1"/>
    <col min="4095" max="4099" width="5.625" style="133" bestFit="1" customWidth="1"/>
    <col min="4100" max="4100" width="6.375" style="133" bestFit="1" customWidth="1"/>
    <col min="4101" max="4101" width="9.625" style="133" bestFit="1" customWidth="1"/>
    <col min="4102" max="4102" width="7.25" style="133" bestFit="1" customWidth="1"/>
    <col min="4103" max="4103" width="9.125" style="133" bestFit="1" customWidth="1"/>
    <col min="4104" max="4104" width="8.5" style="133" bestFit="1" customWidth="1"/>
    <col min="4105" max="4339" width="10" style="133"/>
    <col min="4340" max="4340" width="3.625" style="133" customWidth="1"/>
    <col min="4341" max="4341" width="24.875" style="133" bestFit="1" customWidth="1"/>
    <col min="4342" max="4347" width="9" style="133" customWidth="1"/>
    <col min="4348" max="4348" width="8.75" style="133" customWidth="1"/>
    <col min="4349" max="4349" width="5.625" style="133" bestFit="1" customWidth="1"/>
    <col min="4350" max="4350" width="7" style="133" bestFit="1" customWidth="1"/>
    <col min="4351" max="4355" width="5.625" style="133" bestFit="1" customWidth="1"/>
    <col min="4356" max="4356" width="6.375" style="133" bestFit="1" customWidth="1"/>
    <col min="4357" max="4357" width="9.625" style="133" bestFit="1" customWidth="1"/>
    <col min="4358" max="4358" width="7.25" style="133" bestFit="1" customWidth="1"/>
    <col min="4359" max="4359" width="9.125" style="133" bestFit="1" customWidth="1"/>
    <col min="4360" max="4360" width="8.5" style="133" bestFit="1" customWidth="1"/>
    <col min="4361" max="4595" width="10" style="133"/>
    <col min="4596" max="4596" width="3.625" style="133" customWidth="1"/>
    <col min="4597" max="4597" width="24.875" style="133" bestFit="1" customWidth="1"/>
    <col min="4598" max="4603" width="9" style="133" customWidth="1"/>
    <col min="4604" max="4604" width="8.75" style="133" customWidth="1"/>
    <col min="4605" max="4605" width="5.625" style="133" bestFit="1" customWidth="1"/>
    <col min="4606" max="4606" width="7" style="133" bestFit="1" customWidth="1"/>
    <col min="4607" max="4611" width="5.625" style="133" bestFit="1" customWidth="1"/>
    <col min="4612" max="4612" width="6.375" style="133" bestFit="1" customWidth="1"/>
    <col min="4613" max="4613" width="9.625" style="133" bestFit="1" customWidth="1"/>
    <col min="4614" max="4614" width="7.25" style="133" bestFit="1" customWidth="1"/>
    <col min="4615" max="4615" width="9.125" style="133" bestFit="1" customWidth="1"/>
    <col min="4616" max="4616" width="8.5" style="133" bestFit="1" customWidth="1"/>
    <col min="4617" max="4851" width="10" style="133"/>
    <col min="4852" max="4852" width="3.625" style="133" customWidth="1"/>
    <col min="4853" max="4853" width="24.875" style="133" bestFit="1" customWidth="1"/>
    <col min="4854" max="4859" width="9" style="133" customWidth="1"/>
    <col min="4860" max="4860" width="8.75" style="133" customWidth="1"/>
    <col min="4861" max="4861" width="5.625" style="133" bestFit="1" customWidth="1"/>
    <col min="4862" max="4862" width="7" style="133" bestFit="1" customWidth="1"/>
    <col min="4863" max="4867" width="5.625" style="133" bestFit="1" customWidth="1"/>
    <col min="4868" max="4868" width="6.375" style="133" bestFit="1" customWidth="1"/>
    <col min="4869" max="4869" width="9.625" style="133" bestFit="1" customWidth="1"/>
    <col min="4870" max="4870" width="7.25" style="133" bestFit="1" customWidth="1"/>
    <col min="4871" max="4871" width="9.125" style="133" bestFit="1" customWidth="1"/>
    <col min="4872" max="4872" width="8.5" style="133" bestFit="1" customWidth="1"/>
    <col min="4873" max="5107" width="10" style="133"/>
    <col min="5108" max="5108" width="3.625" style="133" customWidth="1"/>
    <col min="5109" max="5109" width="24.875" style="133" bestFit="1" customWidth="1"/>
    <col min="5110" max="5115" width="9" style="133" customWidth="1"/>
    <col min="5116" max="5116" width="8.75" style="133" customWidth="1"/>
    <col min="5117" max="5117" width="5.625" style="133" bestFit="1" customWidth="1"/>
    <col min="5118" max="5118" width="7" style="133" bestFit="1" customWidth="1"/>
    <col min="5119" max="5123" width="5.625" style="133" bestFit="1" customWidth="1"/>
    <col min="5124" max="5124" width="6.375" style="133" bestFit="1" customWidth="1"/>
    <col min="5125" max="5125" width="9.625" style="133" bestFit="1" customWidth="1"/>
    <col min="5126" max="5126" width="7.25" style="133" bestFit="1" customWidth="1"/>
    <col min="5127" max="5127" width="9.125" style="133" bestFit="1" customWidth="1"/>
    <col min="5128" max="5128" width="8.5" style="133" bestFit="1" customWidth="1"/>
    <col min="5129" max="5363" width="10" style="133"/>
    <col min="5364" max="5364" width="3.625" style="133" customWidth="1"/>
    <col min="5365" max="5365" width="24.875" style="133" bestFit="1" customWidth="1"/>
    <col min="5366" max="5371" width="9" style="133" customWidth="1"/>
    <col min="5372" max="5372" width="8.75" style="133" customWidth="1"/>
    <col min="5373" max="5373" width="5.625" style="133" bestFit="1" customWidth="1"/>
    <col min="5374" max="5374" width="7" style="133" bestFit="1" customWidth="1"/>
    <col min="5375" max="5379" width="5.625" style="133" bestFit="1" customWidth="1"/>
    <col min="5380" max="5380" width="6.375" style="133" bestFit="1" customWidth="1"/>
    <col min="5381" max="5381" width="9.625" style="133" bestFit="1" customWidth="1"/>
    <col min="5382" max="5382" width="7.25" style="133" bestFit="1" customWidth="1"/>
    <col min="5383" max="5383" width="9.125" style="133" bestFit="1" customWidth="1"/>
    <col min="5384" max="5384" width="8.5" style="133" bestFit="1" customWidth="1"/>
    <col min="5385" max="5619" width="10" style="133"/>
    <col min="5620" max="5620" width="3.625" style="133" customWidth="1"/>
    <col min="5621" max="5621" width="24.875" style="133" bestFit="1" customWidth="1"/>
    <col min="5622" max="5627" width="9" style="133" customWidth="1"/>
    <col min="5628" max="5628" width="8.75" style="133" customWidth="1"/>
    <col min="5629" max="5629" width="5.625" style="133" bestFit="1" customWidth="1"/>
    <col min="5630" max="5630" width="7" style="133" bestFit="1" customWidth="1"/>
    <col min="5631" max="5635" width="5.625" style="133" bestFit="1" customWidth="1"/>
    <col min="5636" max="5636" width="6.375" style="133" bestFit="1" customWidth="1"/>
    <col min="5637" max="5637" width="9.625" style="133" bestFit="1" customWidth="1"/>
    <col min="5638" max="5638" width="7.25" style="133" bestFit="1" customWidth="1"/>
    <col min="5639" max="5639" width="9.125" style="133" bestFit="1" customWidth="1"/>
    <col min="5640" max="5640" width="8.5" style="133" bestFit="1" customWidth="1"/>
    <col min="5641" max="5875" width="10" style="133"/>
    <col min="5876" max="5876" width="3.625" style="133" customWidth="1"/>
    <col min="5877" max="5877" width="24.875" style="133" bestFit="1" customWidth="1"/>
    <col min="5878" max="5883" width="9" style="133" customWidth="1"/>
    <col min="5884" max="5884" width="8.75" style="133" customWidth="1"/>
    <col min="5885" max="5885" width="5.625" style="133" bestFit="1" customWidth="1"/>
    <col min="5886" max="5886" width="7" style="133" bestFit="1" customWidth="1"/>
    <col min="5887" max="5891" width="5.625" style="133" bestFit="1" customWidth="1"/>
    <col min="5892" max="5892" width="6.375" style="133" bestFit="1" customWidth="1"/>
    <col min="5893" max="5893" width="9.625" style="133" bestFit="1" customWidth="1"/>
    <col min="5894" max="5894" width="7.25" style="133" bestFit="1" customWidth="1"/>
    <col min="5895" max="5895" width="9.125" style="133" bestFit="1" customWidth="1"/>
    <col min="5896" max="5896" width="8.5" style="133" bestFit="1" customWidth="1"/>
    <col min="5897" max="6131" width="10" style="133"/>
    <col min="6132" max="6132" width="3.625" style="133" customWidth="1"/>
    <col min="6133" max="6133" width="24.875" style="133" bestFit="1" customWidth="1"/>
    <col min="6134" max="6139" width="9" style="133" customWidth="1"/>
    <col min="6140" max="6140" width="8.75" style="133" customWidth="1"/>
    <col min="6141" max="6141" width="5.625" style="133" bestFit="1" customWidth="1"/>
    <col min="6142" max="6142" width="7" style="133" bestFit="1" customWidth="1"/>
    <col min="6143" max="6147" width="5.625" style="133" bestFit="1" customWidth="1"/>
    <col min="6148" max="6148" width="6.375" style="133" bestFit="1" customWidth="1"/>
    <col min="6149" max="6149" width="9.625" style="133" bestFit="1" customWidth="1"/>
    <col min="6150" max="6150" width="7.25" style="133" bestFit="1" customWidth="1"/>
    <col min="6151" max="6151" width="9.125" style="133" bestFit="1" customWidth="1"/>
    <col min="6152" max="6152" width="8.5" style="133" bestFit="1" customWidth="1"/>
    <col min="6153" max="6387" width="10" style="133"/>
    <col min="6388" max="6388" width="3.625" style="133" customWidth="1"/>
    <col min="6389" max="6389" width="24.875" style="133" bestFit="1" customWidth="1"/>
    <col min="6390" max="6395" width="9" style="133" customWidth="1"/>
    <col min="6396" max="6396" width="8.75" style="133" customWidth="1"/>
    <col min="6397" max="6397" width="5.625" style="133" bestFit="1" customWidth="1"/>
    <col min="6398" max="6398" width="7" style="133" bestFit="1" customWidth="1"/>
    <col min="6399" max="6403" width="5.625" style="133" bestFit="1" customWidth="1"/>
    <col min="6404" max="6404" width="6.375" style="133" bestFit="1" customWidth="1"/>
    <col min="6405" max="6405" width="9.625" style="133" bestFit="1" customWidth="1"/>
    <col min="6406" max="6406" width="7.25" style="133" bestFit="1" customWidth="1"/>
    <col min="6407" max="6407" width="9.125" style="133" bestFit="1" customWidth="1"/>
    <col min="6408" max="6408" width="8.5" style="133" bestFit="1" customWidth="1"/>
    <col min="6409" max="6643" width="10" style="133"/>
    <col min="6644" max="6644" width="3.625" style="133" customWidth="1"/>
    <col min="6645" max="6645" width="24.875" style="133" bestFit="1" customWidth="1"/>
    <col min="6646" max="6651" width="9" style="133" customWidth="1"/>
    <col min="6652" max="6652" width="8.75" style="133" customWidth="1"/>
    <col min="6653" max="6653" width="5.625" style="133" bestFit="1" customWidth="1"/>
    <col min="6654" max="6654" width="7" style="133" bestFit="1" customWidth="1"/>
    <col min="6655" max="6659" width="5.625" style="133" bestFit="1" customWidth="1"/>
    <col min="6660" max="6660" width="6.375" style="133" bestFit="1" customWidth="1"/>
    <col min="6661" max="6661" width="9.625" style="133" bestFit="1" customWidth="1"/>
    <col min="6662" max="6662" width="7.25" style="133" bestFit="1" customWidth="1"/>
    <col min="6663" max="6663" width="9.125" style="133" bestFit="1" customWidth="1"/>
    <col min="6664" max="6664" width="8.5" style="133" bestFit="1" customWidth="1"/>
    <col min="6665" max="6899" width="10" style="133"/>
    <col min="6900" max="6900" width="3.625" style="133" customWidth="1"/>
    <col min="6901" max="6901" width="24.875" style="133" bestFit="1" customWidth="1"/>
    <col min="6902" max="6907" width="9" style="133" customWidth="1"/>
    <col min="6908" max="6908" width="8.75" style="133" customWidth="1"/>
    <col min="6909" max="6909" width="5.625" style="133" bestFit="1" customWidth="1"/>
    <col min="6910" max="6910" width="7" style="133" bestFit="1" customWidth="1"/>
    <col min="6911" max="6915" width="5.625" style="133" bestFit="1" customWidth="1"/>
    <col min="6916" max="6916" width="6.375" style="133" bestFit="1" customWidth="1"/>
    <col min="6917" max="6917" width="9.625" style="133" bestFit="1" customWidth="1"/>
    <col min="6918" max="6918" width="7.25" style="133" bestFit="1" customWidth="1"/>
    <col min="6919" max="6919" width="9.125" style="133" bestFit="1" customWidth="1"/>
    <col min="6920" max="6920" width="8.5" style="133" bestFit="1" customWidth="1"/>
    <col min="6921" max="7155" width="10" style="133"/>
    <col min="7156" max="7156" width="3.625" style="133" customWidth="1"/>
    <col min="7157" max="7157" width="24.875" style="133" bestFit="1" customWidth="1"/>
    <col min="7158" max="7163" width="9" style="133" customWidth="1"/>
    <col min="7164" max="7164" width="8.75" style="133" customWidth="1"/>
    <col min="7165" max="7165" width="5.625" style="133" bestFit="1" customWidth="1"/>
    <col min="7166" max="7166" width="7" style="133" bestFit="1" customWidth="1"/>
    <col min="7167" max="7171" width="5.625" style="133" bestFit="1" customWidth="1"/>
    <col min="7172" max="7172" width="6.375" style="133" bestFit="1" customWidth="1"/>
    <col min="7173" max="7173" width="9.625" style="133" bestFit="1" customWidth="1"/>
    <col min="7174" max="7174" width="7.25" style="133" bestFit="1" customWidth="1"/>
    <col min="7175" max="7175" width="9.125" style="133" bestFit="1" customWidth="1"/>
    <col min="7176" max="7176" width="8.5" style="133" bestFit="1" customWidth="1"/>
    <col min="7177" max="7411" width="10" style="133"/>
    <col min="7412" max="7412" width="3.625" style="133" customWidth="1"/>
    <col min="7413" max="7413" width="24.875" style="133" bestFit="1" customWidth="1"/>
    <col min="7414" max="7419" width="9" style="133" customWidth="1"/>
    <col min="7420" max="7420" width="8.75" style="133" customWidth="1"/>
    <col min="7421" max="7421" width="5.625" style="133" bestFit="1" customWidth="1"/>
    <col min="7422" max="7422" width="7" style="133" bestFit="1" customWidth="1"/>
    <col min="7423" max="7427" width="5.625" style="133" bestFit="1" customWidth="1"/>
    <col min="7428" max="7428" width="6.375" style="133" bestFit="1" customWidth="1"/>
    <col min="7429" max="7429" width="9.625" style="133" bestFit="1" customWidth="1"/>
    <col min="7430" max="7430" width="7.25" style="133" bestFit="1" customWidth="1"/>
    <col min="7431" max="7431" width="9.125" style="133" bestFit="1" customWidth="1"/>
    <col min="7432" max="7432" width="8.5" style="133" bestFit="1" customWidth="1"/>
    <col min="7433" max="7667" width="10" style="133"/>
    <col min="7668" max="7668" width="3.625" style="133" customWidth="1"/>
    <col min="7669" max="7669" width="24.875" style="133" bestFit="1" customWidth="1"/>
    <col min="7670" max="7675" width="9" style="133" customWidth="1"/>
    <col min="7676" max="7676" width="8.75" style="133" customWidth="1"/>
    <col min="7677" max="7677" width="5.625" style="133" bestFit="1" customWidth="1"/>
    <col min="7678" max="7678" width="7" style="133" bestFit="1" customWidth="1"/>
    <col min="7679" max="7683" width="5.625" style="133" bestFit="1" customWidth="1"/>
    <col min="7684" max="7684" width="6.375" style="133" bestFit="1" customWidth="1"/>
    <col min="7685" max="7685" width="9.625" style="133" bestFit="1" customWidth="1"/>
    <col min="7686" max="7686" width="7.25" style="133" bestFit="1" customWidth="1"/>
    <col min="7687" max="7687" width="9.125" style="133" bestFit="1" customWidth="1"/>
    <col min="7688" max="7688" width="8.5" style="133" bestFit="1" customWidth="1"/>
    <col min="7689" max="7923" width="10" style="133"/>
    <col min="7924" max="7924" width="3.625" style="133" customWidth="1"/>
    <col min="7925" max="7925" width="24.875" style="133" bestFit="1" customWidth="1"/>
    <col min="7926" max="7931" width="9" style="133" customWidth="1"/>
    <col min="7932" max="7932" width="8.75" style="133" customWidth="1"/>
    <col min="7933" max="7933" width="5.625" style="133" bestFit="1" customWidth="1"/>
    <col min="7934" max="7934" width="7" style="133" bestFit="1" customWidth="1"/>
    <col min="7935" max="7939" width="5.625" style="133" bestFit="1" customWidth="1"/>
    <col min="7940" max="7940" width="6.375" style="133" bestFit="1" customWidth="1"/>
    <col min="7941" max="7941" width="9.625" style="133" bestFit="1" customWidth="1"/>
    <col min="7942" max="7942" width="7.25" style="133" bestFit="1" customWidth="1"/>
    <col min="7943" max="7943" width="9.125" style="133" bestFit="1" customWidth="1"/>
    <col min="7944" max="7944" width="8.5" style="133" bestFit="1" customWidth="1"/>
    <col min="7945" max="8179" width="10" style="133"/>
    <col min="8180" max="8180" width="3.625" style="133" customWidth="1"/>
    <col min="8181" max="8181" width="24.875" style="133" bestFit="1" customWidth="1"/>
    <col min="8182" max="8187" width="9" style="133" customWidth="1"/>
    <col min="8188" max="8188" width="8.75" style="133" customWidth="1"/>
    <col min="8189" max="8189" width="5.625" style="133" bestFit="1" customWidth="1"/>
    <col min="8190" max="8190" width="7" style="133" bestFit="1" customWidth="1"/>
    <col min="8191" max="8195" width="5.625" style="133" bestFit="1" customWidth="1"/>
    <col min="8196" max="8196" width="6.375" style="133" bestFit="1" customWidth="1"/>
    <col min="8197" max="8197" width="9.625" style="133" bestFit="1" customWidth="1"/>
    <col min="8198" max="8198" width="7.25" style="133" bestFit="1" customWidth="1"/>
    <col min="8199" max="8199" width="9.125" style="133" bestFit="1" customWidth="1"/>
    <col min="8200" max="8200" width="8.5" style="133" bestFit="1" customWidth="1"/>
    <col min="8201" max="8435" width="10" style="133"/>
    <col min="8436" max="8436" width="3.625" style="133" customWidth="1"/>
    <col min="8437" max="8437" width="24.875" style="133" bestFit="1" customWidth="1"/>
    <col min="8438" max="8443" width="9" style="133" customWidth="1"/>
    <col min="8444" max="8444" width="8.75" style="133" customWidth="1"/>
    <col min="8445" max="8445" width="5.625" style="133" bestFit="1" customWidth="1"/>
    <col min="8446" max="8446" width="7" style="133" bestFit="1" customWidth="1"/>
    <col min="8447" max="8451" width="5.625" style="133" bestFit="1" customWidth="1"/>
    <col min="8452" max="8452" width="6.375" style="133" bestFit="1" customWidth="1"/>
    <col min="8453" max="8453" width="9.625" style="133" bestFit="1" customWidth="1"/>
    <col min="8454" max="8454" width="7.25" style="133" bestFit="1" customWidth="1"/>
    <col min="8455" max="8455" width="9.125" style="133" bestFit="1" customWidth="1"/>
    <col min="8456" max="8456" width="8.5" style="133" bestFit="1" customWidth="1"/>
    <col min="8457" max="8691" width="10" style="133"/>
    <col min="8692" max="8692" width="3.625" style="133" customWidth="1"/>
    <col min="8693" max="8693" width="24.875" style="133" bestFit="1" customWidth="1"/>
    <col min="8694" max="8699" width="9" style="133" customWidth="1"/>
    <col min="8700" max="8700" width="8.75" style="133" customWidth="1"/>
    <col min="8701" max="8701" width="5.625" style="133" bestFit="1" customWidth="1"/>
    <col min="8702" max="8702" width="7" style="133" bestFit="1" customWidth="1"/>
    <col min="8703" max="8707" width="5.625" style="133" bestFit="1" customWidth="1"/>
    <col min="8708" max="8708" width="6.375" style="133" bestFit="1" customWidth="1"/>
    <col min="8709" max="8709" width="9.625" style="133" bestFit="1" customWidth="1"/>
    <col min="8710" max="8710" width="7.25" style="133" bestFit="1" customWidth="1"/>
    <col min="8711" max="8711" width="9.125" style="133" bestFit="1" customWidth="1"/>
    <col min="8712" max="8712" width="8.5" style="133" bestFit="1" customWidth="1"/>
    <col min="8713" max="8947" width="10" style="133"/>
    <col min="8948" max="8948" width="3.625" style="133" customWidth="1"/>
    <col min="8949" max="8949" width="24.875" style="133" bestFit="1" customWidth="1"/>
    <col min="8950" max="8955" width="9" style="133" customWidth="1"/>
    <col min="8956" max="8956" width="8.75" style="133" customWidth="1"/>
    <col min="8957" max="8957" width="5.625" style="133" bestFit="1" customWidth="1"/>
    <col min="8958" max="8958" width="7" style="133" bestFit="1" customWidth="1"/>
    <col min="8959" max="8963" width="5.625" style="133" bestFit="1" customWidth="1"/>
    <col min="8964" max="8964" width="6.375" style="133" bestFit="1" customWidth="1"/>
    <col min="8965" max="8965" width="9.625" style="133" bestFit="1" customWidth="1"/>
    <col min="8966" max="8966" width="7.25" style="133" bestFit="1" customWidth="1"/>
    <col min="8967" max="8967" width="9.125" style="133" bestFit="1" customWidth="1"/>
    <col min="8968" max="8968" width="8.5" style="133" bestFit="1" customWidth="1"/>
    <col min="8969" max="9203" width="10" style="133"/>
    <col min="9204" max="9204" width="3.625" style="133" customWidth="1"/>
    <col min="9205" max="9205" width="24.875" style="133" bestFit="1" customWidth="1"/>
    <col min="9206" max="9211" width="9" style="133" customWidth="1"/>
    <col min="9212" max="9212" width="8.75" style="133" customWidth="1"/>
    <col min="9213" max="9213" width="5.625" style="133" bestFit="1" customWidth="1"/>
    <col min="9214" max="9214" width="7" style="133" bestFit="1" customWidth="1"/>
    <col min="9215" max="9219" width="5.625" style="133" bestFit="1" customWidth="1"/>
    <col min="9220" max="9220" width="6.375" style="133" bestFit="1" customWidth="1"/>
    <col min="9221" max="9221" width="9.625" style="133" bestFit="1" customWidth="1"/>
    <col min="9222" max="9222" width="7.25" style="133" bestFit="1" customWidth="1"/>
    <col min="9223" max="9223" width="9.125" style="133" bestFit="1" customWidth="1"/>
    <col min="9224" max="9224" width="8.5" style="133" bestFit="1" customWidth="1"/>
    <col min="9225" max="9459" width="10" style="133"/>
    <col min="9460" max="9460" width="3.625" style="133" customWidth="1"/>
    <col min="9461" max="9461" width="24.875" style="133" bestFit="1" customWidth="1"/>
    <col min="9462" max="9467" width="9" style="133" customWidth="1"/>
    <col min="9468" max="9468" width="8.75" style="133" customWidth="1"/>
    <col min="9469" max="9469" width="5.625" style="133" bestFit="1" customWidth="1"/>
    <col min="9470" max="9470" width="7" style="133" bestFit="1" customWidth="1"/>
    <col min="9471" max="9475" width="5.625" style="133" bestFit="1" customWidth="1"/>
    <col min="9476" max="9476" width="6.375" style="133" bestFit="1" customWidth="1"/>
    <col min="9477" max="9477" width="9.625" style="133" bestFit="1" customWidth="1"/>
    <col min="9478" max="9478" width="7.25" style="133" bestFit="1" customWidth="1"/>
    <col min="9479" max="9479" width="9.125" style="133" bestFit="1" customWidth="1"/>
    <col min="9480" max="9480" width="8.5" style="133" bestFit="1" customWidth="1"/>
    <col min="9481" max="9715" width="10" style="133"/>
    <col min="9716" max="9716" width="3.625" style="133" customWidth="1"/>
    <col min="9717" max="9717" width="24.875" style="133" bestFit="1" customWidth="1"/>
    <col min="9718" max="9723" width="9" style="133" customWidth="1"/>
    <col min="9724" max="9724" width="8.75" style="133" customWidth="1"/>
    <col min="9725" max="9725" width="5.625" style="133" bestFit="1" customWidth="1"/>
    <col min="9726" max="9726" width="7" style="133" bestFit="1" customWidth="1"/>
    <col min="9727" max="9731" width="5.625" style="133" bestFit="1" customWidth="1"/>
    <col min="9732" max="9732" width="6.375" style="133" bestFit="1" customWidth="1"/>
    <col min="9733" max="9733" width="9.625" style="133" bestFit="1" customWidth="1"/>
    <col min="9734" max="9734" width="7.25" style="133" bestFit="1" customWidth="1"/>
    <col min="9735" max="9735" width="9.125" style="133" bestFit="1" customWidth="1"/>
    <col min="9736" max="9736" width="8.5" style="133" bestFit="1" customWidth="1"/>
    <col min="9737" max="9971" width="10" style="133"/>
    <col min="9972" max="9972" width="3.625" style="133" customWidth="1"/>
    <col min="9973" max="9973" width="24.875" style="133" bestFit="1" customWidth="1"/>
    <col min="9974" max="9979" width="9" style="133" customWidth="1"/>
    <col min="9980" max="9980" width="8.75" style="133" customWidth="1"/>
    <col min="9981" max="9981" width="5.625" style="133" bestFit="1" customWidth="1"/>
    <col min="9982" max="9982" width="7" style="133" bestFit="1" customWidth="1"/>
    <col min="9983" max="9987" width="5.625" style="133" bestFit="1" customWidth="1"/>
    <col min="9988" max="9988" width="6.375" style="133" bestFit="1" customWidth="1"/>
    <col min="9989" max="9989" width="9.625" style="133" bestFit="1" customWidth="1"/>
    <col min="9990" max="9990" width="7.25" style="133" bestFit="1" customWidth="1"/>
    <col min="9991" max="9991" width="9.125" style="133" bestFit="1" customWidth="1"/>
    <col min="9992" max="9992" width="8.5" style="133" bestFit="1" customWidth="1"/>
    <col min="9993" max="10227" width="10" style="133"/>
    <col min="10228" max="10228" width="3.625" style="133" customWidth="1"/>
    <col min="10229" max="10229" width="24.875" style="133" bestFit="1" customWidth="1"/>
    <col min="10230" max="10235" width="9" style="133" customWidth="1"/>
    <col min="10236" max="10236" width="8.75" style="133" customWidth="1"/>
    <col min="10237" max="10237" width="5.625" style="133" bestFit="1" customWidth="1"/>
    <col min="10238" max="10238" width="7" style="133" bestFit="1" customWidth="1"/>
    <col min="10239" max="10243" width="5.625" style="133" bestFit="1" customWidth="1"/>
    <col min="10244" max="10244" width="6.375" style="133" bestFit="1" customWidth="1"/>
    <col min="10245" max="10245" width="9.625" style="133" bestFit="1" customWidth="1"/>
    <col min="10246" max="10246" width="7.25" style="133" bestFit="1" customWidth="1"/>
    <col min="10247" max="10247" width="9.125" style="133" bestFit="1" customWidth="1"/>
    <col min="10248" max="10248" width="8.5" style="133" bestFit="1" customWidth="1"/>
    <col min="10249" max="10483" width="10" style="133"/>
    <col min="10484" max="10484" width="3.625" style="133" customWidth="1"/>
    <col min="10485" max="10485" width="24.875" style="133" bestFit="1" customWidth="1"/>
    <col min="10486" max="10491" width="9" style="133" customWidth="1"/>
    <col min="10492" max="10492" width="8.75" style="133" customWidth="1"/>
    <col min="10493" max="10493" width="5.625" style="133" bestFit="1" customWidth="1"/>
    <col min="10494" max="10494" width="7" style="133" bestFit="1" customWidth="1"/>
    <col min="10495" max="10499" width="5.625" style="133" bestFit="1" customWidth="1"/>
    <col min="10500" max="10500" width="6.375" style="133" bestFit="1" customWidth="1"/>
    <col min="10501" max="10501" width="9.625" style="133" bestFit="1" customWidth="1"/>
    <col min="10502" max="10502" width="7.25" style="133" bestFit="1" customWidth="1"/>
    <col min="10503" max="10503" width="9.125" style="133" bestFit="1" customWidth="1"/>
    <col min="10504" max="10504" width="8.5" style="133" bestFit="1" customWidth="1"/>
    <col min="10505" max="10739" width="10" style="133"/>
    <col min="10740" max="10740" width="3.625" style="133" customWidth="1"/>
    <col min="10741" max="10741" width="24.875" style="133" bestFit="1" customWidth="1"/>
    <col min="10742" max="10747" width="9" style="133" customWidth="1"/>
    <col min="10748" max="10748" width="8.75" style="133" customWidth="1"/>
    <col min="10749" max="10749" width="5.625" style="133" bestFit="1" customWidth="1"/>
    <col min="10750" max="10750" width="7" style="133" bestFit="1" customWidth="1"/>
    <col min="10751" max="10755" width="5.625" style="133" bestFit="1" customWidth="1"/>
    <col min="10756" max="10756" width="6.375" style="133" bestFit="1" customWidth="1"/>
    <col min="10757" max="10757" width="9.625" style="133" bestFit="1" customWidth="1"/>
    <col min="10758" max="10758" width="7.25" style="133" bestFit="1" customWidth="1"/>
    <col min="10759" max="10759" width="9.125" style="133" bestFit="1" customWidth="1"/>
    <col min="10760" max="10760" width="8.5" style="133" bestFit="1" customWidth="1"/>
    <col min="10761" max="10995" width="10" style="133"/>
    <col min="10996" max="10996" width="3.625" style="133" customWidth="1"/>
    <col min="10997" max="10997" width="24.875" style="133" bestFit="1" customWidth="1"/>
    <col min="10998" max="11003" width="9" style="133" customWidth="1"/>
    <col min="11004" max="11004" width="8.75" style="133" customWidth="1"/>
    <col min="11005" max="11005" width="5.625" style="133" bestFit="1" customWidth="1"/>
    <col min="11006" max="11006" width="7" style="133" bestFit="1" customWidth="1"/>
    <col min="11007" max="11011" width="5.625" style="133" bestFit="1" customWidth="1"/>
    <col min="11012" max="11012" width="6.375" style="133" bestFit="1" customWidth="1"/>
    <col min="11013" max="11013" width="9.625" style="133" bestFit="1" customWidth="1"/>
    <col min="11014" max="11014" width="7.25" style="133" bestFit="1" customWidth="1"/>
    <col min="11015" max="11015" width="9.125" style="133" bestFit="1" customWidth="1"/>
    <col min="11016" max="11016" width="8.5" style="133" bestFit="1" customWidth="1"/>
    <col min="11017" max="11251" width="10" style="133"/>
    <col min="11252" max="11252" width="3.625" style="133" customWidth="1"/>
    <col min="11253" max="11253" width="24.875" style="133" bestFit="1" customWidth="1"/>
    <col min="11254" max="11259" width="9" style="133" customWidth="1"/>
    <col min="11260" max="11260" width="8.75" style="133" customWidth="1"/>
    <col min="11261" max="11261" width="5.625" style="133" bestFit="1" customWidth="1"/>
    <col min="11262" max="11262" width="7" style="133" bestFit="1" customWidth="1"/>
    <col min="11263" max="11267" width="5.625" style="133" bestFit="1" customWidth="1"/>
    <col min="11268" max="11268" width="6.375" style="133" bestFit="1" customWidth="1"/>
    <col min="11269" max="11269" width="9.625" style="133" bestFit="1" customWidth="1"/>
    <col min="11270" max="11270" width="7.25" style="133" bestFit="1" customWidth="1"/>
    <col min="11271" max="11271" width="9.125" style="133" bestFit="1" customWidth="1"/>
    <col min="11272" max="11272" width="8.5" style="133" bestFit="1" customWidth="1"/>
    <col min="11273" max="11507" width="10" style="133"/>
    <col min="11508" max="11508" width="3.625" style="133" customWidth="1"/>
    <col min="11509" max="11509" width="24.875" style="133" bestFit="1" customWidth="1"/>
    <col min="11510" max="11515" width="9" style="133" customWidth="1"/>
    <col min="11516" max="11516" width="8.75" style="133" customWidth="1"/>
    <col min="11517" max="11517" width="5.625" style="133" bestFit="1" customWidth="1"/>
    <col min="11518" max="11518" width="7" style="133" bestFit="1" customWidth="1"/>
    <col min="11519" max="11523" width="5.625" style="133" bestFit="1" customWidth="1"/>
    <col min="11524" max="11524" width="6.375" style="133" bestFit="1" customWidth="1"/>
    <col min="11525" max="11525" width="9.625" style="133" bestFit="1" customWidth="1"/>
    <col min="11526" max="11526" width="7.25" style="133" bestFit="1" customWidth="1"/>
    <col min="11527" max="11527" width="9.125" style="133" bestFit="1" customWidth="1"/>
    <col min="11528" max="11528" width="8.5" style="133" bestFit="1" customWidth="1"/>
    <col min="11529" max="11763" width="10" style="133"/>
    <col min="11764" max="11764" width="3.625" style="133" customWidth="1"/>
    <col min="11765" max="11765" width="24.875" style="133" bestFit="1" customWidth="1"/>
    <col min="11766" max="11771" width="9" style="133" customWidth="1"/>
    <col min="11772" max="11772" width="8.75" style="133" customWidth="1"/>
    <col min="11773" max="11773" width="5.625" style="133" bestFit="1" customWidth="1"/>
    <col min="11774" max="11774" width="7" style="133" bestFit="1" customWidth="1"/>
    <col min="11775" max="11779" width="5.625" style="133" bestFit="1" customWidth="1"/>
    <col min="11780" max="11780" width="6.375" style="133" bestFit="1" customWidth="1"/>
    <col min="11781" max="11781" width="9.625" style="133" bestFit="1" customWidth="1"/>
    <col min="11782" max="11782" width="7.25" style="133" bestFit="1" customWidth="1"/>
    <col min="11783" max="11783" width="9.125" style="133" bestFit="1" customWidth="1"/>
    <col min="11784" max="11784" width="8.5" style="133" bestFit="1" customWidth="1"/>
    <col min="11785" max="12019" width="10" style="133"/>
    <col min="12020" max="12020" width="3.625" style="133" customWidth="1"/>
    <col min="12021" max="12021" width="24.875" style="133" bestFit="1" customWidth="1"/>
    <col min="12022" max="12027" width="9" style="133" customWidth="1"/>
    <col min="12028" max="12028" width="8.75" style="133" customWidth="1"/>
    <col min="12029" max="12029" width="5.625" style="133" bestFit="1" customWidth="1"/>
    <col min="12030" max="12030" width="7" style="133" bestFit="1" customWidth="1"/>
    <col min="12031" max="12035" width="5.625" style="133" bestFit="1" customWidth="1"/>
    <col min="12036" max="12036" width="6.375" style="133" bestFit="1" customWidth="1"/>
    <col min="12037" max="12037" width="9.625" style="133" bestFit="1" customWidth="1"/>
    <col min="12038" max="12038" width="7.25" style="133" bestFit="1" customWidth="1"/>
    <col min="12039" max="12039" width="9.125" style="133" bestFit="1" customWidth="1"/>
    <col min="12040" max="12040" width="8.5" style="133" bestFit="1" customWidth="1"/>
    <col min="12041" max="12275" width="10" style="133"/>
    <col min="12276" max="12276" width="3.625" style="133" customWidth="1"/>
    <col min="12277" max="12277" width="24.875" style="133" bestFit="1" customWidth="1"/>
    <col min="12278" max="12283" width="9" style="133" customWidth="1"/>
    <col min="12284" max="12284" width="8.75" style="133" customWidth="1"/>
    <col min="12285" max="12285" width="5.625" style="133" bestFit="1" customWidth="1"/>
    <col min="12286" max="12286" width="7" style="133" bestFit="1" customWidth="1"/>
    <col min="12287" max="12291" width="5.625" style="133" bestFit="1" customWidth="1"/>
    <col min="12292" max="12292" width="6.375" style="133" bestFit="1" customWidth="1"/>
    <col min="12293" max="12293" width="9.625" style="133" bestFit="1" customWidth="1"/>
    <col min="12294" max="12294" width="7.25" style="133" bestFit="1" customWidth="1"/>
    <col min="12295" max="12295" width="9.125" style="133" bestFit="1" customWidth="1"/>
    <col min="12296" max="12296" width="8.5" style="133" bestFit="1" customWidth="1"/>
    <col min="12297" max="12531" width="10" style="133"/>
    <col min="12532" max="12532" width="3.625" style="133" customWidth="1"/>
    <col min="12533" max="12533" width="24.875" style="133" bestFit="1" customWidth="1"/>
    <col min="12534" max="12539" width="9" style="133" customWidth="1"/>
    <col min="12540" max="12540" width="8.75" style="133" customWidth="1"/>
    <col min="12541" max="12541" width="5.625" style="133" bestFit="1" customWidth="1"/>
    <col min="12542" max="12542" width="7" style="133" bestFit="1" customWidth="1"/>
    <col min="12543" max="12547" width="5.625" style="133" bestFit="1" customWidth="1"/>
    <col min="12548" max="12548" width="6.375" style="133" bestFit="1" customWidth="1"/>
    <col min="12549" max="12549" width="9.625" style="133" bestFit="1" customWidth="1"/>
    <col min="12550" max="12550" width="7.25" style="133" bestFit="1" customWidth="1"/>
    <col min="12551" max="12551" width="9.125" style="133" bestFit="1" customWidth="1"/>
    <col min="12552" max="12552" width="8.5" style="133" bestFit="1" customWidth="1"/>
    <col min="12553" max="12787" width="10" style="133"/>
    <col min="12788" max="12788" width="3.625" style="133" customWidth="1"/>
    <col min="12789" max="12789" width="24.875" style="133" bestFit="1" customWidth="1"/>
    <col min="12790" max="12795" width="9" style="133" customWidth="1"/>
    <col min="12796" max="12796" width="8.75" style="133" customWidth="1"/>
    <col min="12797" max="12797" width="5.625" style="133" bestFit="1" customWidth="1"/>
    <col min="12798" max="12798" width="7" style="133" bestFit="1" customWidth="1"/>
    <col min="12799" max="12803" width="5.625" style="133" bestFit="1" customWidth="1"/>
    <col min="12804" max="12804" width="6.375" style="133" bestFit="1" customWidth="1"/>
    <col min="12805" max="12805" width="9.625" style="133" bestFit="1" customWidth="1"/>
    <col min="12806" max="12806" width="7.25" style="133" bestFit="1" customWidth="1"/>
    <col min="12807" max="12807" width="9.125" style="133" bestFit="1" customWidth="1"/>
    <col min="12808" max="12808" width="8.5" style="133" bestFit="1" customWidth="1"/>
    <col min="12809" max="13043" width="10" style="133"/>
    <col min="13044" max="13044" width="3.625" style="133" customWidth="1"/>
    <col min="13045" max="13045" width="24.875" style="133" bestFit="1" customWidth="1"/>
    <col min="13046" max="13051" width="9" style="133" customWidth="1"/>
    <col min="13052" max="13052" width="8.75" style="133" customWidth="1"/>
    <col min="13053" max="13053" width="5.625" style="133" bestFit="1" customWidth="1"/>
    <col min="13054" max="13054" width="7" style="133" bestFit="1" customWidth="1"/>
    <col min="13055" max="13059" width="5.625" style="133" bestFit="1" customWidth="1"/>
    <col min="13060" max="13060" width="6.375" style="133" bestFit="1" customWidth="1"/>
    <col min="13061" max="13061" width="9.625" style="133" bestFit="1" customWidth="1"/>
    <col min="13062" max="13062" width="7.25" style="133" bestFit="1" customWidth="1"/>
    <col min="13063" max="13063" width="9.125" style="133" bestFit="1" customWidth="1"/>
    <col min="13064" max="13064" width="8.5" style="133" bestFit="1" customWidth="1"/>
    <col min="13065" max="13299" width="10" style="133"/>
    <col min="13300" max="13300" width="3.625" style="133" customWidth="1"/>
    <col min="13301" max="13301" width="24.875" style="133" bestFit="1" customWidth="1"/>
    <col min="13302" max="13307" width="9" style="133" customWidth="1"/>
    <col min="13308" max="13308" width="8.75" style="133" customWidth="1"/>
    <col min="13309" max="13309" width="5.625" style="133" bestFit="1" customWidth="1"/>
    <col min="13310" max="13310" width="7" style="133" bestFit="1" customWidth="1"/>
    <col min="13311" max="13315" width="5.625" style="133" bestFit="1" customWidth="1"/>
    <col min="13316" max="13316" width="6.375" style="133" bestFit="1" customWidth="1"/>
    <col min="13317" max="13317" width="9.625" style="133" bestFit="1" customWidth="1"/>
    <col min="13318" max="13318" width="7.25" style="133" bestFit="1" customWidth="1"/>
    <col min="13319" max="13319" width="9.125" style="133" bestFit="1" customWidth="1"/>
    <col min="13320" max="13320" width="8.5" style="133" bestFit="1" customWidth="1"/>
    <col min="13321" max="13555" width="10" style="133"/>
    <col min="13556" max="13556" width="3.625" style="133" customWidth="1"/>
    <col min="13557" max="13557" width="24.875" style="133" bestFit="1" customWidth="1"/>
    <col min="13558" max="13563" width="9" style="133" customWidth="1"/>
    <col min="13564" max="13564" width="8.75" style="133" customWidth="1"/>
    <col min="13565" max="13565" width="5.625" style="133" bestFit="1" customWidth="1"/>
    <col min="13566" max="13566" width="7" style="133" bestFit="1" customWidth="1"/>
    <col min="13567" max="13571" width="5.625" style="133" bestFit="1" customWidth="1"/>
    <col min="13572" max="13572" width="6.375" style="133" bestFit="1" customWidth="1"/>
    <col min="13573" max="13573" width="9.625" style="133" bestFit="1" customWidth="1"/>
    <col min="13574" max="13574" width="7.25" style="133" bestFit="1" customWidth="1"/>
    <col min="13575" max="13575" width="9.125" style="133" bestFit="1" customWidth="1"/>
    <col min="13576" max="13576" width="8.5" style="133" bestFit="1" customWidth="1"/>
    <col min="13577" max="13811" width="10" style="133"/>
    <col min="13812" max="13812" width="3.625" style="133" customWidth="1"/>
    <col min="13813" max="13813" width="24.875" style="133" bestFit="1" customWidth="1"/>
    <col min="13814" max="13819" width="9" style="133" customWidth="1"/>
    <col min="13820" max="13820" width="8.75" style="133" customWidth="1"/>
    <col min="13821" max="13821" width="5.625" style="133" bestFit="1" customWidth="1"/>
    <col min="13822" max="13822" width="7" style="133" bestFit="1" customWidth="1"/>
    <col min="13823" max="13827" width="5.625" style="133" bestFit="1" customWidth="1"/>
    <col min="13828" max="13828" width="6.375" style="133" bestFit="1" customWidth="1"/>
    <col min="13829" max="13829" width="9.625" style="133" bestFit="1" customWidth="1"/>
    <col min="13830" max="13830" width="7.25" style="133" bestFit="1" customWidth="1"/>
    <col min="13831" max="13831" width="9.125" style="133" bestFit="1" customWidth="1"/>
    <col min="13832" max="13832" width="8.5" style="133" bestFit="1" customWidth="1"/>
    <col min="13833" max="14067" width="10" style="133"/>
    <col min="14068" max="14068" width="3.625" style="133" customWidth="1"/>
    <col min="14069" max="14069" width="24.875" style="133" bestFit="1" customWidth="1"/>
    <col min="14070" max="14075" width="9" style="133" customWidth="1"/>
    <col min="14076" max="14076" width="8.75" style="133" customWidth="1"/>
    <col min="14077" max="14077" width="5.625" style="133" bestFit="1" customWidth="1"/>
    <col min="14078" max="14078" width="7" style="133" bestFit="1" customWidth="1"/>
    <col min="14079" max="14083" width="5.625" style="133" bestFit="1" customWidth="1"/>
    <col min="14084" max="14084" width="6.375" style="133" bestFit="1" customWidth="1"/>
    <col min="14085" max="14085" width="9.625" style="133" bestFit="1" customWidth="1"/>
    <col min="14086" max="14086" width="7.25" style="133" bestFit="1" customWidth="1"/>
    <col min="14087" max="14087" width="9.125" style="133" bestFit="1" customWidth="1"/>
    <col min="14088" max="14088" width="8.5" style="133" bestFit="1" customWidth="1"/>
    <col min="14089" max="14323" width="10" style="133"/>
    <col min="14324" max="14324" width="3.625" style="133" customWidth="1"/>
    <col min="14325" max="14325" width="24.875" style="133" bestFit="1" customWidth="1"/>
    <col min="14326" max="14331" width="9" style="133" customWidth="1"/>
    <col min="14332" max="14332" width="8.75" style="133" customWidth="1"/>
    <col min="14333" max="14333" width="5.625" style="133" bestFit="1" customWidth="1"/>
    <col min="14334" max="14334" width="7" style="133" bestFit="1" customWidth="1"/>
    <col min="14335" max="14339" width="5.625" style="133" bestFit="1" customWidth="1"/>
    <col min="14340" max="14340" width="6.375" style="133" bestFit="1" customWidth="1"/>
    <col min="14341" max="14341" width="9.625" style="133" bestFit="1" customWidth="1"/>
    <col min="14342" max="14342" width="7.25" style="133" bestFit="1" customWidth="1"/>
    <col min="14343" max="14343" width="9.125" style="133" bestFit="1" customWidth="1"/>
    <col min="14344" max="14344" width="8.5" style="133" bestFit="1" customWidth="1"/>
    <col min="14345" max="14579" width="10" style="133"/>
    <col min="14580" max="14580" width="3.625" style="133" customWidth="1"/>
    <col min="14581" max="14581" width="24.875" style="133" bestFit="1" customWidth="1"/>
    <col min="14582" max="14587" width="9" style="133" customWidth="1"/>
    <col min="14588" max="14588" width="8.75" style="133" customWidth="1"/>
    <col min="14589" max="14589" width="5.625" style="133" bestFit="1" customWidth="1"/>
    <col min="14590" max="14590" width="7" style="133" bestFit="1" customWidth="1"/>
    <col min="14591" max="14595" width="5.625" style="133" bestFit="1" customWidth="1"/>
    <col min="14596" max="14596" width="6.375" style="133" bestFit="1" customWidth="1"/>
    <col min="14597" max="14597" width="9.625" style="133" bestFit="1" customWidth="1"/>
    <col min="14598" max="14598" width="7.25" style="133" bestFit="1" customWidth="1"/>
    <col min="14599" max="14599" width="9.125" style="133" bestFit="1" customWidth="1"/>
    <col min="14600" max="14600" width="8.5" style="133" bestFit="1" customWidth="1"/>
    <col min="14601" max="14835" width="10" style="133"/>
    <col min="14836" max="14836" width="3.625" style="133" customWidth="1"/>
    <col min="14837" max="14837" width="24.875" style="133" bestFit="1" customWidth="1"/>
    <col min="14838" max="14843" width="9" style="133" customWidth="1"/>
    <col min="14844" max="14844" width="8.75" style="133" customWidth="1"/>
    <col min="14845" max="14845" width="5.625" style="133" bestFit="1" customWidth="1"/>
    <col min="14846" max="14846" width="7" style="133" bestFit="1" customWidth="1"/>
    <col min="14847" max="14851" width="5.625" style="133" bestFit="1" customWidth="1"/>
    <col min="14852" max="14852" width="6.375" style="133" bestFit="1" customWidth="1"/>
    <col min="14853" max="14853" width="9.625" style="133" bestFit="1" customWidth="1"/>
    <col min="14854" max="14854" width="7.25" style="133" bestFit="1" customWidth="1"/>
    <col min="14855" max="14855" width="9.125" style="133" bestFit="1" customWidth="1"/>
    <col min="14856" max="14856" width="8.5" style="133" bestFit="1" customWidth="1"/>
    <col min="14857" max="15091" width="10" style="133"/>
    <col min="15092" max="15092" width="3.625" style="133" customWidth="1"/>
    <col min="15093" max="15093" width="24.875" style="133" bestFit="1" customWidth="1"/>
    <col min="15094" max="15099" width="9" style="133" customWidth="1"/>
    <col min="15100" max="15100" width="8.75" style="133" customWidth="1"/>
    <col min="15101" max="15101" width="5.625" style="133" bestFit="1" customWidth="1"/>
    <col min="15102" max="15102" width="7" style="133" bestFit="1" customWidth="1"/>
    <col min="15103" max="15107" width="5.625" style="133" bestFit="1" customWidth="1"/>
    <col min="15108" max="15108" width="6.375" style="133" bestFit="1" customWidth="1"/>
    <col min="15109" max="15109" width="9.625" style="133" bestFit="1" customWidth="1"/>
    <col min="15110" max="15110" width="7.25" style="133" bestFit="1" customWidth="1"/>
    <col min="15111" max="15111" width="9.125" style="133" bestFit="1" customWidth="1"/>
    <col min="15112" max="15112" width="8.5" style="133" bestFit="1" customWidth="1"/>
    <col min="15113" max="15347" width="10" style="133"/>
    <col min="15348" max="15348" width="3.625" style="133" customWidth="1"/>
    <col min="15349" max="15349" width="24.875" style="133" bestFit="1" customWidth="1"/>
    <col min="15350" max="15355" width="9" style="133" customWidth="1"/>
    <col min="15356" max="15356" width="8.75" style="133" customWidth="1"/>
    <col min="15357" max="15357" width="5.625" style="133" bestFit="1" customWidth="1"/>
    <col min="15358" max="15358" width="7" style="133" bestFit="1" customWidth="1"/>
    <col min="15359" max="15363" width="5.625" style="133" bestFit="1" customWidth="1"/>
    <col min="15364" max="15364" width="6.375" style="133" bestFit="1" customWidth="1"/>
    <col min="15365" max="15365" width="9.625" style="133" bestFit="1" customWidth="1"/>
    <col min="15366" max="15366" width="7.25" style="133" bestFit="1" customWidth="1"/>
    <col min="15367" max="15367" width="9.125" style="133" bestFit="1" customWidth="1"/>
    <col min="15368" max="15368" width="8.5" style="133" bestFit="1" customWidth="1"/>
    <col min="15369" max="15603" width="10" style="133"/>
    <col min="15604" max="15604" width="3.625" style="133" customWidth="1"/>
    <col min="15605" max="15605" width="24.875" style="133" bestFit="1" customWidth="1"/>
    <col min="15606" max="15611" width="9" style="133" customWidth="1"/>
    <col min="15612" max="15612" width="8.75" style="133" customWidth="1"/>
    <col min="15613" max="15613" width="5.625" style="133" bestFit="1" customWidth="1"/>
    <col min="15614" max="15614" width="7" style="133" bestFit="1" customWidth="1"/>
    <col min="15615" max="15619" width="5.625" style="133" bestFit="1" customWidth="1"/>
    <col min="15620" max="15620" width="6.375" style="133" bestFit="1" customWidth="1"/>
    <col min="15621" max="15621" width="9.625" style="133" bestFit="1" customWidth="1"/>
    <col min="15622" max="15622" width="7.25" style="133" bestFit="1" customWidth="1"/>
    <col min="15623" max="15623" width="9.125" style="133" bestFit="1" customWidth="1"/>
    <col min="15624" max="15624" width="8.5" style="133" bestFit="1" customWidth="1"/>
    <col min="15625" max="15859" width="10" style="133"/>
    <col min="15860" max="15860" width="3.625" style="133" customWidth="1"/>
    <col min="15861" max="15861" width="24.875" style="133" bestFit="1" customWidth="1"/>
    <col min="15862" max="15867" width="9" style="133" customWidth="1"/>
    <col min="15868" max="15868" width="8.75" style="133" customWidth="1"/>
    <col min="15869" max="15869" width="5.625" style="133" bestFit="1" customWidth="1"/>
    <col min="15870" max="15870" width="7" style="133" bestFit="1" customWidth="1"/>
    <col min="15871" max="15875" width="5.625" style="133" bestFit="1" customWidth="1"/>
    <col min="15876" max="15876" width="6.375" style="133" bestFit="1" customWidth="1"/>
    <col min="15877" max="15877" width="9.625" style="133" bestFit="1" customWidth="1"/>
    <col min="15878" max="15878" width="7.25" style="133" bestFit="1" customWidth="1"/>
    <col min="15879" max="15879" width="9.125" style="133" bestFit="1" customWidth="1"/>
    <col min="15880" max="15880" width="8.5" style="133" bestFit="1" customWidth="1"/>
    <col min="15881" max="16115" width="10" style="133"/>
    <col min="16116" max="16116" width="3.625" style="133" customWidth="1"/>
    <col min="16117" max="16117" width="24.875" style="133" bestFit="1" customWidth="1"/>
    <col min="16118" max="16123" width="9" style="133" customWidth="1"/>
    <col min="16124" max="16124" width="8.75" style="133" customWidth="1"/>
    <col min="16125" max="16125" width="5.625" style="133" bestFit="1" customWidth="1"/>
    <col min="16126" max="16126" width="7" style="133" bestFit="1" customWidth="1"/>
    <col min="16127" max="16131" width="5.625" style="133" bestFit="1" customWidth="1"/>
    <col min="16132" max="16132" width="6.375" style="133" bestFit="1" customWidth="1"/>
    <col min="16133" max="16133" width="9.625" style="133" bestFit="1" customWidth="1"/>
    <col min="16134" max="16134" width="7.25" style="133" bestFit="1" customWidth="1"/>
    <col min="16135" max="16135" width="9.125" style="133" bestFit="1" customWidth="1"/>
    <col min="16136" max="16136" width="8.5" style="133" bestFit="1" customWidth="1"/>
    <col min="16137" max="16384" width="11" style="133"/>
  </cols>
  <sheetData>
    <row r="1" spans="1:65" ht="13.7" customHeight="1" x14ac:dyDescent="0.2">
      <c r="A1" s="884" t="s">
        <v>28</v>
      </c>
      <c r="B1" s="884"/>
      <c r="C1" s="884"/>
      <c r="D1" s="130"/>
      <c r="E1" s="130"/>
      <c r="F1" s="130"/>
      <c r="G1" s="130"/>
      <c r="H1" s="131"/>
    </row>
    <row r="2" spans="1:65" ht="13.7" customHeight="1" x14ac:dyDescent="0.2">
      <c r="A2" s="885"/>
      <c r="B2" s="885"/>
      <c r="C2" s="885"/>
      <c r="D2" s="134"/>
      <c r="E2" s="134"/>
      <c r="F2" s="134"/>
      <c r="H2" s="109" t="s">
        <v>157</v>
      </c>
    </row>
    <row r="3" spans="1:65" s="102" customFormat="1" ht="12.75" x14ac:dyDescent="0.2">
      <c r="A3" s="79"/>
      <c r="B3" s="873">
        <f>INDICE!A3</f>
        <v>42705</v>
      </c>
      <c r="C3" s="874"/>
      <c r="D3" s="874" t="s">
        <v>118</v>
      </c>
      <c r="E3" s="874"/>
      <c r="F3" s="874" t="s">
        <v>119</v>
      </c>
      <c r="G3" s="874"/>
      <c r="H3" s="874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</row>
    <row r="4" spans="1:65" s="102" customFormat="1" ht="12.75" x14ac:dyDescent="0.2">
      <c r="A4" s="81"/>
      <c r="B4" s="97" t="s">
        <v>47</v>
      </c>
      <c r="C4" s="97" t="s">
        <v>484</v>
      </c>
      <c r="D4" s="97" t="s">
        <v>47</v>
      </c>
      <c r="E4" s="97" t="s">
        <v>484</v>
      </c>
      <c r="F4" s="97" t="s">
        <v>47</v>
      </c>
      <c r="G4" s="97" t="s">
        <v>484</v>
      </c>
      <c r="H4" s="438" t="s">
        <v>108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</row>
    <row r="5" spans="1:65" ht="13.7" customHeight="1" x14ac:dyDescent="0.2">
      <c r="A5" s="136" t="s">
        <v>190</v>
      </c>
      <c r="B5" s="579">
        <v>359.06522000000024</v>
      </c>
      <c r="C5" s="138">
        <v>-2.0236437582797553</v>
      </c>
      <c r="D5" s="137">
        <v>4376.1424600000009</v>
      </c>
      <c r="E5" s="138">
        <v>1.6034100504888267</v>
      </c>
      <c r="F5" s="137">
        <v>4376.1424600000009</v>
      </c>
      <c r="G5" s="138">
        <v>1.6034100504888267</v>
      </c>
      <c r="H5" s="576">
        <v>16.068912684522306</v>
      </c>
    </row>
    <row r="6" spans="1:65" ht="13.7" customHeight="1" x14ac:dyDescent="0.2">
      <c r="A6" s="136" t="s">
        <v>191</v>
      </c>
      <c r="B6" s="580">
        <v>32.820999999999962</v>
      </c>
      <c r="C6" s="140">
        <v>4.0641157467164586</v>
      </c>
      <c r="D6" s="139">
        <v>375.97442999999998</v>
      </c>
      <c r="E6" s="140">
        <v>10.613944436131453</v>
      </c>
      <c r="F6" s="139">
        <v>375.97442999999998</v>
      </c>
      <c r="G6" s="141">
        <v>10.613944436131453</v>
      </c>
      <c r="H6" s="577">
        <v>1.3805538422263892</v>
      </c>
    </row>
    <row r="7" spans="1:65" ht="13.7" customHeight="1" x14ac:dyDescent="0.2">
      <c r="A7" s="136" t="s">
        <v>151</v>
      </c>
      <c r="B7" s="531">
        <v>0</v>
      </c>
      <c r="C7" s="140">
        <v>-100</v>
      </c>
      <c r="D7" s="118">
        <v>8.3329999999999987E-2</v>
      </c>
      <c r="E7" s="140">
        <v>-1.6871165644171862</v>
      </c>
      <c r="F7" s="118">
        <v>8.3329999999999987E-2</v>
      </c>
      <c r="G7" s="140">
        <v>-1.6871165644171862</v>
      </c>
      <c r="H7" s="531">
        <v>3.0598238202721661E-4</v>
      </c>
    </row>
    <row r="8" spans="1:65" ht="13.7" customHeight="1" x14ac:dyDescent="0.2">
      <c r="A8" s="572" t="s">
        <v>192</v>
      </c>
      <c r="B8" s="573">
        <v>391.88622000000021</v>
      </c>
      <c r="C8" s="574">
        <v>-1.5431907700291856</v>
      </c>
      <c r="D8" s="573">
        <v>4752.2002200000006</v>
      </c>
      <c r="E8" s="574">
        <v>2.261864402796899</v>
      </c>
      <c r="F8" s="573">
        <v>4752.2002200000006</v>
      </c>
      <c r="G8" s="575">
        <v>2.261864402796899</v>
      </c>
      <c r="H8" s="575">
        <v>17.449772509130725</v>
      </c>
    </row>
    <row r="9" spans="1:65" ht="13.7" customHeight="1" x14ac:dyDescent="0.2">
      <c r="A9" s="136" t="s">
        <v>177</v>
      </c>
      <c r="B9" s="580">
        <v>1849.4691800000003</v>
      </c>
      <c r="C9" s="140">
        <v>-0.43419757656730218</v>
      </c>
      <c r="D9" s="139">
        <v>22464.254749999996</v>
      </c>
      <c r="E9" s="140">
        <v>3.229896414628731</v>
      </c>
      <c r="F9" s="139">
        <v>22464.254749999996</v>
      </c>
      <c r="G9" s="141">
        <v>3.229896414628731</v>
      </c>
      <c r="H9" s="577">
        <v>82.487293638200114</v>
      </c>
    </row>
    <row r="10" spans="1:65" ht="13.7" customHeight="1" x14ac:dyDescent="0.2">
      <c r="A10" s="136" t="s">
        <v>193</v>
      </c>
      <c r="B10" s="580">
        <v>0.79725000000000001</v>
      </c>
      <c r="C10" s="140">
        <v>-67.913114872859865</v>
      </c>
      <c r="D10" s="139">
        <v>17.139150000000001</v>
      </c>
      <c r="E10" s="140">
        <v>-13.521577032936577</v>
      </c>
      <c r="F10" s="139">
        <v>17.139150000000001</v>
      </c>
      <c r="G10" s="141">
        <v>-13.521577032936577</v>
      </c>
      <c r="H10" s="577">
        <v>6.2933852669168011E-2</v>
      </c>
    </row>
    <row r="11" spans="1:65" ht="13.7" customHeight="1" x14ac:dyDescent="0.2">
      <c r="A11" s="572" t="s">
        <v>520</v>
      </c>
      <c r="B11" s="573">
        <v>1850.2664300000001</v>
      </c>
      <c r="C11" s="574">
        <v>-0.52433759541656877</v>
      </c>
      <c r="D11" s="573">
        <v>22481.393899999999</v>
      </c>
      <c r="E11" s="574">
        <v>3.2146540390718599</v>
      </c>
      <c r="F11" s="573">
        <v>22481.393899999999</v>
      </c>
      <c r="G11" s="575">
        <v>3.2146540390718599</v>
      </c>
      <c r="H11" s="575">
        <v>82.55022749086929</v>
      </c>
    </row>
    <row r="12" spans="1:65" ht="13.7" customHeight="1" x14ac:dyDescent="0.2">
      <c r="A12" s="143" t="s">
        <v>498</v>
      </c>
      <c r="B12" s="144">
        <v>2242.1526500000004</v>
      </c>
      <c r="C12" s="145">
        <v>-0.70393196331714936</v>
      </c>
      <c r="D12" s="144">
        <v>27233.594119999998</v>
      </c>
      <c r="E12" s="145">
        <v>3.0471177326424272</v>
      </c>
      <c r="F12" s="144">
        <v>27233.594119999998</v>
      </c>
      <c r="G12" s="145">
        <v>3.0471177326424272</v>
      </c>
      <c r="H12" s="145">
        <v>100</v>
      </c>
    </row>
    <row r="13" spans="1:65" ht="13.7" customHeight="1" x14ac:dyDescent="0.2">
      <c r="A13" s="146" t="s">
        <v>194</v>
      </c>
      <c r="B13" s="147">
        <v>4871.4588500000018</v>
      </c>
      <c r="C13" s="147"/>
      <c r="D13" s="147">
        <v>57010.860593652338</v>
      </c>
      <c r="E13" s="147"/>
      <c r="F13" s="147">
        <v>57010.860593652338</v>
      </c>
      <c r="G13" s="148"/>
      <c r="H13" s="149"/>
    </row>
    <row r="14" spans="1:65" ht="13.7" customHeight="1" x14ac:dyDescent="0.2">
      <c r="A14" s="150" t="s">
        <v>195</v>
      </c>
      <c r="B14" s="581">
        <v>46.026307909795847</v>
      </c>
      <c r="C14" s="151"/>
      <c r="D14" s="151">
        <v>47.769133523713585</v>
      </c>
      <c r="E14" s="151"/>
      <c r="F14" s="151">
        <v>47.769133523713585</v>
      </c>
      <c r="G14" s="152"/>
      <c r="H14" s="578"/>
    </row>
    <row r="15" spans="1:65" ht="13.7" customHeight="1" x14ac:dyDescent="0.2">
      <c r="A15" s="136"/>
      <c r="B15" s="136"/>
      <c r="C15" s="136"/>
      <c r="D15" s="136"/>
      <c r="E15" s="136"/>
      <c r="F15" s="136"/>
      <c r="H15" s="93" t="s">
        <v>235</v>
      </c>
    </row>
    <row r="16" spans="1:65" ht="13.7" customHeight="1" x14ac:dyDescent="0.2">
      <c r="A16" s="123" t="s">
        <v>553</v>
      </c>
      <c r="B16" s="153"/>
      <c r="C16" s="154"/>
      <c r="D16" s="154"/>
      <c r="E16" s="154"/>
      <c r="F16" s="153"/>
      <c r="G16" s="153"/>
      <c r="H16" s="153"/>
    </row>
    <row r="17" spans="1:1" ht="13.7" customHeight="1" x14ac:dyDescent="0.2">
      <c r="A17" s="123" t="s">
        <v>499</v>
      </c>
    </row>
    <row r="18" spans="1:1" ht="13.7" customHeight="1" x14ac:dyDescent="0.2">
      <c r="A18" s="165" t="s">
        <v>638</v>
      </c>
    </row>
    <row r="19" spans="1:1" ht="13.7" customHeight="1" x14ac:dyDescent="0.2">
      <c r="A19" s="155"/>
    </row>
  </sheetData>
  <mergeCells count="4">
    <mergeCell ref="A1:C2"/>
    <mergeCell ref="B3:C3"/>
    <mergeCell ref="D3:E3"/>
    <mergeCell ref="F3:H3"/>
  </mergeCells>
  <conditionalFormatting sqref="B7">
    <cfRule type="cellIs" dxfId="283" priority="2" operator="equal">
      <formula>0</formula>
    </cfRule>
    <cfRule type="cellIs" dxfId="282" priority="9" operator="between">
      <formula>0</formula>
      <formula>0.5</formula>
    </cfRule>
    <cfRule type="cellIs" dxfId="281" priority="10" operator="between">
      <formula>0</formula>
      <formula>0.49</formula>
    </cfRule>
  </conditionalFormatting>
  <conditionalFormatting sqref="D7">
    <cfRule type="cellIs" dxfId="280" priority="7" operator="between">
      <formula>0</formula>
      <formula>0.5</formula>
    </cfRule>
    <cfRule type="cellIs" dxfId="279" priority="8" operator="between">
      <formula>0</formula>
      <formula>0.49</formula>
    </cfRule>
  </conditionalFormatting>
  <conditionalFormatting sqref="F7">
    <cfRule type="cellIs" dxfId="278" priority="5" operator="between">
      <formula>0</formula>
      <formula>0.5</formula>
    </cfRule>
    <cfRule type="cellIs" dxfId="277" priority="6" operator="between">
      <formula>0</formula>
      <formula>0.49</formula>
    </cfRule>
  </conditionalFormatting>
  <conditionalFormatting sqref="H7">
    <cfRule type="cellIs" dxfId="276" priority="3" operator="between">
      <formula>0</formula>
      <formula>0.5</formula>
    </cfRule>
    <cfRule type="cellIs" dxfId="275" priority="4" operator="between">
      <formula>0</formula>
      <formula>0.49</formula>
    </cfRule>
  </conditionalFormatting>
  <conditionalFormatting sqref="C7">
    <cfRule type="cellIs" dxfId="274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sqref="A1:E2"/>
    </sheetView>
  </sheetViews>
  <sheetFormatPr baseColWidth="10" defaultRowHeight="14.25" x14ac:dyDescent="0.2"/>
  <cols>
    <col min="1" max="1" width="18.5" customWidth="1"/>
    <col min="12" max="12" width="11" style="389" customWidth="1"/>
    <col min="13" max="13" width="11" customWidth="1"/>
  </cols>
  <sheetData>
    <row r="1" spans="1:14" x14ac:dyDescent="0.2">
      <c r="A1" s="886" t="s">
        <v>26</v>
      </c>
      <c r="B1" s="886"/>
      <c r="C1" s="886"/>
      <c r="D1" s="886"/>
      <c r="E1" s="886"/>
      <c r="F1" s="156"/>
      <c r="G1" s="156"/>
      <c r="H1" s="156"/>
      <c r="I1" s="156"/>
      <c r="J1" s="156"/>
      <c r="K1" s="156"/>
      <c r="L1" s="582"/>
      <c r="M1" s="156"/>
      <c r="N1" s="156"/>
    </row>
    <row r="2" spans="1:14" x14ac:dyDescent="0.2">
      <c r="A2" s="886"/>
      <c r="B2" s="887"/>
      <c r="C2" s="887"/>
      <c r="D2" s="887"/>
      <c r="E2" s="887"/>
      <c r="F2" s="156"/>
      <c r="G2" s="156"/>
      <c r="H2" s="156"/>
      <c r="I2" s="156"/>
      <c r="J2" s="156"/>
      <c r="K2" s="156"/>
      <c r="L2" s="582"/>
      <c r="M2" s="157" t="s">
        <v>157</v>
      </c>
      <c r="N2" s="156"/>
    </row>
    <row r="3" spans="1:14" x14ac:dyDescent="0.2">
      <c r="A3" s="436"/>
      <c r="B3" s="726">
        <v>2016</v>
      </c>
      <c r="C3" s="726" t="s">
        <v>598</v>
      </c>
      <c r="D3" s="726" t="s">
        <v>598</v>
      </c>
      <c r="E3" s="726" t="s">
        <v>598</v>
      </c>
      <c r="F3" s="726" t="s">
        <v>598</v>
      </c>
      <c r="G3" s="726" t="s">
        <v>598</v>
      </c>
      <c r="H3" s="726" t="s">
        <v>598</v>
      </c>
      <c r="I3" s="726" t="s">
        <v>598</v>
      </c>
      <c r="J3" s="726" t="s">
        <v>598</v>
      </c>
      <c r="K3" s="726" t="s">
        <v>598</v>
      </c>
      <c r="L3" s="726" t="s">
        <v>598</v>
      </c>
      <c r="M3" s="726" t="s">
        <v>598</v>
      </c>
      <c r="N3" s="1"/>
    </row>
    <row r="4" spans="1:14" x14ac:dyDescent="0.2">
      <c r="A4" s="158"/>
      <c r="B4" s="756">
        <v>42400</v>
      </c>
      <c r="C4" s="756">
        <v>42429</v>
      </c>
      <c r="D4" s="756">
        <v>42460</v>
      </c>
      <c r="E4" s="756">
        <v>42490</v>
      </c>
      <c r="F4" s="756">
        <v>42521</v>
      </c>
      <c r="G4" s="756">
        <v>42551</v>
      </c>
      <c r="H4" s="756">
        <v>42582</v>
      </c>
      <c r="I4" s="756">
        <v>42613</v>
      </c>
      <c r="J4" s="756">
        <v>42643</v>
      </c>
      <c r="K4" s="756">
        <v>42674</v>
      </c>
      <c r="L4" s="756">
        <v>42704</v>
      </c>
      <c r="M4" s="756">
        <v>42735</v>
      </c>
      <c r="N4" s="1"/>
    </row>
    <row r="5" spans="1:14" x14ac:dyDescent="0.2">
      <c r="A5" s="159" t="s">
        <v>196</v>
      </c>
      <c r="B5" s="160">
        <v>19.399980000000024</v>
      </c>
      <c r="C5" s="160">
        <v>19.155159999999995</v>
      </c>
      <c r="D5" s="160">
        <v>20.196459999999963</v>
      </c>
      <c r="E5" s="160">
        <v>19.828720000000018</v>
      </c>
      <c r="F5" s="160">
        <v>20.841119999999997</v>
      </c>
      <c r="G5" s="160">
        <v>20.384370000000018</v>
      </c>
      <c r="H5" s="160">
        <v>21.274810000000002</v>
      </c>
      <c r="I5" s="160">
        <v>21.117870000000021</v>
      </c>
      <c r="J5" s="160">
        <v>20.264279999999967</v>
      </c>
      <c r="K5" s="160">
        <v>22.519600000000011</v>
      </c>
      <c r="L5" s="160">
        <v>20.855399999999985</v>
      </c>
      <c r="M5" s="160">
        <v>21.224029999999999</v>
      </c>
      <c r="N5" s="1"/>
    </row>
    <row r="6" spans="1:14" x14ac:dyDescent="0.2">
      <c r="A6" s="161" t="s">
        <v>501</v>
      </c>
      <c r="B6" s="162">
        <v>74.33452000000014</v>
      </c>
      <c r="C6" s="162">
        <v>78.601130000000083</v>
      </c>
      <c r="D6" s="162">
        <v>76.059490000000139</v>
      </c>
      <c r="E6" s="162">
        <v>79.11495000000015</v>
      </c>
      <c r="F6" s="162">
        <v>82.874189999999999</v>
      </c>
      <c r="G6" s="162">
        <v>80.612430000000202</v>
      </c>
      <c r="H6" s="162">
        <v>84.005260000000078</v>
      </c>
      <c r="I6" s="162">
        <v>85.59837000000006</v>
      </c>
      <c r="J6" s="162">
        <v>83.358059999999952</v>
      </c>
      <c r="K6" s="162">
        <v>81.02562999999995</v>
      </c>
      <c r="L6" s="162">
        <v>81.165909999999997</v>
      </c>
      <c r="M6" s="162">
        <v>81.89511000000013</v>
      </c>
      <c r="N6" s="1"/>
    </row>
    <row r="7" spans="1:14" x14ac:dyDescent="0.2">
      <c r="A7" s="159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3" t="s">
        <v>235</v>
      </c>
      <c r="N7" s="1"/>
    </row>
    <row r="8" spans="1:14" x14ac:dyDescent="0.2">
      <c r="A8" s="165" t="s">
        <v>500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582"/>
      <c r="M8" s="156"/>
      <c r="N8" s="156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A3" sqref="A3"/>
    </sheetView>
  </sheetViews>
  <sheetFormatPr baseColWidth="10" defaultColWidth="11.375" defaultRowHeight="14.25" x14ac:dyDescent="0.2"/>
  <cols>
    <col min="1" max="1" width="11" style="1" customWidth="1"/>
    <col min="2" max="16384" width="11.375" style="1"/>
  </cols>
  <sheetData>
    <row r="1" spans="1:4" s="3" customFormat="1" ht="12.75" x14ac:dyDescent="0.2">
      <c r="A1" s="6" t="s">
        <v>594</v>
      </c>
    </row>
    <row r="2" spans="1:4" x14ac:dyDescent="0.2">
      <c r="A2" s="479"/>
      <c r="B2" s="479"/>
      <c r="C2" s="479"/>
      <c r="D2" s="479"/>
    </row>
    <row r="3" spans="1:4" ht="15" x14ac:dyDescent="0.25">
      <c r="B3" s="858">
        <v>2014</v>
      </c>
      <c r="C3" s="858">
        <v>2015</v>
      </c>
      <c r="D3" s="858">
        <v>2016</v>
      </c>
    </row>
    <row r="4" spans="1:4" x14ac:dyDescent="0.2">
      <c r="A4" s="375" t="s">
        <v>132</v>
      </c>
      <c r="B4" s="478">
        <v>-3.1446782890975302</v>
      </c>
      <c r="C4" s="478">
        <v>1.529388461799281</v>
      </c>
      <c r="D4" s="728">
        <v>3.1326523667698321</v>
      </c>
    </row>
    <row r="5" spans="1:4" x14ac:dyDescent="0.2">
      <c r="A5" s="583" t="s">
        <v>133</v>
      </c>
      <c r="B5" s="478">
        <v>-2.1974066317920111</v>
      </c>
      <c r="C5" s="478">
        <v>1.6946073543923879</v>
      </c>
      <c r="D5" s="728">
        <v>3.5289814403903415</v>
      </c>
    </row>
    <row r="6" spans="1:4" x14ac:dyDescent="0.2">
      <c r="A6" s="583" t="s">
        <v>134</v>
      </c>
      <c r="B6" s="478">
        <v>-1.2516567150178042</v>
      </c>
      <c r="C6" s="478">
        <v>1.8254518436354634</v>
      </c>
      <c r="D6" s="728">
        <v>3.5268891878390005</v>
      </c>
    </row>
    <row r="7" spans="1:4" x14ac:dyDescent="0.2">
      <c r="A7" s="583" t="s">
        <v>135</v>
      </c>
      <c r="B7" s="478">
        <v>-1.3759162660629085</v>
      </c>
      <c r="C7" s="478">
        <v>2.0836738272167881</v>
      </c>
      <c r="D7" s="728">
        <v>3.661587703632271</v>
      </c>
    </row>
    <row r="8" spans="1:4" x14ac:dyDescent="0.2">
      <c r="A8" s="583" t="s">
        <v>136</v>
      </c>
      <c r="B8" s="478">
        <v>-0.88789508463167055</v>
      </c>
      <c r="C8" s="478">
        <v>2.0066172892764418</v>
      </c>
      <c r="D8" s="478">
        <v>3.9408356581002066</v>
      </c>
    </row>
    <row r="9" spans="1:4" x14ac:dyDescent="0.2">
      <c r="A9" s="583" t="s">
        <v>137</v>
      </c>
      <c r="B9" s="478">
        <v>0.42649406359764735</v>
      </c>
      <c r="C9" s="478">
        <v>2.3646359118921882</v>
      </c>
      <c r="D9" s="728">
        <v>3.617537257209404</v>
      </c>
    </row>
    <row r="10" spans="1:4" x14ac:dyDescent="0.2">
      <c r="A10" s="583" t="s">
        <v>138</v>
      </c>
      <c r="B10" s="478">
        <v>0.37064770000805175</v>
      </c>
      <c r="C10" s="478">
        <v>2.8578229545887042</v>
      </c>
      <c r="D10" s="728">
        <v>2.9251123920437339</v>
      </c>
    </row>
    <row r="11" spans="1:4" x14ac:dyDescent="0.2">
      <c r="A11" s="583" t="s">
        <v>139</v>
      </c>
      <c r="B11" s="478">
        <v>0.4968560922538805</v>
      </c>
      <c r="C11" s="478">
        <v>3.5132548354839144</v>
      </c>
      <c r="D11" s="728">
        <v>3.1770678734874078</v>
      </c>
    </row>
    <row r="12" spans="1:4" x14ac:dyDescent="0.2">
      <c r="A12" s="583" t="s">
        <v>140</v>
      </c>
      <c r="B12" s="478">
        <v>0.91104892142928851</v>
      </c>
      <c r="C12" s="478">
        <v>3.0644046658804154</v>
      </c>
      <c r="D12" s="728">
        <v>3.7038852359893886</v>
      </c>
    </row>
    <row r="13" spans="1:4" x14ac:dyDescent="0.2">
      <c r="A13" s="583" t="s">
        <v>141</v>
      </c>
      <c r="B13" s="478">
        <v>0.94008333001468847</v>
      </c>
      <c r="C13" s="478">
        <v>3.0675885347335861</v>
      </c>
      <c r="D13" s="728">
        <v>3.371326081947057</v>
      </c>
    </row>
    <row r="14" spans="1:4" x14ac:dyDescent="0.2">
      <c r="A14" s="583" t="s">
        <v>142</v>
      </c>
      <c r="B14" s="478">
        <v>0.8783028321428451</v>
      </c>
      <c r="C14" s="478">
        <v>3.5883873080564777</v>
      </c>
      <c r="D14" s="728">
        <v>3.427402919169475</v>
      </c>
    </row>
    <row r="15" spans="1:4" x14ac:dyDescent="0.2">
      <c r="A15" s="584" t="s">
        <v>143</v>
      </c>
      <c r="B15" s="480">
        <v>1.4433933398525187</v>
      </c>
      <c r="C15" s="480">
        <v>3.4539657833198243</v>
      </c>
      <c r="D15" s="729">
        <v>3.0471177326424415</v>
      </c>
    </row>
    <row r="16" spans="1:4" x14ac:dyDescent="0.2">
      <c r="D16" s="93" t="s">
        <v>235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A3" sqref="A3"/>
    </sheetView>
  </sheetViews>
  <sheetFormatPr baseColWidth="10" defaultRowHeight="13.7" customHeight="1" x14ac:dyDescent="0.2"/>
  <cols>
    <col min="1" max="1" width="28.375" style="133" customWidth="1"/>
    <col min="2" max="7" width="12.25" style="133" customWidth="1"/>
    <col min="8" max="8" width="11" style="132"/>
    <col min="9" max="11" width="11" style="133"/>
    <col min="12" max="12" width="12.875" style="133" customWidth="1"/>
    <col min="13" max="14" width="11.75" style="133" customWidth="1"/>
    <col min="15" max="242" width="10" style="133"/>
    <col min="243" max="243" width="3.625" style="133" customWidth="1"/>
    <col min="244" max="244" width="24.875" style="133" bestFit="1" customWidth="1"/>
    <col min="245" max="250" width="9" style="133" customWidth="1"/>
    <col min="251" max="251" width="8.75" style="133" customWidth="1"/>
    <col min="252" max="252" width="5.625" style="133" bestFit="1" customWidth="1"/>
    <col min="253" max="253" width="7" style="133" bestFit="1" customWidth="1"/>
    <col min="254" max="258" width="5.625" style="133" bestFit="1" customWidth="1"/>
    <col min="259" max="259" width="6.375" style="133" bestFit="1" customWidth="1"/>
    <col min="260" max="260" width="9.625" style="133" bestFit="1" customWidth="1"/>
    <col min="261" max="261" width="7.25" style="133" bestFit="1" customWidth="1"/>
    <col min="262" max="262" width="9.125" style="133" bestFit="1" customWidth="1"/>
    <col min="263" max="263" width="8.5" style="133" bestFit="1" customWidth="1"/>
    <col min="264" max="498" width="10" style="133"/>
    <col min="499" max="499" width="3.625" style="133" customWidth="1"/>
    <col min="500" max="500" width="24.875" style="133" bestFit="1" customWidth="1"/>
    <col min="501" max="506" width="9" style="133" customWidth="1"/>
    <col min="507" max="507" width="8.75" style="133" customWidth="1"/>
    <col min="508" max="508" width="5.625" style="133" bestFit="1" customWidth="1"/>
    <col min="509" max="509" width="7" style="133" bestFit="1" customWidth="1"/>
    <col min="510" max="514" width="5.625" style="133" bestFit="1" customWidth="1"/>
    <col min="515" max="515" width="6.375" style="133" bestFit="1" customWidth="1"/>
    <col min="516" max="516" width="9.625" style="133" bestFit="1" customWidth="1"/>
    <col min="517" max="517" width="7.25" style="133" bestFit="1" customWidth="1"/>
    <col min="518" max="518" width="9.125" style="133" bestFit="1" customWidth="1"/>
    <col min="519" max="519" width="8.5" style="133" bestFit="1" customWidth="1"/>
    <col min="520" max="754" width="10" style="133"/>
    <col min="755" max="755" width="3.625" style="133" customWidth="1"/>
    <col min="756" max="756" width="24.875" style="133" bestFit="1" customWidth="1"/>
    <col min="757" max="762" width="9" style="133" customWidth="1"/>
    <col min="763" max="763" width="8.75" style="133" customWidth="1"/>
    <col min="764" max="764" width="5.625" style="133" bestFit="1" customWidth="1"/>
    <col min="765" max="765" width="7" style="133" bestFit="1" customWidth="1"/>
    <col min="766" max="770" width="5.625" style="133" bestFit="1" customWidth="1"/>
    <col min="771" max="771" width="6.375" style="133" bestFit="1" customWidth="1"/>
    <col min="772" max="772" width="9.625" style="133" bestFit="1" customWidth="1"/>
    <col min="773" max="773" width="7.25" style="133" bestFit="1" customWidth="1"/>
    <col min="774" max="774" width="9.125" style="133" bestFit="1" customWidth="1"/>
    <col min="775" max="775" width="8.5" style="133" bestFit="1" customWidth="1"/>
    <col min="776" max="1010" width="10" style="133"/>
    <col min="1011" max="1011" width="3.625" style="133" customWidth="1"/>
    <col min="1012" max="1012" width="24.875" style="133" bestFit="1" customWidth="1"/>
    <col min="1013" max="1018" width="9" style="133" customWidth="1"/>
    <col min="1019" max="1019" width="8.75" style="133" customWidth="1"/>
    <col min="1020" max="1020" width="5.625" style="133" bestFit="1" customWidth="1"/>
    <col min="1021" max="1021" width="7" style="133" bestFit="1" customWidth="1"/>
    <col min="1022" max="1026" width="5.625" style="133" bestFit="1" customWidth="1"/>
    <col min="1027" max="1027" width="6.375" style="133" bestFit="1" customWidth="1"/>
    <col min="1028" max="1028" width="9.625" style="133" bestFit="1" customWidth="1"/>
    <col min="1029" max="1029" width="7.25" style="133" bestFit="1" customWidth="1"/>
    <col min="1030" max="1030" width="9.125" style="133" bestFit="1" customWidth="1"/>
    <col min="1031" max="1031" width="8.5" style="133" bestFit="1" customWidth="1"/>
    <col min="1032" max="1266" width="10" style="133"/>
    <col min="1267" max="1267" width="3.625" style="133" customWidth="1"/>
    <col min="1268" max="1268" width="24.875" style="133" bestFit="1" customWidth="1"/>
    <col min="1269" max="1274" width="9" style="133" customWidth="1"/>
    <col min="1275" max="1275" width="8.75" style="133" customWidth="1"/>
    <col min="1276" max="1276" width="5.625" style="133" bestFit="1" customWidth="1"/>
    <col min="1277" max="1277" width="7" style="133" bestFit="1" customWidth="1"/>
    <col min="1278" max="1282" width="5.625" style="133" bestFit="1" customWidth="1"/>
    <col min="1283" max="1283" width="6.375" style="133" bestFit="1" customWidth="1"/>
    <col min="1284" max="1284" width="9.625" style="133" bestFit="1" customWidth="1"/>
    <col min="1285" max="1285" width="7.25" style="133" bestFit="1" customWidth="1"/>
    <col min="1286" max="1286" width="9.125" style="133" bestFit="1" customWidth="1"/>
    <col min="1287" max="1287" width="8.5" style="133" bestFit="1" customWidth="1"/>
    <col min="1288" max="1522" width="10" style="133"/>
    <col min="1523" max="1523" width="3.625" style="133" customWidth="1"/>
    <col min="1524" max="1524" width="24.875" style="133" bestFit="1" customWidth="1"/>
    <col min="1525" max="1530" width="9" style="133" customWidth="1"/>
    <col min="1531" max="1531" width="8.75" style="133" customWidth="1"/>
    <col min="1532" max="1532" width="5.625" style="133" bestFit="1" customWidth="1"/>
    <col min="1533" max="1533" width="7" style="133" bestFit="1" customWidth="1"/>
    <col min="1534" max="1538" width="5.625" style="133" bestFit="1" customWidth="1"/>
    <col min="1539" max="1539" width="6.375" style="133" bestFit="1" customWidth="1"/>
    <col min="1540" max="1540" width="9.625" style="133" bestFit="1" customWidth="1"/>
    <col min="1541" max="1541" width="7.25" style="133" bestFit="1" customWidth="1"/>
    <col min="1542" max="1542" width="9.125" style="133" bestFit="1" customWidth="1"/>
    <col min="1543" max="1543" width="8.5" style="133" bestFit="1" customWidth="1"/>
    <col min="1544" max="1778" width="10" style="133"/>
    <col min="1779" max="1779" width="3.625" style="133" customWidth="1"/>
    <col min="1780" max="1780" width="24.875" style="133" bestFit="1" customWidth="1"/>
    <col min="1781" max="1786" width="9" style="133" customWidth="1"/>
    <col min="1787" max="1787" width="8.75" style="133" customWidth="1"/>
    <col min="1788" max="1788" width="5.625" style="133" bestFit="1" customWidth="1"/>
    <col min="1789" max="1789" width="7" style="133" bestFit="1" customWidth="1"/>
    <col min="1790" max="1794" width="5.625" style="133" bestFit="1" customWidth="1"/>
    <col min="1795" max="1795" width="6.375" style="133" bestFit="1" customWidth="1"/>
    <col min="1796" max="1796" width="9.625" style="133" bestFit="1" customWidth="1"/>
    <col min="1797" max="1797" width="7.25" style="133" bestFit="1" customWidth="1"/>
    <col min="1798" max="1798" width="9.125" style="133" bestFit="1" customWidth="1"/>
    <col min="1799" max="1799" width="8.5" style="133" bestFit="1" customWidth="1"/>
    <col min="1800" max="2034" width="10" style="133"/>
    <col min="2035" max="2035" width="3.625" style="133" customWidth="1"/>
    <col min="2036" max="2036" width="24.875" style="133" bestFit="1" customWidth="1"/>
    <col min="2037" max="2042" width="9" style="133" customWidth="1"/>
    <col min="2043" max="2043" width="8.75" style="133" customWidth="1"/>
    <col min="2044" max="2044" width="5.625" style="133" bestFit="1" customWidth="1"/>
    <col min="2045" max="2045" width="7" style="133" bestFit="1" customWidth="1"/>
    <col min="2046" max="2050" width="5.625" style="133" bestFit="1" customWidth="1"/>
    <col min="2051" max="2051" width="6.375" style="133" bestFit="1" customWidth="1"/>
    <col min="2052" max="2052" width="9.625" style="133" bestFit="1" customWidth="1"/>
    <col min="2053" max="2053" width="7.25" style="133" bestFit="1" customWidth="1"/>
    <col min="2054" max="2054" width="9.125" style="133" bestFit="1" customWidth="1"/>
    <col min="2055" max="2055" width="8.5" style="133" bestFit="1" customWidth="1"/>
    <col min="2056" max="2290" width="10" style="133"/>
    <col min="2291" max="2291" width="3.625" style="133" customWidth="1"/>
    <col min="2292" max="2292" width="24.875" style="133" bestFit="1" customWidth="1"/>
    <col min="2293" max="2298" width="9" style="133" customWidth="1"/>
    <col min="2299" max="2299" width="8.75" style="133" customWidth="1"/>
    <col min="2300" max="2300" width="5.625" style="133" bestFit="1" customWidth="1"/>
    <col min="2301" max="2301" width="7" style="133" bestFit="1" customWidth="1"/>
    <col min="2302" max="2306" width="5.625" style="133" bestFit="1" customWidth="1"/>
    <col min="2307" max="2307" width="6.375" style="133" bestFit="1" customWidth="1"/>
    <col min="2308" max="2308" width="9.625" style="133" bestFit="1" customWidth="1"/>
    <col min="2309" max="2309" width="7.25" style="133" bestFit="1" customWidth="1"/>
    <col min="2310" max="2310" width="9.125" style="133" bestFit="1" customWidth="1"/>
    <col min="2311" max="2311" width="8.5" style="133" bestFit="1" customWidth="1"/>
    <col min="2312" max="2546" width="10" style="133"/>
    <col min="2547" max="2547" width="3.625" style="133" customWidth="1"/>
    <col min="2548" max="2548" width="24.875" style="133" bestFit="1" customWidth="1"/>
    <col min="2549" max="2554" width="9" style="133" customWidth="1"/>
    <col min="2555" max="2555" width="8.75" style="133" customWidth="1"/>
    <col min="2556" max="2556" width="5.625" style="133" bestFit="1" customWidth="1"/>
    <col min="2557" max="2557" width="7" style="133" bestFit="1" customWidth="1"/>
    <col min="2558" max="2562" width="5.625" style="133" bestFit="1" customWidth="1"/>
    <col min="2563" max="2563" width="6.375" style="133" bestFit="1" customWidth="1"/>
    <col min="2564" max="2564" width="9.625" style="133" bestFit="1" customWidth="1"/>
    <col min="2565" max="2565" width="7.25" style="133" bestFit="1" customWidth="1"/>
    <col min="2566" max="2566" width="9.125" style="133" bestFit="1" customWidth="1"/>
    <col min="2567" max="2567" width="8.5" style="133" bestFit="1" customWidth="1"/>
    <col min="2568" max="2802" width="10" style="133"/>
    <col min="2803" max="2803" width="3.625" style="133" customWidth="1"/>
    <col min="2804" max="2804" width="24.875" style="133" bestFit="1" customWidth="1"/>
    <col min="2805" max="2810" width="9" style="133" customWidth="1"/>
    <col min="2811" max="2811" width="8.75" style="133" customWidth="1"/>
    <col min="2812" max="2812" width="5.625" style="133" bestFit="1" customWidth="1"/>
    <col min="2813" max="2813" width="7" style="133" bestFit="1" customWidth="1"/>
    <col min="2814" max="2818" width="5.625" style="133" bestFit="1" customWidth="1"/>
    <col min="2819" max="2819" width="6.375" style="133" bestFit="1" customWidth="1"/>
    <col min="2820" max="2820" width="9.625" style="133" bestFit="1" customWidth="1"/>
    <col min="2821" max="2821" width="7.25" style="133" bestFit="1" customWidth="1"/>
    <col min="2822" max="2822" width="9.125" style="133" bestFit="1" customWidth="1"/>
    <col min="2823" max="2823" width="8.5" style="133" bestFit="1" customWidth="1"/>
    <col min="2824" max="3058" width="10" style="133"/>
    <col min="3059" max="3059" width="3.625" style="133" customWidth="1"/>
    <col min="3060" max="3060" width="24.875" style="133" bestFit="1" customWidth="1"/>
    <col min="3061" max="3066" width="9" style="133" customWidth="1"/>
    <col min="3067" max="3067" width="8.75" style="133" customWidth="1"/>
    <col min="3068" max="3068" width="5.625" style="133" bestFit="1" customWidth="1"/>
    <col min="3069" max="3069" width="7" style="133" bestFit="1" customWidth="1"/>
    <col min="3070" max="3074" width="5.625" style="133" bestFit="1" customWidth="1"/>
    <col min="3075" max="3075" width="6.375" style="133" bestFit="1" customWidth="1"/>
    <col min="3076" max="3076" width="9.625" style="133" bestFit="1" customWidth="1"/>
    <col min="3077" max="3077" width="7.25" style="133" bestFit="1" customWidth="1"/>
    <col min="3078" max="3078" width="9.125" style="133" bestFit="1" customWidth="1"/>
    <col min="3079" max="3079" width="8.5" style="133" bestFit="1" customWidth="1"/>
    <col min="3080" max="3314" width="10" style="133"/>
    <col min="3315" max="3315" width="3.625" style="133" customWidth="1"/>
    <col min="3316" max="3316" width="24.875" style="133" bestFit="1" customWidth="1"/>
    <col min="3317" max="3322" width="9" style="133" customWidth="1"/>
    <col min="3323" max="3323" width="8.75" style="133" customWidth="1"/>
    <col min="3324" max="3324" width="5.625" style="133" bestFit="1" customWidth="1"/>
    <col min="3325" max="3325" width="7" style="133" bestFit="1" customWidth="1"/>
    <col min="3326" max="3330" width="5.625" style="133" bestFit="1" customWidth="1"/>
    <col min="3331" max="3331" width="6.375" style="133" bestFit="1" customWidth="1"/>
    <col min="3332" max="3332" width="9.625" style="133" bestFit="1" customWidth="1"/>
    <col min="3333" max="3333" width="7.25" style="133" bestFit="1" customWidth="1"/>
    <col min="3334" max="3334" width="9.125" style="133" bestFit="1" customWidth="1"/>
    <col min="3335" max="3335" width="8.5" style="133" bestFit="1" customWidth="1"/>
    <col min="3336" max="3570" width="10" style="133"/>
    <col min="3571" max="3571" width="3.625" style="133" customWidth="1"/>
    <col min="3572" max="3572" width="24.875" style="133" bestFit="1" customWidth="1"/>
    <col min="3573" max="3578" width="9" style="133" customWidth="1"/>
    <col min="3579" max="3579" width="8.75" style="133" customWidth="1"/>
    <col min="3580" max="3580" width="5.625" style="133" bestFit="1" customWidth="1"/>
    <col min="3581" max="3581" width="7" style="133" bestFit="1" customWidth="1"/>
    <col min="3582" max="3586" width="5.625" style="133" bestFit="1" customWidth="1"/>
    <col min="3587" max="3587" width="6.375" style="133" bestFit="1" customWidth="1"/>
    <col min="3588" max="3588" width="9.625" style="133" bestFit="1" customWidth="1"/>
    <col min="3589" max="3589" width="7.25" style="133" bestFit="1" customWidth="1"/>
    <col min="3590" max="3590" width="9.125" style="133" bestFit="1" customWidth="1"/>
    <col min="3591" max="3591" width="8.5" style="133" bestFit="1" customWidth="1"/>
    <col min="3592" max="3826" width="10" style="133"/>
    <col min="3827" max="3827" width="3.625" style="133" customWidth="1"/>
    <col min="3828" max="3828" width="24.875" style="133" bestFit="1" customWidth="1"/>
    <col min="3829" max="3834" width="9" style="133" customWidth="1"/>
    <col min="3835" max="3835" width="8.75" style="133" customWidth="1"/>
    <col min="3836" max="3836" width="5.625" style="133" bestFit="1" customWidth="1"/>
    <col min="3837" max="3837" width="7" style="133" bestFit="1" customWidth="1"/>
    <col min="3838" max="3842" width="5.625" style="133" bestFit="1" customWidth="1"/>
    <col min="3843" max="3843" width="6.375" style="133" bestFit="1" customWidth="1"/>
    <col min="3844" max="3844" width="9.625" style="133" bestFit="1" customWidth="1"/>
    <col min="3845" max="3845" width="7.25" style="133" bestFit="1" customWidth="1"/>
    <col min="3846" max="3846" width="9.125" style="133" bestFit="1" customWidth="1"/>
    <col min="3847" max="3847" width="8.5" style="133" bestFit="1" customWidth="1"/>
    <col min="3848" max="4082" width="10" style="133"/>
    <col min="4083" max="4083" width="3.625" style="133" customWidth="1"/>
    <col min="4084" max="4084" width="24.875" style="133" bestFit="1" customWidth="1"/>
    <col min="4085" max="4090" width="9" style="133" customWidth="1"/>
    <col min="4091" max="4091" width="8.75" style="133" customWidth="1"/>
    <col min="4092" max="4092" width="5.625" style="133" bestFit="1" customWidth="1"/>
    <col min="4093" max="4093" width="7" style="133" bestFit="1" customWidth="1"/>
    <col min="4094" max="4098" width="5.625" style="133" bestFit="1" customWidth="1"/>
    <col min="4099" max="4099" width="6.375" style="133" bestFit="1" customWidth="1"/>
    <col min="4100" max="4100" width="9.625" style="133" bestFit="1" customWidth="1"/>
    <col min="4101" max="4101" width="7.25" style="133" bestFit="1" customWidth="1"/>
    <col min="4102" max="4102" width="9.125" style="133" bestFit="1" customWidth="1"/>
    <col min="4103" max="4103" width="8.5" style="133" bestFit="1" customWidth="1"/>
    <col min="4104" max="4338" width="10" style="133"/>
    <col min="4339" max="4339" width="3.625" style="133" customWidth="1"/>
    <col min="4340" max="4340" width="24.875" style="133" bestFit="1" customWidth="1"/>
    <col min="4341" max="4346" width="9" style="133" customWidth="1"/>
    <col min="4347" max="4347" width="8.75" style="133" customWidth="1"/>
    <col min="4348" max="4348" width="5.625" style="133" bestFit="1" customWidth="1"/>
    <col min="4349" max="4349" width="7" style="133" bestFit="1" customWidth="1"/>
    <col min="4350" max="4354" width="5.625" style="133" bestFit="1" customWidth="1"/>
    <col min="4355" max="4355" width="6.375" style="133" bestFit="1" customWidth="1"/>
    <col min="4356" max="4356" width="9.625" style="133" bestFit="1" customWidth="1"/>
    <col min="4357" max="4357" width="7.25" style="133" bestFit="1" customWidth="1"/>
    <col min="4358" max="4358" width="9.125" style="133" bestFit="1" customWidth="1"/>
    <col min="4359" max="4359" width="8.5" style="133" bestFit="1" customWidth="1"/>
    <col min="4360" max="4594" width="10" style="133"/>
    <col min="4595" max="4595" width="3.625" style="133" customWidth="1"/>
    <col min="4596" max="4596" width="24.875" style="133" bestFit="1" customWidth="1"/>
    <col min="4597" max="4602" width="9" style="133" customWidth="1"/>
    <col min="4603" max="4603" width="8.75" style="133" customWidth="1"/>
    <col min="4604" max="4604" width="5.625" style="133" bestFit="1" customWidth="1"/>
    <col min="4605" max="4605" width="7" style="133" bestFit="1" customWidth="1"/>
    <col min="4606" max="4610" width="5.625" style="133" bestFit="1" customWidth="1"/>
    <col min="4611" max="4611" width="6.375" style="133" bestFit="1" customWidth="1"/>
    <col min="4612" max="4612" width="9.625" style="133" bestFit="1" customWidth="1"/>
    <col min="4613" max="4613" width="7.25" style="133" bestFit="1" customWidth="1"/>
    <col min="4614" max="4614" width="9.125" style="133" bestFit="1" customWidth="1"/>
    <col min="4615" max="4615" width="8.5" style="133" bestFit="1" customWidth="1"/>
    <col min="4616" max="4850" width="10" style="133"/>
    <col min="4851" max="4851" width="3.625" style="133" customWidth="1"/>
    <col min="4852" max="4852" width="24.875" style="133" bestFit="1" customWidth="1"/>
    <col min="4853" max="4858" width="9" style="133" customWidth="1"/>
    <col min="4859" max="4859" width="8.75" style="133" customWidth="1"/>
    <col min="4860" max="4860" width="5.625" style="133" bestFit="1" customWidth="1"/>
    <col min="4861" max="4861" width="7" style="133" bestFit="1" customWidth="1"/>
    <col min="4862" max="4866" width="5.625" style="133" bestFit="1" customWidth="1"/>
    <col min="4867" max="4867" width="6.375" style="133" bestFit="1" customWidth="1"/>
    <col min="4868" max="4868" width="9.625" style="133" bestFit="1" customWidth="1"/>
    <col min="4869" max="4869" width="7.25" style="133" bestFit="1" customWidth="1"/>
    <col min="4870" max="4870" width="9.125" style="133" bestFit="1" customWidth="1"/>
    <col min="4871" max="4871" width="8.5" style="133" bestFit="1" customWidth="1"/>
    <col min="4872" max="5106" width="10" style="133"/>
    <col min="5107" max="5107" width="3.625" style="133" customWidth="1"/>
    <col min="5108" max="5108" width="24.875" style="133" bestFit="1" customWidth="1"/>
    <col min="5109" max="5114" width="9" style="133" customWidth="1"/>
    <col min="5115" max="5115" width="8.75" style="133" customWidth="1"/>
    <col min="5116" max="5116" width="5.625" style="133" bestFit="1" customWidth="1"/>
    <col min="5117" max="5117" width="7" style="133" bestFit="1" customWidth="1"/>
    <col min="5118" max="5122" width="5.625" style="133" bestFit="1" customWidth="1"/>
    <col min="5123" max="5123" width="6.375" style="133" bestFit="1" customWidth="1"/>
    <col min="5124" max="5124" width="9.625" style="133" bestFit="1" customWidth="1"/>
    <col min="5125" max="5125" width="7.25" style="133" bestFit="1" customWidth="1"/>
    <col min="5126" max="5126" width="9.125" style="133" bestFit="1" customWidth="1"/>
    <col min="5127" max="5127" width="8.5" style="133" bestFit="1" customWidth="1"/>
    <col min="5128" max="5362" width="10" style="133"/>
    <col min="5363" max="5363" width="3.625" style="133" customWidth="1"/>
    <col min="5364" max="5364" width="24.875" style="133" bestFit="1" customWidth="1"/>
    <col min="5365" max="5370" width="9" style="133" customWidth="1"/>
    <col min="5371" max="5371" width="8.75" style="133" customWidth="1"/>
    <col min="5372" max="5372" width="5.625" style="133" bestFit="1" customWidth="1"/>
    <col min="5373" max="5373" width="7" style="133" bestFit="1" customWidth="1"/>
    <col min="5374" max="5378" width="5.625" style="133" bestFit="1" customWidth="1"/>
    <col min="5379" max="5379" width="6.375" style="133" bestFit="1" customWidth="1"/>
    <col min="5380" max="5380" width="9.625" style="133" bestFit="1" customWidth="1"/>
    <col min="5381" max="5381" width="7.25" style="133" bestFit="1" customWidth="1"/>
    <col min="5382" max="5382" width="9.125" style="133" bestFit="1" customWidth="1"/>
    <col min="5383" max="5383" width="8.5" style="133" bestFit="1" customWidth="1"/>
    <col min="5384" max="5618" width="10" style="133"/>
    <col min="5619" max="5619" width="3.625" style="133" customWidth="1"/>
    <col min="5620" max="5620" width="24.875" style="133" bestFit="1" customWidth="1"/>
    <col min="5621" max="5626" width="9" style="133" customWidth="1"/>
    <col min="5627" max="5627" width="8.75" style="133" customWidth="1"/>
    <col min="5628" max="5628" width="5.625" style="133" bestFit="1" customWidth="1"/>
    <col min="5629" max="5629" width="7" style="133" bestFit="1" customWidth="1"/>
    <col min="5630" max="5634" width="5.625" style="133" bestFit="1" customWidth="1"/>
    <col min="5635" max="5635" width="6.375" style="133" bestFit="1" customWidth="1"/>
    <col min="5636" max="5636" width="9.625" style="133" bestFit="1" customWidth="1"/>
    <col min="5637" max="5637" width="7.25" style="133" bestFit="1" customWidth="1"/>
    <col min="5638" max="5638" width="9.125" style="133" bestFit="1" customWidth="1"/>
    <col min="5639" max="5639" width="8.5" style="133" bestFit="1" customWidth="1"/>
    <col min="5640" max="5874" width="10" style="133"/>
    <col min="5875" max="5875" width="3.625" style="133" customWidth="1"/>
    <col min="5876" max="5876" width="24.875" style="133" bestFit="1" customWidth="1"/>
    <col min="5877" max="5882" width="9" style="133" customWidth="1"/>
    <col min="5883" max="5883" width="8.75" style="133" customWidth="1"/>
    <col min="5884" max="5884" width="5.625" style="133" bestFit="1" customWidth="1"/>
    <col min="5885" max="5885" width="7" style="133" bestFit="1" customWidth="1"/>
    <col min="5886" max="5890" width="5.625" style="133" bestFit="1" customWidth="1"/>
    <col min="5891" max="5891" width="6.375" style="133" bestFit="1" customWidth="1"/>
    <col min="5892" max="5892" width="9.625" style="133" bestFit="1" customWidth="1"/>
    <col min="5893" max="5893" width="7.25" style="133" bestFit="1" customWidth="1"/>
    <col min="5894" max="5894" width="9.125" style="133" bestFit="1" customWidth="1"/>
    <col min="5895" max="5895" width="8.5" style="133" bestFit="1" customWidth="1"/>
    <col min="5896" max="6130" width="10" style="133"/>
    <col min="6131" max="6131" width="3.625" style="133" customWidth="1"/>
    <col min="6132" max="6132" width="24.875" style="133" bestFit="1" customWidth="1"/>
    <col min="6133" max="6138" width="9" style="133" customWidth="1"/>
    <col min="6139" max="6139" width="8.75" style="133" customWidth="1"/>
    <col min="6140" max="6140" width="5.625" style="133" bestFit="1" customWidth="1"/>
    <col min="6141" max="6141" width="7" style="133" bestFit="1" customWidth="1"/>
    <col min="6142" max="6146" width="5.625" style="133" bestFit="1" customWidth="1"/>
    <col min="6147" max="6147" width="6.375" style="133" bestFit="1" customWidth="1"/>
    <col min="6148" max="6148" width="9.625" style="133" bestFit="1" customWidth="1"/>
    <col min="6149" max="6149" width="7.25" style="133" bestFit="1" customWidth="1"/>
    <col min="6150" max="6150" width="9.125" style="133" bestFit="1" customWidth="1"/>
    <col min="6151" max="6151" width="8.5" style="133" bestFit="1" customWidth="1"/>
    <col min="6152" max="6386" width="10" style="133"/>
    <col min="6387" max="6387" width="3.625" style="133" customWidth="1"/>
    <col min="6388" max="6388" width="24.875" style="133" bestFit="1" customWidth="1"/>
    <col min="6389" max="6394" width="9" style="133" customWidth="1"/>
    <col min="6395" max="6395" width="8.75" style="133" customWidth="1"/>
    <col min="6396" max="6396" width="5.625" style="133" bestFit="1" customWidth="1"/>
    <col min="6397" max="6397" width="7" style="133" bestFit="1" customWidth="1"/>
    <col min="6398" max="6402" width="5.625" style="133" bestFit="1" customWidth="1"/>
    <col min="6403" max="6403" width="6.375" style="133" bestFit="1" customWidth="1"/>
    <col min="6404" max="6404" width="9.625" style="133" bestFit="1" customWidth="1"/>
    <col min="6405" max="6405" width="7.25" style="133" bestFit="1" customWidth="1"/>
    <col min="6406" max="6406" width="9.125" style="133" bestFit="1" customWidth="1"/>
    <col min="6407" max="6407" width="8.5" style="133" bestFit="1" customWidth="1"/>
    <col min="6408" max="6642" width="10" style="133"/>
    <col min="6643" max="6643" width="3.625" style="133" customWidth="1"/>
    <col min="6644" max="6644" width="24.875" style="133" bestFit="1" customWidth="1"/>
    <col min="6645" max="6650" width="9" style="133" customWidth="1"/>
    <col min="6651" max="6651" width="8.75" style="133" customWidth="1"/>
    <col min="6652" max="6652" width="5.625" style="133" bestFit="1" customWidth="1"/>
    <col min="6653" max="6653" width="7" style="133" bestFit="1" customWidth="1"/>
    <col min="6654" max="6658" width="5.625" style="133" bestFit="1" customWidth="1"/>
    <col min="6659" max="6659" width="6.375" style="133" bestFit="1" customWidth="1"/>
    <col min="6660" max="6660" width="9.625" style="133" bestFit="1" customWidth="1"/>
    <col min="6661" max="6661" width="7.25" style="133" bestFit="1" customWidth="1"/>
    <col min="6662" max="6662" width="9.125" style="133" bestFit="1" customWidth="1"/>
    <col min="6663" max="6663" width="8.5" style="133" bestFit="1" customWidth="1"/>
    <col min="6664" max="6898" width="10" style="133"/>
    <col min="6899" max="6899" width="3.625" style="133" customWidth="1"/>
    <col min="6900" max="6900" width="24.875" style="133" bestFit="1" customWidth="1"/>
    <col min="6901" max="6906" width="9" style="133" customWidth="1"/>
    <col min="6907" max="6907" width="8.75" style="133" customWidth="1"/>
    <col min="6908" max="6908" width="5.625" style="133" bestFit="1" customWidth="1"/>
    <col min="6909" max="6909" width="7" style="133" bestFit="1" customWidth="1"/>
    <col min="6910" max="6914" width="5.625" style="133" bestFit="1" customWidth="1"/>
    <col min="6915" max="6915" width="6.375" style="133" bestFit="1" customWidth="1"/>
    <col min="6916" max="6916" width="9.625" style="133" bestFit="1" customWidth="1"/>
    <col min="6917" max="6917" width="7.25" style="133" bestFit="1" customWidth="1"/>
    <col min="6918" max="6918" width="9.125" style="133" bestFit="1" customWidth="1"/>
    <col min="6919" max="6919" width="8.5" style="133" bestFit="1" customWidth="1"/>
    <col min="6920" max="7154" width="10" style="133"/>
    <col min="7155" max="7155" width="3.625" style="133" customWidth="1"/>
    <col min="7156" max="7156" width="24.875" style="133" bestFit="1" customWidth="1"/>
    <col min="7157" max="7162" width="9" style="133" customWidth="1"/>
    <col min="7163" max="7163" width="8.75" style="133" customWidth="1"/>
    <col min="7164" max="7164" width="5.625" style="133" bestFit="1" customWidth="1"/>
    <col min="7165" max="7165" width="7" style="133" bestFit="1" customWidth="1"/>
    <col min="7166" max="7170" width="5.625" style="133" bestFit="1" customWidth="1"/>
    <col min="7171" max="7171" width="6.375" style="133" bestFit="1" customWidth="1"/>
    <col min="7172" max="7172" width="9.625" style="133" bestFit="1" customWidth="1"/>
    <col min="7173" max="7173" width="7.25" style="133" bestFit="1" customWidth="1"/>
    <col min="7174" max="7174" width="9.125" style="133" bestFit="1" customWidth="1"/>
    <col min="7175" max="7175" width="8.5" style="133" bestFit="1" customWidth="1"/>
    <col min="7176" max="7410" width="10" style="133"/>
    <col min="7411" max="7411" width="3.625" style="133" customWidth="1"/>
    <col min="7412" max="7412" width="24.875" style="133" bestFit="1" customWidth="1"/>
    <col min="7413" max="7418" width="9" style="133" customWidth="1"/>
    <col min="7419" max="7419" width="8.75" style="133" customWidth="1"/>
    <col min="7420" max="7420" width="5.625" style="133" bestFit="1" customWidth="1"/>
    <col min="7421" max="7421" width="7" style="133" bestFit="1" customWidth="1"/>
    <col min="7422" max="7426" width="5.625" style="133" bestFit="1" customWidth="1"/>
    <col min="7427" max="7427" width="6.375" style="133" bestFit="1" customWidth="1"/>
    <col min="7428" max="7428" width="9.625" style="133" bestFit="1" customWidth="1"/>
    <col min="7429" max="7429" width="7.25" style="133" bestFit="1" customWidth="1"/>
    <col min="7430" max="7430" width="9.125" style="133" bestFit="1" customWidth="1"/>
    <col min="7431" max="7431" width="8.5" style="133" bestFit="1" customWidth="1"/>
    <col min="7432" max="7666" width="10" style="133"/>
    <col min="7667" max="7667" width="3.625" style="133" customWidth="1"/>
    <col min="7668" max="7668" width="24.875" style="133" bestFit="1" customWidth="1"/>
    <col min="7669" max="7674" width="9" style="133" customWidth="1"/>
    <col min="7675" max="7675" width="8.75" style="133" customWidth="1"/>
    <col min="7676" max="7676" width="5.625" style="133" bestFit="1" customWidth="1"/>
    <col min="7677" max="7677" width="7" style="133" bestFit="1" customWidth="1"/>
    <col min="7678" max="7682" width="5.625" style="133" bestFit="1" customWidth="1"/>
    <col min="7683" max="7683" width="6.375" style="133" bestFit="1" customWidth="1"/>
    <col min="7684" max="7684" width="9.625" style="133" bestFit="1" customWidth="1"/>
    <col min="7685" max="7685" width="7.25" style="133" bestFit="1" customWidth="1"/>
    <col min="7686" max="7686" width="9.125" style="133" bestFit="1" customWidth="1"/>
    <col min="7687" max="7687" width="8.5" style="133" bestFit="1" customWidth="1"/>
    <col min="7688" max="7922" width="10" style="133"/>
    <col min="7923" max="7923" width="3.625" style="133" customWidth="1"/>
    <col min="7924" max="7924" width="24.875" style="133" bestFit="1" customWidth="1"/>
    <col min="7925" max="7930" width="9" style="133" customWidth="1"/>
    <col min="7931" max="7931" width="8.75" style="133" customWidth="1"/>
    <col min="7932" max="7932" width="5.625" style="133" bestFit="1" customWidth="1"/>
    <col min="7933" max="7933" width="7" style="133" bestFit="1" customWidth="1"/>
    <col min="7934" max="7938" width="5.625" style="133" bestFit="1" customWidth="1"/>
    <col min="7939" max="7939" width="6.375" style="133" bestFit="1" customWidth="1"/>
    <col min="7940" max="7940" width="9.625" style="133" bestFit="1" customWidth="1"/>
    <col min="7941" max="7941" width="7.25" style="133" bestFit="1" customWidth="1"/>
    <col min="7942" max="7942" width="9.125" style="133" bestFit="1" customWidth="1"/>
    <col min="7943" max="7943" width="8.5" style="133" bestFit="1" customWidth="1"/>
    <col min="7944" max="8178" width="10" style="133"/>
    <col min="8179" max="8179" width="3.625" style="133" customWidth="1"/>
    <col min="8180" max="8180" width="24.875" style="133" bestFit="1" customWidth="1"/>
    <col min="8181" max="8186" width="9" style="133" customWidth="1"/>
    <col min="8187" max="8187" width="8.75" style="133" customWidth="1"/>
    <col min="8188" max="8188" width="5.625" style="133" bestFit="1" customWidth="1"/>
    <col min="8189" max="8189" width="7" style="133" bestFit="1" customWidth="1"/>
    <col min="8190" max="8194" width="5.625" style="133" bestFit="1" customWidth="1"/>
    <col min="8195" max="8195" width="6.375" style="133" bestFit="1" customWidth="1"/>
    <col min="8196" max="8196" width="9.625" style="133" bestFit="1" customWidth="1"/>
    <col min="8197" max="8197" width="7.25" style="133" bestFit="1" customWidth="1"/>
    <col min="8198" max="8198" width="9.125" style="133" bestFit="1" customWidth="1"/>
    <col min="8199" max="8199" width="8.5" style="133" bestFit="1" customWidth="1"/>
    <col min="8200" max="8434" width="10" style="133"/>
    <col min="8435" max="8435" width="3.625" style="133" customWidth="1"/>
    <col min="8436" max="8436" width="24.875" style="133" bestFit="1" customWidth="1"/>
    <col min="8437" max="8442" width="9" style="133" customWidth="1"/>
    <col min="8443" max="8443" width="8.75" style="133" customWidth="1"/>
    <col min="8444" max="8444" width="5.625" style="133" bestFit="1" customWidth="1"/>
    <col min="8445" max="8445" width="7" style="133" bestFit="1" customWidth="1"/>
    <col min="8446" max="8450" width="5.625" style="133" bestFit="1" customWidth="1"/>
    <col min="8451" max="8451" width="6.375" style="133" bestFit="1" customWidth="1"/>
    <col min="8452" max="8452" width="9.625" style="133" bestFit="1" customWidth="1"/>
    <col min="8453" max="8453" width="7.25" style="133" bestFit="1" customWidth="1"/>
    <col min="8454" max="8454" width="9.125" style="133" bestFit="1" customWidth="1"/>
    <col min="8455" max="8455" width="8.5" style="133" bestFit="1" customWidth="1"/>
    <col min="8456" max="8690" width="10" style="133"/>
    <col min="8691" max="8691" width="3.625" style="133" customWidth="1"/>
    <col min="8692" max="8692" width="24.875" style="133" bestFit="1" customWidth="1"/>
    <col min="8693" max="8698" width="9" style="133" customWidth="1"/>
    <col min="8699" max="8699" width="8.75" style="133" customWidth="1"/>
    <col min="8700" max="8700" width="5.625" style="133" bestFit="1" customWidth="1"/>
    <col min="8701" max="8701" width="7" style="133" bestFit="1" customWidth="1"/>
    <col min="8702" max="8706" width="5.625" style="133" bestFit="1" customWidth="1"/>
    <col min="8707" max="8707" width="6.375" style="133" bestFit="1" customWidth="1"/>
    <col min="8708" max="8708" width="9.625" style="133" bestFit="1" customWidth="1"/>
    <col min="8709" max="8709" width="7.25" style="133" bestFit="1" customWidth="1"/>
    <col min="8710" max="8710" width="9.125" style="133" bestFit="1" customWidth="1"/>
    <col min="8711" max="8711" width="8.5" style="133" bestFit="1" customWidth="1"/>
    <col min="8712" max="8946" width="10" style="133"/>
    <col min="8947" max="8947" width="3.625" style="133" customWidth="1"/>
    <col min="8948" max="8948" width="24.875" style="133" bestFit="1" customWidth="1"/>
    <col min="8949" max="8954" width="9" style="133" customWidth="1"/>
    <col min="8955" max="8955" width="8.75" style="133" customWidth="1"/>
    <col min="8956" max="8956" width="5.625" style="133" bestFit="1" customWidth="1"/>
    <col min="8957" max="8957" width="7" style="133" bestFit="1" customWidth="1"/>
    <col min="8958" max="8962" width="5.625" style="133" bestFit="1" customWidth="1"/>
    <col min="8963" max="8963" width="6.375" style="133" bestFit="1" customWidth="1"/>
    <col min="8964" max="8964" width="9.625" style="133" bestFit="1" customWidth="1"/>
    <col min="8965" max="8965" width="7.25" style="133" bestFit="1" customWidth="1"/>
    <col min="8966" max="8966" width="9.125" style="133" bestFit="1" customWidth="1"/>
    <col min="8967" max="8967" width="8.5" style="133" bestFit="1" customWidth="1"/>
    <col min="8968" max="9202" width="10" style="133"/>
    <col min="9203" max="9203" width="3.625" style="133" customWidth="1"/>
    <col min="9204" max="9204" width="24.875" style="133" bestFit="1" customWidth="1"/>
    <col min="9205" max="9210" width="9" style="133" customWidth="1"/>
    <col min="9211" max="9211" width="8.75" style="133" customWidth="1"/>
    <col min="9212" max="9212" width="5.625" style="133" bestFit="1" customWidth="1"/>
    <col min="9213" max="9213" width="7" style="133" bestFit="1" customWidth="1"/>
    <col min="9214" max="9218" width="5.625" style="133" bestFit="1" customWidth="1"/>
    <col min="9219" max="9219" width="6.375" style="133" bestFit="1" customWidth="1"/>
    <col min="9220" max="9220" width="9.625" style="133" bestFit="1" customWidth="1"/>
    <col min="9221" max="9221" width="7.25" style="133" bestFit="1" customWidth="1"/>
    <col min="9222" max="9222" width="9.125" style="133" bestFit="1" customWidth="1"/>
    <col min="9223" max="9223" width="8.5" style="133" bestFit="1" customWidth="1"/>
    <col min="9224" max="9458" width="10" style="133"/>
    <col min="9459" max="9459" width="3.625" style="133" customWidth="1"/>
    <col min="9460" max="9460" width="24.875" style="133" bestFit="1" customWidth="1"/>
    <col min="9461" max="9466" width="9" style="133" customWidth="1"/>
    <col min="9467" max="9467" width="8.75" style="133" customWidth="1"/>
    <col min="9468" max="9468" width="5.625" style="133" bestFit="1" customWidth="1"/>
    <col min="9469" max="9469" width="7" style="133" bestFit="1" customWidth="1"/>
    <col min="9470" max="9474" width="5.625" style="133" bestFit="1" customWidth="1"/>
    <col min="9475" max="9475" width="6.375" style="133" bestFit="1" customWidth="1"/>
    <col min="9476" max="9476" width="9.625" style="133" bestFit="1" customWidth="1"/>
    <col min="9477" max="9477" width="7.25" style="133" bestFit="1" customWidth="1"/>
    <col min="9478" max="9478" width="9.125" style="133" bestFit="1" customWidth="1"/>
    <col min="9479" max="9479" width="8.5" style="133" bestFit="1" customWidth="1"/>
    <col min="9480" max="9714" width="10" style="133"/>
    <col min="9715" max="9715" width="3.625" style="133" customWidth="1"/>
    <col min="9716" max="9716" width="24.875" style="133" bestFit="1" customWidth="1"/>
    <col min="9717" max="9722" width="9" style="133" customWidth="1"/>
    <col min="9723" max="9723" width="8.75" style="133" customWidth="1"/>
    <col min="9724" max="9724" width="5.625" style="133" bestFit="1" customWidth="1"/>
    <col min="9725" max="9725" width="7" style="133" bestFit="1" customWidth="1"/>
    <col min="9726" max="9730" width="5.625" style="133" bestFit="1" customWidth="1"/>
    <col min="9731" max="9731" width="6.375" style="133" bestFit="1" customWidth="1"/>
    <col min="9732" max="9732" width="9.625" style="133" bestFit="1" customWidth="1"/>
    <col min="9733" max="9733" width="7.25" style="133" bestFit="1" customWidth="1"/>
    <col min="9734" max="9734" width="9.125" style="133" bestFit="1" customWidth="1"/>
    <col min="9735" max="9735" width="8.5" style="133" bestFit="1" customWidth="1"/>
    <col min="9736" max="9970" width="10" style="133"/>
    <col min="9971" max="9971" width="3.625" style="133" customWidth="1"/>
    <col min="9972" max="9972" width="24.875" style="133" bestFit="1" customWidth="1"/>
    <col min="9973" max="9978" width="9" style="133" customWidth="1"/>
    <col min="9979" max="9979" width="8.75" style="133" customWidth="1"/>
    <col min="9980" max="9980" width="5.625" style="133" bestFit="1" customWidth="1"/>
    <col min="9981" max="9981" width="7" style="133" bestFit="1" customWidth="1"/>
    <col min="9982" max="9986" width="5.625" style="133" bestFit="1" customWidth="1"/>
    <col min="9987" max="9987" width="6.375" style="133" bestFit="1" customWidth="1"/>
    <col min="9988" max="9988" width="9.625" style="133" bestFit="1" customWidth="1"/>
    <col min="9989" max="9989" width="7.25" style="133" bestFit="1" customWidth="1"/>
    <col min="9990" max="9990" width="9.125" style="133" bestFit="1" customWidth="1"/>
    <col min="9991" max="9991" width="8.5" style="133" bestFit="1" customWidth="1"/>
    <col min="9992" max="10226" width="10" style="133"/>
    <col min="10227" max="10227" width="3.625" style="133" customWidth="1"/>
    <col min="10228" max="10228" width="24.875" style="133" bestFit="1" customWidth="1"/>
    <col min="10229" max="10234" width="9" style="133" customWidth="1"/>
    <col min="10235" max="10235" width="8.75" style="133" customWidth="1"/>
    <col min="10236" max="10236" width="5.625" style="133" bestFit="1" customWidth="1"/>
    <col min="10237" max="10237" width="7" style="133" bestFit="1" customWidth="1"/>
    <col min="10238" max="10242" width="5.625" style="133" bestFit="1" customWidth="1"/>
    <col min="10243" max="10243" width="6.375" style="133" bestFit="1" customWidth="1"/>
    <col min="10244" max="10244" width="9.625" style="133" bestFit="1" customWidth="1"/>
    <col min="10245" max="10245" width="7.25" style="133" bestFit="1" customWidth="1"/>
    <col min="10246" max="10246" width="9.125" style="133" bestFit="1" customWidth="1"/>
    <col min="10247" max="10247" width="8.5" style="133" bestFit="1" customWidth="1"/>
    <col min="10248" max="10482" width="10" style="133"/>
    <col min="10483" max="10483" width="3.625" style="133" customWidth="1"/>
    <col min="10484" max="10484" width="24.875" style="133" bestFit="1" customWidth="1"/>
    <col min="10485" max="10490" width="9" style="133" customWidth="1"/>
    <col min="10491" max="10491" width="8.75" style="133" customWidth="1"/>
    <col min="10492" max="10492" width="5.625" style="133" bestFit="1" customWidth="1"/>
    <col min="10493" max="10493" width="7" style="133" bestFit="1" customWidth="1"/>
    <col min="10494" max="10498" width="5.625" style="133" bestFit="1" customWidth="1"/>
    <col min="10499" max="10499" width="6.375" style="133" bestFit="1" customWidth="1"/>
    <col min="10500" max="10500" width="9.625" style="133" bestFit="1" customWidth="1"/>
    <col min="10501" max="10501" width="7.25" style="133" bestFit="1" customWidth="1"/>
    <col min="10502" max="10502" width="9.125" style="133" bestFit="1" customWidth="1"/>
    <col min="10503" max="10503" width="8.5" style="133" bestFit="1" customWidth="1"/>
    <col min="10504" max="10738" width="10" style="133"/>
    <col min="10739" max="10739" width="3.625" style="133" customWidth="1"/>
    <col min="10740" max="10740" width="24.875" style="133" bestFit="1" customWidth="1"/>
    <col min="10741" max="10746" width="9" style="133" customWidth="1"/>
    <col min="10747" max="10747" width="8.75" style="133" customWidth="1"/>
    <col min="10748" max="10748" width="5.625" style="133" bestFit="1" customWidth="1"/>
    <col min="10749" max="10749" width="7" style="133" bestFit="1" customWidth="1"/>
    <col min="10750" max="10754" width="5.625" style="133" bestFit="1" customWidth="1"/>
    <col min="10755" max="10755" width="6.375" style="133" bestFit="1" customWidth="1"/>
    <col min="10756" max="10756" width="9.625" style="133" bestFit="1" customWidth="1"/>
    <col min="10757" max="10757" width="7.25" style="133" bestFit="1" customWidth="1"/>
    <col min="10758" max="10758" width="9.125" style="133" bestFit="1" customWidth="1"/>
    <col min="10759" max="10759" width="8.5" style="133" bestFit="1" customWidth="1"/>
    <col min="10760" max="10994" width="10" style="133"/>
    <col min="10995" max="10995" width="3.625" style="133" customWidth="1"/>
    <col min="10996" max="10996" width="24.875" style="133" bestFit="1" customWidth="1"/>
    <col min="10997" max="11002" width="9" style="133" customWidth="1"/>
    <col min="11003" max="11003" width="8.75" style="133" customWidth="1"/>
    <col min="11004" max="11004" width="5.625" style="133" bestFit="1" customWidth="1"/>
    <col min="11005" max="11005" width="7" style="133" bestFit="1" customWidth="1"/>
    <col min="11006" max="11010" width="5.625" style="133" bestFit="1" customWidth="1"/>
    <col min="11011" max="11011" width="6.375" style="133" bestFit="1" customWidth="1"/>
    <col min="11012" max="11012" width="9.625" style="133" bestFit="1" customWidth="1"/>
    <col min="11013" max="11013" width="7.25" style="133" bestFit="1" customWidth="1"/>
    <col min="11014" max="11014" width="9.125" style="133" bestFit="1" customWidth="1"/>
    <col min="11015" max="11015" width="8.5" style="133" bestFit="1" customWidth="1"/>
    <col min="11016" max="11250" width="10" style="133"/>
    <col min="11251" max="11251" width="3.625" style="133" customWidth="1"/>
    <col min="11252" max="11252" width="24.875" style="133" bestFit="1" customWidth="1"/>
    <col min="11253" max="11258" width="9" style="133" customWidth="1"/>
    <col min="11259" max="11259" width="8.75" style="133" customWidth="1"/>
    <col min="11260" max="11260" width="5.625" style="133" bestFit="1" customWidth="1"/>
    <col min="11261" max="11261" width="7" style="133" bestFit="1" customWidth="1"/>
    <col min="11262" max="11266" width="5.625" style="133" bestFit="1" customWidth="1"/>
    <col min="11267" max="11267" width="6.375" style="133" bestFit="1" customWidth="1"/>
    <col min="11268" max="11268" width="9.625" style="133" bestFit="1" customWidth="1"/>
    <col min="11269" max="11269" width="7.25" style="133" bestFit="1" customWidth="1"/>
    <col min="11270" max="11270" width="9.125" style="133" bestFit="1" customWidth="1"/>
    <col min="11271" max="11271" width="8.5" style="133" bestFit="1" customWidth="1"/>
    <col min="11272" max="11506" width="10" style="133"/>
    <col min="11507" max="11507" width="3.625" style="133" customWidth="1"/>
    <col min="11508" max="11508" width="24.875" style="133" bestFit="1" customWidth="1"/>
    <col min="11509" max="11514" width="9" style="133" customWidth="1"/>
    <col min="11515" max="11515" width="8.75" style="133" customWidth="1"/>
    <col min="11516" max="11516" width="5.625" style="133" bestFit="1" customWidth="1"/>
    <col min="11517" max="11517" width="7" style="133" bestFit="1" customWidth="1"/>
    <col min="11518" max="11522" width="5.625" style="133" bestFit="1" customWidth="1"/>
    <col min="11523" max="11523" width="6.375" style="133" bestFit="1" customWidth="1"/>
    <col min="11524" max="11524" width="9.625" style="133" bestFit="1" customWidth="1"/>
    <col min="11525" max="11525" width="7.25" style="133" bestFit="1" customWidth="1"/>
    <col min="11526" max="11526" width="9.125" style="133" bestFit="1" customWidth="1"/>
    <col min="11527" max="11527" width="8.5" style="133" bestFit="1" customWidth="1"/>
    <col min="11528" max="11762" width="10" style="133"/>
    <col min="11763" max="11763" width="3.625" style="133" customWidth="1"/>
    <col min="11764" max="11764" width="24.875" style="133" bestFit="1" customWidth="1"/>
    <col min="11765" max="11770" width="9" style="133" customWidth="1"/>
    <col min="11771" max="11771" width="8.75" style="133" customWidth="1"/>
    <col min="11772" max="11772" width="5.625" style="133" bestFit="1" customWidth="1"/>
    <col min="11773" max="11773" width="7" style="133" bestFit="1" customWidth="1"/>
    <col min="11774" max="11778" width="5.625" style="133" bestFit="1" customWidth="1"/>
    <col min="11779" max="11779" width="6.375" style="133" bestFit="1" customWidth="1"/>
    <col min="11780" max="11780" width="9.625" style="133" bestFit="1" customWidth="1"/>
    <col min="11781" max="11781" width="7.25" style="133" bestFit="1" customWidth="1"/>
    <col min="11782" max="11782" width="9.125" style="133" bestFit="1" customWidth="1"/>
    <col min="11783" max="11783" width="8.5" style="133" bestFit="1" customWidth="1"/>
    <col min="11784" max="12018" width="10" style="133"/>
    <col min="12019" max="12019" width="3.625" style="133" customWidth="1"/>
    <col min="12020" max="12020" width="24.875" style="133" bestFit="1" customWidth="1"/>
    <col min="12021" max="12026" width="9" style="133" customWidth="1"/>
    <col min="12027" max="12027" width="8.75" style="133" customWidth="1"/>
    <col min="12028" max="12028" width="5.625" style="133" bestFit="1" customWidth="1"/>
    <col min="12029" max="12029" width="7" style="133" bestFit="1" customWidth="1"/>
    <col min="12030" max="12034" width="5.625" style="133" bestFit="1" customWidth="1"/>
    <col min="12035" max="12035" width="6.375" style="133" bestFit="1" customWidth="1"/>
    <col min="12036" max="12036" width="9.625" style="133" bestFit="1" customWidth="1"/>
    <col min="12037" max="12037" width="7.25" style="133" bestFit="1" customWidth="1"/>
    <col min="12038" max="12038" width="9.125" style="133" bestFit="1" customWidth="1"/>
    <col min="12039" max="12039" width="8.5" style="133" bestFit="1" customWidth="1"/>
    <col min="12040" max="12274" width="10" style="133"/>
    <col min="12275" max="12275" width="3.625" style="133" customWidth="1"/>
    <col min="12276" max="12276" width="24.875" style="133" bestFit="1" customWidth="1"/>
    <col min="12277" max="12282" width="9" style="133" customWidth="1"/>
    <col min="12283" max="12283" width="8.75" style="133" customWidth="1"/>
    <col min="12284" max="12284" width="5.625" style="133" bestFit="1" customWidth="1"/>
    <col min="12285" max="12285" width="7" style="133" bestFit="1" customWidth="1"/>
    <col min="12286" max="12290" width="5.625" style="133" bestFit="1" customWidth="1"/>
    <col min="12291" max="12291" width="6.375" style="133" bestFit="1" customWidth="1"/>
    <col min="12292" max="12292" width="9.625" style="133" bestFit="1" customWidth="1"/>
    <col min="12293" max="12293" width="7.25" style="133" bestFit="1" customWidth="1"/>
    <col min="12294" max="12294" width="9.125" style="133" bestFit="1" customWidth="1"/>
    <col min="12295" max="12295" width="8.5" style="133" bestFit="1" customWidth="1"/>
    <col min="12296" max="12530" width="10" style="133"/>
    <col min="12531" max="12531" width="3.625" style="133" customWidth="1"/>
    <col min="12532" max="12532" width="24.875" style="133" bestFit="1" customWidth="1"/>
    <col min="12533" max="12538" width="9" style="133" customWidth="1"/>
    <col min="12539" max="12539" width="8.75" style="133" customWidth="1"/>
    <col min="12540" max="12540" width="5.625" style="133" bestFit="1" customWidth="1"/>
    <col min="12541" max="12541" width="7" style="133" bestFit="1" customWidth="1"/>
    <col min="12542" max="12546" width="5.625" style="133" bestFit="1" customWidth="1"/>
    <col min="12547" max="12547" width="6.375" style="133" bestFit="1" customWidth="1"/>
    <col min="12548" max="12548" width="9.625" style="133" bestFit="1" customWidth="1"/>
    <col min="12549" max="12549" width="7.25" style="133" bestFit="1" customWidth="1"/>
    <col min="12550" max="12550" width="9.125" style="133" bestFit="1" customWidth="1"/>
    <col min="12551" max="12551" width="8.5" style="133" bestFit="1" customWidth="1"/>
    <col min="12552" max="12786" width="10" style="133"/>
    <col min="12787" max="12787" width="3.625" style="133" customWidth="1"/>
    <col min="12788" max="12788" width="24.875" style="133" bestFit="1" customWidth="1"/>
    <col min="12789" max="12794" width="9" style="133" customWidth="1"/>
    <col min="12795" max="12795" width="8.75" style="133" customWidth="1"/>
    <col min="12796" max="12796" width="5.625" style="133" bestFit="1" customWidth="1"/>
    <col min="12797" max="12797" width="7" style="133" bestFit="1" customWidth="1"/>
    <col min="12798" max="12802" width="5.625" style="133" bestFit="1" customWidth="1"/>
    <col min="12803" max="12803" width="6.375" style="133" bestFit="1" customWidth="1"/>
    <col min="12804" max="12804" width="9.625" style="133" bestFit="1" customWidth="1"/>
    <col min="12805" max="12805" width="7.25" style="133" bestFit="1" customWidth="1"/>
    <col min="12806" max="12806" width="9.125" style="133" bestFit="1" customWidth="1"/>
    <col min="12807" max="12807" width="8.5" style="133" bestFit="1" customWidth="1"/>
    <col min="12808" max="13042" width="10" style="133"/>
    <col min="13043" max="13043" width="3.625" style="133" customWidth="1"/>
    <col min="13044" max="13044" width="24.875" style="133" bestFit="1" customWidth="1"/>
    <col min="13045" max="13050" width="9" style="133" customWidth="1"/>
    <col min="13051" max="13051" width="8.75" style="133" customWidth="1"/>
    <col min="13052" max="13052" width="5.625" style="133" bestFit="1" customWidth="1"/>
    <col min="13053" max="13053" width="7" style="133" bestFit="1" customWidth="1"/>
    <col min="13054" max="13058" width="5.625" style="133" bestFit="1" customWidth="1"/>
    <col min="13059" max="13059" width="6.375" style="133" bestFit="1" customWidth="1"/>
    <col min="13060" max="13060" width="9.625" style="133" bestFit="1" customWidth="1"/>
    <col min="13061" max="13061" width="7.25" style="133" bestFit="1" customWidth="1"/>
    <col min="13062" max="13062" width="9.125" style="133" bestFit="1" customWidth="1"/>
    <col min="13063" max="13063" width="8.5" style="133" bestFit="1" customWidth="1"/>
    <col min="13064" max="13298" width="10" style="133"/>
    <col min="13299" max="13299" width="3.625" style="133" customWidth="1"/>
    <col min="13300" max="13300" width="24.875" style="133" bestFit="1" customWidth="1"/>
    <col min="13301" max="13306" width="9" style="133" customWidth="1"/>
    <col min="13307" max="13307" width="8.75" style="133" customWidth="1"/>
    <col min="13308" max="13308" width="5.625" style="133" bestFit="1" customWidth="1"/>
    <col min="13309" max="13309" width="7" style="133" bestFit="1" customWidth="1"/>
    <col min="13310" max="13314" width="5.625" style="133" bestFit="1" customWidth="1"/>
    <col min="13315" max="13315" width="6.375" style="133" bestFit="1" customWidth="1"/>
    <col min="13316" max="13316" width="9.625" style="133" bestFit="1" customWidth="1"/>
    <col min="13317" max="13317" width="7.25" style="133" bestFit="1" customWidth="1"/>
    <col min="13318" max="13318" width="9.125" style="133" bestFit="1" customWidth="1"/>
    <col min="13319" max="13319" width="8.5" style="133" bestFit="1" customWidth="1"/>
    <col min="13320" max="13554" width="10" style="133"/>
    <col min="13555" max="13555" width="3.625" style="133" customWidth="1"/>
    <col min="13556" max="13556" width="24.875" style="133" bestFit="1" customWidth="1"/>
    <col min="13557" max="13562" width="9" style="133" customWidth="1"/>
    <col min="13563" max="13563" width="8.75" style="133" customWidth="1"/>
    <col min="13564" max="13564" width="5.625" style="133" bestFit="1" customWidth="1"/>
    <col min="13565" max="13565" width="7" style="133" bestFit="1" customWidth="1"/>
    <col min="13566" max="13570" width="5.625" style="133" bestFit="1" customWidth="1"/>
    <col min="13571" max="13571" width="6.375" style="133" bestFit="1" customWidth="1"/>
    <col min="13572" max="13572" width="9.625" style="133" bestFit="1" customWidth="1"/>
    <col min="13573" max="13573" width="7.25" style="133" bestFit="1" customWidth="1"/>
    <col min="13574" max="13574" width="9.125" style="133" bestFit="1" customWidth="1"/>
    <col min="13575" max="13575" width="8.5" style="133" bestFit="1" customWidth="1"/>
    <col min="13576" max="13810" width="10" style="133"/>
    <col min="13811" max="13811" width="3.625" style="133" customWidth="1"/>
    <col min="13812" max="13812" width="24.875" style="133" bestFit="1" customWidth="1"/>
    <col min="13813" max="13818" width="9" style="133" customWidth="1"/>
    <col min="13819" max="13819" width="8.75" style="133" customWidth="1"/>
    <col min="13820" max="13820" width="5.625" style="133" bestFit="1" customWidth="1"/>
    <col min="13821" max="13821" width="7" style="133" bestFit="1" customWidth="1"/>
    <col min="13822" max="13826" width="5.625" style="133" bestFit="1" customWidth="1"/>
    <col min="13827" max="13827" width="6.375" style="133" bestFit="1" customWidth="1"/>
    <col min="13828" max="13828" width="9.625" style="133" bestFit="1" customWidth="1"/>
    <col min="13829" max="13829" width="7.25" style="133" bestFit="1" customWidth="1"/>
    <col min="13830" max="13830" width="9.125" style="133" bestFit="1" customWidth="1"/>
    <col min="13831" max="13831" width="8.5" style="133" bestFit="1" customWidth="1"/>
    <col min="13832" max="14066" width="10" style="133"/>
    <col min="14067" max="14067" width="3.625" style="133" customWidth="1"/>
    <col min="14068" max="14068" width="24.875" style="133" bestFit="1" customWidth="1"/>
    <col min="14069" max="14074" width="9" style="133" customWidth="1"/>
    <col min="14075" max="14075" width="8.75" style="133" customWidth="1"/>
    <col min="14076" max="14076" width="5.625" style="133" bestFit="1" customWidth="1"/>
    <col min="14077" max="14077" width="7" style="133" bestFit="1" customWidth="1"/>
    <col min="14078" max="14082" width="5.625" style="133" bestFit="1" customWidth="1"/>
    <col min="14083" max="14083" width="6.375" style="133" bestFit="1" customWidth="1"/>
    <col min="14084" max="14084" width="9.625" style="133" bestFit="1" customWidth="1"/>
    <col min="14085" max="14085" width="7.25" style="133" bestFit="1" customWidth="1"/>
    <col min="14086" max="14086" width="9.125" style="133" bestFit="1" customWidth="1"/>
    <col min="14087" max="14087" width="8.5" style="133" bestFit="1" customWidth="1"/>
    <col min="14088" max="14322" width="10" style="133"/>
    <col min="14323" max="14323" width="3.625" style="133" customWidth="1"/>
    <col min="14324" max="14324" width="24.875" style="133" bestFit="1" customWidth="1"/>
    <col min="14325" max="14330" width="9" style="133" customWidth="1"/>
    <col min="14331" max="14331" width="8.75" style="133" customWidth="1"/>
    <col min="14332" max="14332" width="5.625" style="133" bestFit="1" customWidth="1"/>
    <col min="14333" max="14333" width="7" style="133" bestFit="1" customWidth="1"/>
    <col min="14334" max="14338" width="5.625" style="133" bestFit="1" customWidth="1"/>
    <col min="14339" max="14339" width="6.375" style="133" bestFit="1" customWidth="1"/>
    <col min="14340" max="14340" width="9.625" style="133" bestFit="1" customWidth="1"/>
    <col min="14341" max="14341" width="7.25" style="133" bestFit="1" customWidth="1"/>
    <col min="14342" max="14342" width="9.125" style="133" bestFit="1" customWidth="1"/>
    <col min="14343" max="14343" width="8.5" style="133" bestFit="1" customWidth="1"/>
    <col min="14344" max="14578" width="10" style="133"/>
    <col min="14579" max="14579" width="3.625" style="133" customWidth="1"/>
    <col min="14580" max="14580" width="24.875" style="133" bestFit="1" customWidth="1"/>
    <col min="14581" max="14586" width="9" style="133" customWidth="1"/>
    <col min="14587" max="14587" width="8.75" style="133" customWidth="1"/>
    <col min="14588" max="14588" width="5.625" style="133" bestFit="1" customWidth="1"/>
    <col min="14589" max="14589" width="7" style="133" bestFit="1" customWidth="1"/>
    <col min="14590" max="14594" width="5.625" style="133" bestFit="1" customWidth="1"/>
    <col min="14595" max="14595" width="6.375" style="133" bestFit="1" customWidth="1"/>
    <col min="14596" max="14596" width="9.625" style="133" bestFit="1" customWidth="1"/>
    <col min="14597" max="14597" width="7.25" style="133" bestFit="1" customWidth="1"/>
    <col min="14598" max="14598" width="9.125" style="133" bestFit="1" customWidth="1"/>
    <col min="14599" max="14599" width="8.5" style="133" bestFit="1" customWidth="1"/>
    <col min="14600" max="14834" width="10" style="133"/>
    <col min="14835" max="14835" width="3.625" style="133" customWidth="1"/>
    <col min="14836" max="14836" width="24.875" style="133" bestFit="1" customWidth="1"/>
    <col min="14837" max="14842" width="9" style="133" customWidth="1"/>
    <col min="14843" max="14843" width="8.75" style="133" customWidth="1"/>
    <col min="14844" max="14844" width="5.625" style="133" bestFit="1" customWidth="1"/>
    <col min="14845" max="14845" width="7" style="133" bestFit="1" customWidth="1"/>
    <col min="14846" max="14850" width="5.625" style="133" bestFit="1" customWidth="1"/>
    <col min="14851" max="14851" width="6.375" style="133" bestFit="1" customWidth="1"/>
    <col min="14852" max="14852" width="9.625" style="133" bestFit="1" customWidth="1"/>
    <col min="14853" max="14853" width="7.25" style="133" bestFit="1" customWidth="1"/>
    <col min="14854" max="14854" width="9.125" style="133" bestFit="1" customWidth="1"/>
    <col min="14855" max="14855" width="8.5" style="133" bestFit="1" customWidth="1"/>
    <col min="14856" max="15090" width="10" style="133"/>
    <col min="15091" max="15091" width="3.625" style="133" customWidth="1"/>
    <col min="15092" max="15092" width="24.875" style="133" bestFit="1" customWidth="1"/>
    <col min="15093" max="15098" width="9" style="133" customWidth="1"/>
    <col min="15099" max="15099" width="8.75" style="133" customWidth="1"/>
    <col min="15100" max="15100" width="5.625" style="133" bestFit="1" customWidth="1"/>
    <col min="15101" max="15101" width="7" style="133" bestFit="1" customWidth="1"/>
    <col min="15102" max="15106" width="5.625" style="133" bestFit="1" customWidth="1"/>
    <col min="15107" max="15107" width="6.375" style="133" bestFit="1" customWidth="1"/>
    <col min="15108" max="15108" width="9.625" style="133" bestFit="1" customWidth="1"/>
    <col min="15109" max="15109" width="7.25" style="133" bestFit="1" customWidth="1"/>
    <col min="15110" max="15110" width="9.125" style="133" bestFit="1" customWidth="1"/>
    <col min="15111" max="15111" width="8.5" style="133" bestFit="1" customWidth="1"/>
    <col min="15112" max="15346" width="10" style="133"/>
    <col min="15347" max="15347" width="3.625" style="133" customWidth="1"/>
    <col min="15348" max="15348" width="24.875" style="133" bestFit="1" customWidth="1"/>
    <col min="15349" max="15354" width="9" style="133" customWidth="1"/>
    <col min="15355" max="15355" width="8.75" style="133" customWidth="1"/>
    <col min="15356" max="15356" width="5.625" style="133" bestFit="1" customWidth="1"/>
    <col min="15357" max="15357" width="7" style="133" bestFit="1" customWidth="1"/>
    <col min="15358" max="15362" width="5.625" style="133" bestFit="1" customWidth="1"/>
    <col min="15363" max="15363" width="6.375" style="133" bestFit="1" customWidth="1"/>
    <col min="15364" max="15364" width="9.625" style="133" bestFit="1" customWidth="1"/>
    <col min="15365" max="15365" width="7.25" style="133" bestFit="1" customWidth="1"/>
    <col min="15366" max="15366" width="9.125" style="133" bestFit="1" customWidth="1"/>
    <col min="15367" max="15367" width="8.5" style="133" bestFit="1" customWidth="1"/>
    <col min="15368" max="15602" width="10" style="133"/>
    <col min="15603" max="15603" width="3.625" style="133" customWidth="1"/>
    <col min="15604" max="15604" width="24.875" style="133" bestFit="1" customWidth="1"/>
    <col min="15605" max="15610" width="9" style="133" customWidth="1"/>
    <col min="15611" max="15611" width="8.75" style="133" customWidth="1"/>
    <col min="15612" max="15612" width="5.625" style="133" bestFit="1" customWidth="1"/>
    <col min="15613" max="15613" width="7" style="133" bestFit="1" customWidth="1"/>
    <col min="15614" max="15618" width="5.625" style="133" bestFit="1" customWidth="1"/>
    <col min="15619" max="15619" width="6.375" style="133" bestFit="1" customWidth="1"/>
    <col min="15620" max="15620" width="9.625" style="133" bestFit="1" customWidth="1"/>
    <col min="15621" max="15621" width="7.25" style="133" bestFit="1" customWidth="1"/>
    <col min="15622" max="15622" width="9.125" style="133" bestFit="1" customWidth="1"/>
    <col min="15623" max="15623" width="8.5" style="133" bestFit="1" customWidth="1"/>
    <col min="15624" max="15858" width="10" style="133"/>
    <col min="15859" max="15859" width="3.625" style="133" customWidth="1"/>
    <col min="15860" max="15860" width="24.875" style="133" bestFit="1" customWidth="1"/>
    <col min="15861" max="15866" width="9" style="133" customWidth="1"/>
    <col min="15867" max="15867" width="8.75" style="133" customWidth="1"/>
    <col min="15868" max="15868" width="5.625" style="133" bestFit="1" customWidth="1"/>
    <col min="15869" max="15869" width="7" style="133" bestFit="1" customWidth="1"/>
    <col min="15870" max="15874" width="5.625" style="133" bestFit="1" customWidth="1"/>
    <col min="15875" max="15875" width="6.375" style="133" bestFit="1" customWidth="1"/>
    <col min="15876" max="15876" width="9.625" style="133" bestFit="1" customWidth="1"/>
    <col min="15877" max="15877" width="7.25" style="133" bestFit="1" customWidth="1"/>
    <col min="15878" max="15878" width="9.125" style="133" bestFit="1" customWidth="1"/>
    <col min="15879" max="15879" width="8.5" style="133" bestFit="1" customWidth="1"/>
    <col min="15880" max="16114" width="10" style="133"/>
    <col min="16115" max="16115" width="3.625" style="133" customWidth="1"/>
    <col min="16116" max="16116" width="24.875" style="133" bestFit="1" customWidth="1"/>
    <col min="16117" max="16122" width="9" style="133" customWidth="1"/>
    <col min="16123" max="16123" width="8.75" style="133" customWidth="1"/>
    <col min="16124" max="16124" width="5.625" style="133" bestFit="1" customWidth="1"/>
    <col min="16125" max="16125" width="7" style="133" bestFit="1" customWidth="1"/>
    <col min="16126" max="16130" width="5.625" style="133" bestFit="1" customWidth="1"/>
    <col min="16131" max="16131" width="6.375" style="133" bestFit="1" customWidth="1"/>
    <col min="16132" max="16132" width="9.625" style="133" bestFit="1" customWidth="1"/>
    <col min="16133" max="16133" width="7.25" style="133" bestFit="1" customWidth="1"/>
    <col min="16134" max="16134" width="9.125" style="133" bestFit="1" customWidth="1"/>
    <col min="16135" max="16135" width="8.5" style="133" bestFit="1" customWidth="1"/>
    <col min="16136" max="16384" width="11" style="133"/>
  </cols>
  <sheetData>
    <row r="1" spans="1:13" ht="13.7" customHeight="1" x14ac:dyDescent="0.2">
      <c r="A1" s="884" t="s">
        <v>33</v>
      </c>
      <c r="B1" s="884"/>
      <c r="C1" s="884"/>
      <c r="D1" s="130"/>
      <c r="E1" s="130"/>
      <c r="F1" s="130"/>
      <c r="G1" s="130"/>
    </row>
    <row r="2" spans="1:13" ht="13.7" customHeight="1" x14ac:dyDescent="0.2">
      <c r="A2" s="885"/>
      <c r="B2" s="885"/>
      <c r="C2" s="885"/>
      <c r="D2" s="134"/>
      <c r="E2" s="134"/>
      <c r="F2" s="134"/>
      <c r="G2" s="109" t="s">
        <v>157</v>
      </c>
    </row>
    <row r="3" spans="1:13" ht="13.7" customHeight="1" x14ac:dyDescent="0.2">
      <c r="A3" s="166"/>
      <c r="B3" s="888">
        <f>INDICE!A3</f>
        <v>42705</v>
      </c>
      <c r="C3" s="889"/>
      <c r="D3" s="889" t="s">
        <v>118</v>
      </c>
      <c r="E3" s="889"/>
      <c r="F3" s="889" t="s">
        <v>119</v>
      </c>
      <c r="G3" s="889"/>
    </row>
    <row r="4" spans="1:13" ht="30.4" customHeight="1" x14ac:dyDescent="0.2">
      <c r="A4" s="150"/>
      <c r="B4" s="167" t="s">
        <v>197</v>
      </c>
      <c r="C4" s="168" t="s">
        <v>198</v>
      </c>
      <c r="D4" s="167" t="s">
        <v>197</v>
      </c>
      <c r="E4" s="168" t="s">
        <v>198</v>
      </c>
      <c r="F4" s="167" t="s">
        <v>197</v>
      </c>
      <c r="G4" s="168" t="s">
        <v>198</v>
      </c>
    </row>
    <row r="5" spans="1:13" s="132" customFormat="1" ht="13.7" customHeight="1" x14ac:dyDescent="0.2">
      <c r="A5" s="136" t="s">
        <v>199</v>
      </c>
      <c r="B5" s="139">
        <v>380.25577000000015</v>
      </c>
      <c r="C5" s="142">
        <v>11.630399999999998</v>
      </c>
      <c r="D5" s="139">
        <v>4590.9926700000005</v>
      </c>
      <c r="E5" s="139">
        <v>161.20750000000001</v>
      </c>
      <c r="F5" s="139">
        <v>4590.9926700000005</v>
      </c>
      <c r="G5" s="139">
        <v>161.20750000000001</v>
      </c>
      <c r="L5" s="169"/>
      <c r="M5" s="169"/>
    </row>
    <row r="6" spans="1:13" s="132" customFormat="1" ht="13.7" customHeight="1" x14ac:dyDescent="0.2">
      <c r="A6" s="136" t="s">
        <v>200</v>
      </c>
      <c r="B6" s="139">
        <v>1452.3364200000005</v>
      </c>
      <c r="C6" s="139">
        <v>397.9300100000001</v>
      </c>
      <c r="D6" s="139">
        <v>17426.868640000001</v>
      </c>
      <c r="E6" s="139">
        <v>5054.5252600000003</v>
      </c>
      <c r="F6" s="139">
        <v>17426.868640000001</v>
      </c>
      <c r="G6" s="139">
        <v>5054.5252600000003</v>
      </c>
      <c r="L6" s="169"/>
      <c r="M6" s="169"/>
    </row>
    <row r="7" spans="1:13" s="132" customFormat="1" ht="13.7" customHeight="1" x14ac:dyDescent="0.2">
      <c r="A7" s="146" t="s">
        <v>194</v>
      </c>
      <c r="B7" s="147">
        <v>1832.5921900000008</v>
      </c>
      <c r="C7" s="147">
        <v>409.5604100000001</v>
      </c>
      <c r="D7" s="147">
        <v>22017.86131</v>
      </c>
      <c r="E7" s="147">
        <v>5215.7327600000008</v>
      </c>
      <c r="F7" s="147">
        <v>22017.86131</v>
      </c>
      <c r="G7" s="147">
        <v>5215.7327600000008</v>
      </c>
    </row>
    <row r="8" spans="1:13" ht="13.7" customHeight="1" x14ac:dyDescent="0.2">
      <c r="G8" s="93" t="s">
        <v>235</v>
      </c>
    </row>
    <row r="9" spans="1:13" ht="13.7" customHeight="1" x14ac:dyDescent="0.2">
      <c r="A9" s="153" t="s">
        <v>502</v>
      </c>
    </row>
    <row r="10" spans="1:13" ht="13.7" customHeight="1" x14ac:dyDescent="0.2">
      <c r="A10" s="153" t="s">
        <v>236</v>
      </c>
    </row>
    <row r="14" spans="1:13" ht="13.7" customHeight="1" x14ac:dyDescent="0.2">
      <c r="B14" s="777"/>
      <c r="D14" s="777"/>
      <c r="F14" s="777"/>
    </row>
    <row r="15" spans="1:13" ht="13.7" customHeight="1" x14ac:dyDescent="0.2">
      <c r="B15" s="777"/>
      <c r="D15" s="777"/>
      <c r="F15" s="777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505</v>
      </c>
    </row>
    <row r="2" spans="1:11" ht="15.75" x14ac:dyDescent="0.25">
      <c r="A2" s="2"/>
      <c r="J2" s="109" t="s">
        <v>157</v>
      </c>
    </row>
    <row r="3" spans="1:11" s="113" customFormat="1" ht="13.7" customHeight="1" x14ac:dyDescent="0.2">
      <c r="A3" s="110"/>
      <c r="B3" s="876">
        <f>INDICE!A3</f>
        <v>42705</v>
      </c>
      <c r="C3" s="876"/>
      <c r="D3" s="876">
        <f>INDICE!C3</f>
        <v>0</v>
      </c>
      <c r="E3" s="876"/>
      <c r="F3" s="111"/>
      <c r="G3" s="877" t="s">
        <v>119</v>
      </c>
      <c r="H3" s="877"/>
      <c r="I3" s="877"/>
      <c r="J3" s="877"/>
    </row>
    <row r="4" spans="1:11" s="113" customFormat="1" x14ac:dyDescent="0.2">
      <c r="A4" s="114"/>
      <c r="B4" s="115" t="s">
        <v>149</v>
      </c>
      <c r="C4" s="115" t="s">
        <v>150</v>
      </c>
      <c r="D4" s="115" t="s">
        <v>186</v>
      </c>
      <c r="E4" s="115" t="s">
        <v>189</v>
      </c>
      <c r="F4" s="115"/>
      <c r="G4" s="115" t="s">
        <v>149</v>
      </c>
      <c r="H4" s="115" t="s">
        <v>150</v>
      </c>
      <c r="I4" s="115" t="s">
        <v>186</v>
      </c>
      <c r="J4" s="115" t="s">
        <v>189</v>
      </c>
    </row>
    <row r="5" spans="1:11" s="113" customFormat="1" x14ac:dyDescent="0.2">
      <c r="A5" s="567" t="s">
        <v>159</v>
      </c>
      <c r="B5" s="116">
        <f>'GNA CCAA'!B5</f>
        <v>54.686579999999985</v>
      </c>
      <c r="C5" s="116">
        <f>'GNA CCAA'!C5</f>
        <v>2.4582300000000012</v>
      </c>
      <c r="D5" s="116">
        <f>'GO CCAA'!B5</f>
        <v>280.39174999999989</v>
      </c>
      <c r="E5" s="528">
        <f>SUM(B5:D5)</f>
        <v>337.53655999999989</v>
      </c>
      <c r="F5" s="116"/>
      <c r="G5" s="116">
        <f>'GNA CCAA'!F5</f>
        <v>673.48563000000058</v>
      </c>
      <c r="H5" s="116">
        <f>'GNA CCAA'!G5</f>
        <v>30.884200000000043</v>
      </c>
      <c r="I5" s="116">
        <f>'GO CCAA'!G5</f>
        <v>3407.3881500000043</v>
      </c>
      <c r="J5" s="528">
        <f>SUM(G5:I5)</f>
        <v>4111.7579800000049</v>
      </c>
      <c r="K5" s="82"/>
    </row>
    <row r="6" spans="1:11" s="113" customFormat="1" x14ac:dyDescent="0.2">
      <c r="A6" s="568" t="s">
        <v>160</v>
      </c>
      <c r="B6" s="118">
        <f>'GNA CCAA'!B6</f>
        <v>10.66367</v>
      </c>
      <c r="C6" s="118">
        <f>'GNA CCAA'!C6</f>
        <v>0.70495000000000008</v>
      </c>
      <c r="D6" s="118">
        <f>'GO CCAA'!B6</f>
        <v>73.48857000000001</v>
      </c>
      <c r="E6" s="531">
        <f>SUM(B6:D6)</f>
        <v>84.857190000000003</v>
      </c>
      <c r="F6" s="118"/>
      <c r="G6" s="118">
        <f>'GNA CCAA'!F6</f>
        <v>128.92327</v>
      </c>
      <c r="H6" s="118">
        <f>'GNA CCAA'!G6</f>
        <v>7.8107800000000047</v>
      </c>
      <c r="I6" s="118">
        <f>'GO CCAA'!G6</f>
        <v>899.90979999999945</v>
      </c>
      <c r="J6" s="531">
        <f t="shared" ref="J6:J24" si="0">SUM(G6:I6)</f>
        <v>1036.6438499999995</v>
      </c>
      <c r="K6" s="82"/>
    </row>
    <row r="7" spans="1:11" s="113" customFormat="1" x14ac:dyDescent="0.2">
      <c r="A7" s="568" t="s">
        <v>161</v>
      </c>
      <c r="B7" s="118">
        <f>'GNA CCAA'!B7</f>
        <v>6.8212899999999994</v>
      </c>
      <c r="C7" s="118">
        <f>'GNA CCAA'!C7</f>
        <v>0.63453999999999988</v>
      </c>
      <c r="D7" s="118">
        <f>'GO CCAA'!B7</f>
        <v>37.222340000000003</v>
      </c>
      <c r="E7" s="531">
        <f t="shared" ref="E7:E24" si="1">SUM(B7:D7)</f>
        <v>44.678170000000001</v>
      </c>
      <c r="F7" s="118"/>
      <c r="G7" s="118">
        <f>'GNA CCAA'!F7</f>
        <v>82.257590000000008</v>
      </c>
      <c r="H7" s="118">
        <f>'GNA CCAA'!G7</f>
        <v>7.2462500000000016</v>
      </c>
      <c r="I7" s="118">
        <f>'GO CCAA'!G7</f>
        <v>443.54174</v>
      </c>
      <c r="J7" s="531">
        <f t="shared" si="0"/>
        <v>533.04557999999997</v>
      </c>
      <c r="K7" s="82"/>
    </row>
    <row r="8" spans="1:11" s="113" customFormat="1" x14ac:dyDescent="0.2">
      <c r="A8" s="568" t="s">
        <v>162</v>
      </c>
      <c r="B8" s="118">
        <f>'GNA CCAA'!B8</f>
        <v>12.85375</v>
      </c>
      <c r="C8" s="118">
        <f>'GNA CCAA'!C8</f>
        <v>0.90725999999999996</v>
      </c>
      <c r="D8" s="118">
        <f>'GO CCAA'!B8</f>
        <v>26.08511</v>
      </c>
      <c r="E8" s="531">
        <f t="shared" si="1"/>
        <v>39.846119999999999</v>
      </c>
      <c r="F8" s="118"/>
      <c r="G8" s="118">
        <f>'GNA CCAA'!F8</f>
        <v>207.54076999999995</v>
      </c>
      <c r="H8" s="118">
        <f>'GNA CCAA'!G8</f>
        <v>13.120810000000004</v>
      </c>
      <c r="I8" s="118">
        <f>'GO CCAA'!G8</f>
        <v>412.28464000000002</v>
      </c>
      <c r="J8" s="531">
        <f t="shared" si="0"/>
        <v>632.94622000000004</v>
      </c>
      <c r="K8" s="82"/>
    </row>
    <row r="9" spans="1:11" s="113" customFormat="1" x14ac:dyDescent="0.2">
      <c r="A9" s="568" t="s">
        <v>163</v>
      </c>
      <c r="B9" s="118">
        <f>'GNA CCAA'!B9</f>
        <v>32.448689999999992</v>
      </c>
      <c r="C9" s="118">
        <f>'GNA CCAA'!C9</f>
        <v>11.885590000000001</v>
      </c>
      <c r="D9" s="118">
        <f>'GO CCAA'!B9</f>
        <v>57.996370000000006</v>
      </c>
      <c r="E9" s="531">
        <f t="shared" si="1"/>
        <v>102.33064999999999</v>
      </c>
      <c r="F9" s="118"/>
      <c r="G9" s="118">
        <f>'GNA CCAA'!F9</f>
        <v>371.12856999999991</v>
      </c>
      <c r="H9" s="118">
        <f>'GNA CCAA'!G9</f>
        <v>130.52765000000008</v>
      </c>
      <c r="I9" s="118">
        <f>'GO CCAA'!G9</f>
        <v>662.66929999999979</v>
      </c>
      <c r="J9" s="531">
        <f t="shared" si="0"/>
        <v>1164.3255199999999</v>
      </c>
      <c r="K9" s="82"/>
    </row>
    <row r="10" spans="1:11" s="113" customFormat="1" x14ac:dyDescent="0.2">
      <c r="A10" s="568" t="s">
        <v>164</v>
      </c>
      <c r="B10" s="118">
        <f>'GNA CCAA'!B10</f>
        <v>4.918639999999999</v>
      </c>
      <c r="C10" s="118">
        <f>'GNA CCAA'!C10</f>
        <v>0.37339999999999995</v>
      </c>
      <c r="D10" s="118">
        <f>'GO CCAA'!B10</f>
        <v>26.639440000000004</v>
      </c>
      <c r="E10" s="531">
        <f t="shared" si="1"/>
        <v>31.931480000000004</v>
      </c>
      <c r="F10" s="118"/>
      <c r="G10" s="118">
        <f>'GNA CCAA'!F10</f>
        <v>58.45604000000003</v>
      </c>
      <c r="H10" s="118">
        <f>'GNA CCAA'!G10</f>
        <v>4.0817899999999998</v>
      </c>
      <c r="I10" s="118">
        <f>'GO CCAA'!G10</f>
        <v>320.44330000000008</v>
      </c>
      <c r="J10" s="531">
        <f t="shared" si="0"/>
        <v>382.98113000000012</v>
      </c>
      <c r="K10" s="82"/>
    </row>
    <row r="11" spans="1:11" s="113" customFormat="1" x14ac:dyDescent="0.2">
      <c r="A11" s="568" t="s">
        <v>165</v>
      </c>
      <c r="B11" s="118">
        <f>'GNA CCAA'!B11</f>
        <v>20.865980000000004</v>
      </c>
      <c r="C11" s="118">
        <f>'GNA CCAA'!C11</f>
        <v>1.5289799999999998</v>
      </c>
      <c r="D11" s="118">
        <f>'GO CCAA'!B11</f>
        <v>147.22774000000001</v>
      </c>
      <c r="E11" s="531">
        <f t="shared" si="1"/>
        <v>169.62270000000001</v>
      </c>
      <c r="F11" s="118"/>
      <c r="G11" s="118">
        <f>'GNA CCAA'!F11</f>
        <v>250.16867999999971</v>
      </c>
      <c r="H11" s="118">
        <f>'GNA CCAA'!G11</f>
        <v>17.855010000000007</v>
      </c>
      <c r="I11" s="118">
        <f>'GO CCAA'!G11</f>
        <v>1742.1408200000028</v>
      </c>
      <c r="J11" s="531">
        <f t="shared" si="0"/>
        <v>2010.1645100000026</v>
      </c>
      <c r="K11" s="82"/>
    </row>
    <row r="12" spans="1:11" s="113" customFormat="1" x14ac:dyDescent="0.2">
      <c r="A12" s="568" t="s">
        <v>604</v>
      </c>
      <c r="B12" s="118">
        <f>'GNA CCAA'!B12</f>
        <v>13.724859999999996</v>
      </c>
      <c r="C12" s="118">
        <f>'GNA CCAA'!C12</f>
        <v>0.79061999999999988</v>
      </c>
      <c r="D12" s="118">
        <f>'GO CCAA'!B12</f>
        <v>104.2941</v>
      </c>
      <c r="E12" s="531">
        <f t="shared" si="1"/>
        <v>118.80958</v>
      </c>
      <c r="F12" s="118"/>
      <c r="G12" s="118">
        <f>'GNA CCAA'!F12</f>
        <v>165.28970000000004</v>
      </c>
      <c r="H12" s="118">
        <f>'GNA CCAA'!G12</f>
        <v>9.2285300000000063</v>
      </c>
      <c r="I12" s="118">
        <f>'GO CCAA'!G12</f>
        <v>1253.0224099999987</v>
      </c>
      <c r="J12" s="531">
        <f t="shared" si="0"/>
        <v>1427.5406399999988</v>
      </c>
      <c r="K12" s="82"/>
    </row>
    <row r="13" spans="1:11" s="113" customFormat="1" x14ac:dyDescent="0.2">
      <c r="A13" s="568" t="s">
        <v>166</v>
      </c>
      <c r="B13" s="118">
        <f>'GNA CCAA'!B13</f>
        <v>60.636420000000022</v>
      </c>
      <c r="C13" s="118">
        <f>'GNA CCAA'!C13</f>
        <v>4.8682799999999995</v>
      </c>
      <c r="D13" s="118">
        <f>'GO CCAA'!B13</f>
        <v>290.43514000000005</v>
      </c>
      <c r="E13" s="531">
        <f t="shared" si="1"/>
        <v>355.93984000000006</v>
      </c>
      <c r="F13" s="118"/>
      <c r="G13" s="118">
        <f>'GNA CCAA'!F13</f>
        <v>734.46964000000128</v>
      </c>
      <c r="H13" s="118">
        <f>'GNA CCAA'!G13</f>
        <v>56.039439999999985</v>
      </c>
      <c r="I13" s="118">
        <f>'GO CCAA'!G13</f>
        <v>3566.5434300000002</v>
      </c>
      <c r="J13" s="531">
        <f t="shared" si="0"/>
        <v>4357.0525100000013</v>
      </c>
      <c r="K13" s="82"/>
    </row>
    <row r="14" spans="1:11" s="113" customFormat="1" x14ac:dyDescent="0.2">
      <c r="A14" s="568" t="s">
        <v>167</v>
      </c>
      <c r="B14" s="118">
        <f>'GNA CCAA'!B14</f>
        <v>0.45101999999999998</v>
      </c>
      <c r="C14" s="118">
        <f>'GNA CCAA'!C14</f>
        <v>5.3929999999999999E-2</v>
      </c>
      <c r="D14" s="118">
        <f>'GO CCAA'!B14</f>
        <v>1.13381</v>
      </c>
      <c r="E14" s="531">
        <f t="shared" si="1"/>
        <v>1.63876</v>
      </c>
      <c r="F14" s="118"/>
      <c r="G14" s="118">
        <f>'GNA CCAA'!F14</f>
        <v>5.52834</v>
      </c>
      <c r="H14" s="118">
        <f>'GNA CCAA'!G14</f>
        <v>0.64436999999999989</v>
      </c>
      <c r="I14" s="118">
        <f>'GO CCAA'!G14</f>
        <v>13.619939999999998</v>
      </c>
      <c r="J14" s="531">
        <f t="shared" si="0"/>
        <v>19.792649999999998</v>
      </c>
      <c r="K14" s="82"/>
    </row>
    <row r="15" spans="1:11" s="113" customFormat="1" x14ac:dyDescent="0.2">
      <c r="A15" s="568" t="s">
        <v>168</v>
      </c>
      <c r="B15" s="118">
        <f>'GNA CCAA'!B15</f>
        <v>37.827629999999999</v>
      </c>
      <c r="C15" s="118">
        <f>'GNA CCAA'!C15</f>
        <v>1.9118999999999997</v>
      </c>
      <c r="D15" s="118">
        <f>'GO CCAA'!B15</f>
        <v>174.04234000000005</v>
      </c>
      <c r="E15" s="531">
        <f t="shared" si="1"/>
        <v>213.78187000000005</v>
      </c>
      <c r="F15" s="118"/>
      <c r="G15" s="118">
        <f>'GNA CCAA'!F15</f>
        <v>484.65424000000013</v>
      </c>
      <c r="H15" s="118">
        <f>'GNA CCAA'!G15</f>
        <v>23.865540000000014</v>
      </c>
      <c r="I15" s="118">
        <f>'GO CCAA'!G15</f>
        <v>2163.0553800000007</v>
      </c>
      <c r="J15" s="531">
        <f t="shared" si="0"/>
        <v>2671.5751600000008</v>
      </c>
      <c r="K15" s="82"/>
    </row>
    <row r="16" spans="1:11" s="113" customFormat="1" x14ac:dyDescent="0.2">
      <c r="A16" s="568" t="s">
        <v>169</v>
      </c>
      <c r="B16" s="118">
        <f>'GNA CCAA'!B16</f>
        <v>7.6653900000000013</v>
      </c>
      <c r="C16" s="118">
        <f>'GNA CCAA'!C16</f>
        <v>0.26238</v>
      </c>
      <c r="D16" s="118">
        <f>'GO CCAA'!B16</f>
        <v>51.874999999999986</v>
      </c>
      <c r="E16" s="531">
        <f t="shared" si="1"/>
        <v>59.802769999999988</v>
      </c>
      <c r="F16" s="118"/>
      <c r="G16" s="118">
        <f>'GNA CCAA'!F16</f>
        <v>92.000639999999976</v>
      </c>
      <c r="H16" s="118">
        <f>'GNA CCAA'!G16</f>
        <v>3.3771500000000008</v>
      </c>
      <c r="I16" s="118">
        <f>'GO CCAA'!G16</f>
        <v>627.62497000000019</v>
      </c>
      <c r="J16" s="531">
        <f t="shared" si="0"/>
        <v>723.00276000000019</v>
      </c>
      <c r="K16" s="82"/>
    </row>
    <row r="17" spans="1:16" s="113" customFormat="1" x14ac:dyDescent="0.2">
      <c r="A17" s="568" t="s">
        <v>170</v>
      </c>
      <c r="B17" s="118">
        <f>'GNA CCAA'!B17</f>
        <v>18.570679999999992</v>
      </c>
      <c r="C17" s="118">
        <f>'GNA CCAA'!C17</f>
        <v>1.3245499999999999</v>
      </c>
      <c r="D17" s="118">
        <f>'GO CCAA'!B17</f>
        <v>114.88934</v>
      </c>
      <c r="E17" s="531">
        <f t="shared" si="1"/>
        <v>134.78457</v>
      </c>
      <c r="F17" s="118"/>
      <c r="G17" s="118">
        <f>'GNA CCAA'!F17</f>
        <v>227.05559999999971</v>
      </c>
      <c r="H17" s="118">
        <f>'GNA CCAA'!G17</f>
        <v>14.799970000000013</v>
      </c>
      <c r="I17" s="118">
        <f>'GO CCAA'!G17</f>
        <v>1379.5605499999992</v>
      </c>
      <c r="J17" s="531">
        <f t="shared" si="0"/>
        <v>1621.416119999999</v>
      </c>
      <c r="K17" s="82"/>
    </row>
    <row r="18" spans="1:16" s="113" customFormat="1" x14ac:dyDescent="0.2">
      <c r="A18" s="568" t="s">
        <v>171</v>
      </c>
      <c r="B18" s="118">
        <f>'GNA CCAA'!B18</f>
        <v>2.7017800000000007</v>
      </c>
      <c r="C18" s="118">
        <f>'GNA CCAA'!C18</f>
        <v>0.1792</v>
      </c>
      <c r="D18" s="118">
        <f>'GO CCAA'!B18</f>
        <v>17.576879999999996</v>
      </c>
      <c r="E18" s="531">
        <f t="shared" si="1"/>
        <v>20.457859999999997</v>
      </c>
      <c r="F18" s="118"/>
      <c r="G18" s="118">
        <f>'GNA CCAA'!F18</f>
        <v>28.638190000000002</v>
      </c>
      <c r="H18" s="118">
        <f>'GNA CCAA'!G18</f>
        <v>1.8113999999999999</v>
      </c>
      <c r="I18" s="118">
        <f>'GO CCAA'!G18</f>
        <v>186.80870999999993</v>
      </c>
      <c r="J18" s="531">
        <f t="shared" si="0"/>
        <v>217.25829999999993</v>
      </c>
      <c r="K18" s="82"/>
    </row>
    <row r="19" spans="1:16" s="113" customFormat="1" x14ac:dyDescent="0.2">
      <c r="A19" s="568" t="s">
        <v>172</v>
      </c>
      <c r="B19" s="118">
        <f>'GNA CCAA'!B19</f>
        <v>45.918910000000004</v>
      </c>
      <c r="C19" s="118">
        <f>'GNA CCAA'!C19</f>
        <v>3.0134499999999997</v>
      </c>
      <c r="D19" s="118">
        <f>'GO CCAA'!B19</f>
        <v>189.42871999999994</v>
      </c>
      <c r="E19" s="531">
        <f t="shared" si="1"/>
        <v>238.36107999999996</v>
      </c>
      <c r="F19" s="118"/>
      <c r="G19" s="118">
        <f>'GNA CCAA'!F19</f>
        <v>518.89131999999995</v>
      </c>
      <c r="H19" s="118">
        <f>'GNA CCAA'!G19</f>
        <v>32.39526</v>
      </c>
      <c r="I19" s="118">
        <f>'GO CCAA'!G19</f>
        <v>2218.2761399999986</v>
      </c>
      <c r="J19" s="531">
        <f t="shared" si="0"/>
        <v>2769.5627199999985</v>
      </c>
      <c r="K19" s="82"/>
    </row>
    <row r="20" spans="1:16" s="113" customFormat="1" x14ac:dyDescent="0.2">
      <c r="A20" s="568" t="s">
        <v>173</v>
      </c>
      <c r="B20" s="118">
        <f>'GNA CCAA'!B20</f>
        <v>0.5552999999999999</v>
      </c>
      <c r="C20" s="803">
        <f>'GNA CCAA'!C20</f>
        <v>0</v>
      </c>
      <c r="D20" s="118">
        <f>'GO CCAA'!B20</f>
        <v>1.6831100000000001</v>
      </c>
      <c r="E20" s="531">
        <f t="shared" si="1"/>
        <v>2.23841</v>
      </c>
      <c r="F20" s="118"/>
      <c r="G20" s="118">
        <f>'GNA CCAA'!F20</f>
        <v>7.0406400000000016</v>
      </c>
      <c r="H20" s="803">
        <f>'GNA CCAA'!G20</f>
        <v>0</v>
      </c>
      <c r="I20" s="118">
        <f>'GO CCAA'!G20</f>
        <v>19.830680000000001</v>
      </c>
      <c r="J20" s="531">
        <f t="shared" si="0"/>
        <v>26.871320000000004</v>
      </c>
      <c r="K20" s="82"/>
    </row>
    <row r="21" spans="1:16" s="113" customFormat="1" x14ac:dyDescent="0.2">
      <c r="A21" s="568" t="s">
        <v>174</v>
      </c>
      <c r="B21" s="118">
        <f>'GNA CCAA'!B21</f>
        <v>9.0824900000000017</v>
      </c>
      <c r="C21" s="118">
        <f>'GNA CCAA'!C21</f>
        <v>0.57262999999999997</v>
      </c>
      <c r="D21" s="118">
        <f>'GO CCAA'!B21</f>
        <v>73.295090000000002</v>
      </c>
      <c r="E21" s="531">
        <f t="shared" si="1"/>
        <v>82.950209999999998</v>
      </c>
      <c r="F21" s="118"/>
      <c r="G21" s="118">
        <f>'GNA CCAA'!F21</f>
        <v>113.52741000000005</v>
      </c>
      <c r="H21" s="118">
        <f>'GNA CCAA'!G21</f>
        <v>6.8661000000000021</v>
      </c>
      <c r="I21" s="118">
        <f>'GO CCAA'!G21</f>
        <v>880.70155000000022</v>
      </c>
      <c r="J21" s="531">
        <f t="shared" si="0"/>
        <v>1001.0950600000003</v>
      </c>
      <c r="K21" s="82"/>
    </row>
    <row r="22" spans="1:16" s="113" customFormat="1" x14ac:dyDescent="0.2">
      <c r="A22" s="568" t="s">
        <v>175</v>
      </c>
      <c r="B22" s="118">
        <f>'GNA CCAA'!B22</f>
        <v>4.7872500000000002</v>
      </c>
      <c r="C22" s="118">
        <f>'GNA CCAA'!C22</f>
        <v>0.22145000000000001</v>
      </c>
      <c r="D22" s="118">
        <f>'GO CCAA'!B22</f>
        <v>47.667209999999997</v>
      </c>
      <c r="E22" s="531">
        <f t="shared" si="1"/>
        <v>52.675909999999995</v>
      </c>
      <c r="F22" s="118"/>
      <c r="G22" s="118">
        <f>'GNA CCAA'!F22</f>
        <v>59.998010000000022</v>
      </c>
      <c r="H22" s="118">
        <f>'GNA CCAA'!G22</f>
        <v>2.9951699999999999</v>
      </c>
      <c r="I22" s="118">
        <f>'GO CCAA'!G22</f>
        <v>580.04224000000033</v>
      </c>
      <c r="J22" s="531">
        <f t="shared" si="0"/>
        <v>643.03542000000039</v>
      </c>
      <c r="K22" s="82"/>
    </row>
    <row r="23" spans="1:16" x14ac:dyDescent="0.2">
      <c r="A23" s="569" t="s">
        <v>176</v>
      </c>
      <c r="B23" s="118">
        <f>'GNA CCAA'!B23</f>
        <v>13.884869999999999</v>
      </c>
      <c r="C23" s="118">
        <f>'GNA CCAA'!C23</f>
        <v>1.1296300000000001</v>
      </c>
      <c r="D23" s="118">
        <f>'GO CCAA'!B23</f>
        <v>134.09711999999996</v>
      </c>
      <c r="E23" s="531">
        <f t="shared" si="1"/>
        <v>149.11161999999996</v>
      </c>
      <c r="F23" s="118"/>
      <c r="G23" s="118">
        <f>'GNA CCAA'!F23</f>
        <v>167.08815999999985</v>
      </c>
      <c r="H23" s="118">
        <f>'GNA CCAA'!G23</f>
        <v>12.424980000000003</v>
      </c>
      <c r="I23" s="118">
        <f>'GO CCAA'!G23</f>
        <v>1686.7909999999999</v>
      </c>
      <c r="J23" s="531">
        <f t="shared" si="0"/>
        <v>1866.3041399999997</v>
      </c>
      <c r="K23" s="474"/>
      <c r="P23" s="113"/>
    </row>
    <row r="24" spans="1:16" x14ac:dyDescent="0.2">
      <c r="A24" s="570" t="s">
        <v>496</v>
      </c>
      <c r="B24" s="122">
        <f>'GNA CCAA'!B24</f>
        <v>359.06520000000029</v>
      </c>
      <c r="C24" s="122">
        <f>'GNA CCAA'!C24</f>
        <v>32.820969999999996</v>
      </c>
      <c r="D24" s="122">
        <f>'GO CCAA'!B24</f>
        <v>1849.4691799999996</v>
      </c>
      <c r="E24" s="122">
        <f t="shared" si="1"/>
        <v>2241.3553499999998</v>
      </c>
      <c r="F24" s="122"/>
      <c r="G24" s="122">
        <f>'GNA CCAA'!F24</f>
        <v>4376.142439999996</v>
      </c>
      <c r="H24" s="571">
        <f>'GNA CCAA'!G24</f>
        <v>375.9744000000004</v>
      </c>
      <c r="I24" s="122">
        <f>'GO CCAA'!G24</f>
        <v>22464.254750000058</v>
      </c>
      <c r="J24" s="122">
        <f t="shared" si="0"/>
        <v>27216.371590000053</v>
      </c>
      <c r="K24" s="474"/>
    </row>
    <row r="25" spans="1:16" x14ac:dyDescent="0.2">
      <c r="I25" s="8"/>
      <c r="J25" s="93" t="s">
        <v>235</v>
      </c>
    </row>
    <row r="26" spans="1:16" x14ac:dyDescent="0.2">
      <c r="A26" s="534" t="s">
        <v>503</v>
      </c>
      <c r="G26" s="124"/>
      <c r="H26" s="124"/>
      <c r="I26" s="124"/>
      <c r="J26" s="124"/>
    </row>
    <row r="27" spans="1:16" x14ac:dyDescent="0.2">
      <c r="A27" s="153" t="s">
        <v>236</v>
      </c>
      <c r="G27" s="124"/>
      <c r="H27" s="124"/>
      <c r="I27" s="124"/>
      <c r="J27" s="124"/>
    </row>
    <row r="28" spans="1:16" ht="18" x14ac:dyDescent="0.25">
      <c r="A28" s="125"/>
      <c r="E28" s="883"/>
      <c r="F28" s="883"/>
      <c r="G28" s="124"/>
      <c r="H28" s="124"/>
      <c r="I28" s="124"/>
      <c r="J28" s="124"/>
    </row>
    <row r="29" spans="1:16" x14ac:dyDescent="0.2">
      <c r="A29" s="125"/>
      <c r="G29" s="124"/>
      <c r="H29" s="124"/>
      <c r="I29" s="124"/>
      <c r="J29" s="124"/>
    </row>
    <row r="30" spans="1:16" x14ac:dyDescent="0.2">
      <c r="A30" s="125"/>
      <c r="G30" s="124"/>
      <c r="H30" s="124"/>
      <c r="I30" s="124"/>
      <c r="J30" s="124"/>
    </row>
    <row r="31" spans="1:16" x14ac:dyDescent="0.2">
      <c r="A31" s="125"/>
      <c r="G31" s="124"/>
      <c r="H31" s="124"/>
      <c r="I31" s="124"/>
      <c r="J31" s="124"/>
    </row>
    <row r="32" spans="1:16" x14ac:dyDescent="0.2">
      <c r="A32" s="125"/>
      <c r="G32" s="124"/>
      <c r="H32" s="124"/>
      <c r="I32" s="124"/>
      <c r="J32" s="124"/>
    </row>
    <row r="33" spans="1:10" x14ac:dyDescent="0.2">
      <c r="A33" s="125"/>
      <c r="G33" s="124"/>
      <c r="H33" s="124"/>
      <c r="I33" s="124"/>
      <c r="J33" s="124"/>
    </row>
    <row r="34" spans="1:10" x14ac:dyDescent="0.2">
      <c r="A34" s="125"/>
      <c r="G34" s="124"/>
      <c r="H34" s="124"/>
      <c r="I34" s="124"/>
      <c r="J34" s="124"/>
    </row>
    <row r="35" spans="1:10" x14ac:dyDescent="0.2">
      <c r="A35" s="125"/>
      <c r="G35" s="124"/>
      <c r="H35" s="124"/>
      <c r="I35" s="124"/>
      <c r="J35" s="124"/>
    </row>
    <row r="36" spans="1:10" x14ac:dyDescent="0.2">
      <c r="A36" s="125"/>
      <c r="G36" s="124"/>
      <c r="H36" s="124"/>
      <c r="I36" s="124"/>
      <c r="J36" s="124"/>
    </row>
    <row r="37" spans="1:10" x14ac:dyDescent="0.2">
      <c r="A37" s="125"/>
      <c r="G37" s="124"/>
      <c r="H37" s="124"/>
      <c r="I37" s="124"/>
      <c r="J37" s="124"/>
    </row>
    <row r="38" spans="1:10" x14ac:dyDescent="0.2">
      <c r="A38" s="125"/>
      <c r="G38" s="124"/>
      <c r="H38" s="124"/>
      <c r="I38" s="124"/>
      <c r="J38" s="124"/>
    </row>
    <row r="39" spans="1:10" x14ac:dyDescent="0.2">
      <c r="A39" s="125"/>
      <c r="G39" s="124"/>
      <c r="H39" s="124"/>
      <c r="I39" s="124"/>
      <c r="J39" s="124"/>
    </row>
    <row r="40" spans="1:10" x14ac:dyDescent="0.2">
      <c r="A40" s="125"/>
      <c r="G40" s="124"/>
      <c r="H40" s="124"/>
      <c r="I40" s="124"/>
      <c r="J40" s="124"/>
    </row>
    <row r="41" spans="1:10" x14ac:dyDescent="0.2">
      <c r="A41" s="125"/>
      <c r="G41" s="124"/>
      <c r="H41" s="124"/>
      <c r="I41" s="124"/>
      <c r="J41" s="124"/>
    </row>
    <row r="42" spans="1:10" x14ac:dyDescent="0.2">
      <c r="A42" s="125"/>
      <c r="G42" s="124"/>
      <c r="H42" s="124"/>
      <c r="I42" s="124"/>
      <c r="J42" s="124"/>
    </row>
    <row r="43" spans="1:10" x14ac:dyDescent="0.2">
      <c r="A43" s="125"/>
      <c r="G43" s="124"/>
      <c r="H43" s="124"/>
      <c r="I43" s="124"/>
      <c r="J43" s="124"/>
    </row>
    <row r="44" spans="1:10" x14ac:dyDescent="0.2">
      <c r="A44" s="125"/>
      <c r="G44" s="124"/>
      <c r="H44" s="124"/>
      <c r="I44" s="124"/>
      <c r="J44" s="124"/>
    </row>
    <row r="45" spans="1:10" x14ac:dyDescent="0.2">
      <c r="A45" s="125"/>
      <c r="G45" s="124"/>
      <c r="H45" s="124"/>
      <c r="I45" s="124"/>
      <c r="J45" s="124"/>
    </row>
    <row r="46" spans="1:10" x14ac:dyDescent="0.2">
      <c r="G46" s="124"/>
      <c r="H46" s="124"/>
      <c r="I46" s="124"/>
      <c r="J46" s="124"/>
    </row>
    <row r="47" spans="1:10" x14ac:dyDescent="0.2">
      <c r="G47" s="124"/>
      <c r="H47" s="124"/>
      <c r="I47" s="124"/>
      <c r="J47" s="124"/>
    </row>
  </sheetData>
  <mergeCells count="3">
    <mergeCell ref="B3:E3"/>
    <mergeCell ref="G3:J3"/>
    <mergeCell ref="E28:F28"/>
  </mergeCells>
  <conditionalFormatting sqref="B6:D19 F6:I19 B21:D23 B20 D20 F21:I23 F20:G20 I20">
    <cfRule type="cellIs" dxfId="273" priority="5" operator="between">
      <formula>0</formula>
      <formula>0.5</formula>
    </cfRule>
    <cfRule type="cellIs" dxfId="272" priority="6" operator="between">
      <formula>0</formula>
      <formula>0.49</formula>
    </cfRule>
  </conditionalFormatting>
  <conditionalFormatting sqref="E6:E23">
    <cfRule type="cellIs" dxfId="271" priority="3" operator="between">
      <formula>0</formula>
      <formula>0.5</formula>
    </cfRule>
    <cfRule type="cellIs" dxfId="270" priority="4" operator="between">
      <formula>0</formula>
      <formula>0.49</formula>
    </cfRule>
  </conditionalFormatting>
  <conditionalFormatting sqref="J6:J23">
    <cfRule type="cellIs" dxfId="269" priority="1" operator="between">
      <formula>0</formula>
      <formula>0.5</formula>
    </cfRule>
    <cfRule type="cellIs" dxfId="268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H8" sqref="H8"/>
    </sheetView>
  </sheetViews>
  <sheetFormatPr baseColWidth="10" defaultRowHeight="12.75" x14ac:dyDescent="0.2"/>
  <cols>
    <col min="1" max="1" width="9.5" style="171" customWidth="1"/>
    <col min="2" max="2" width="10.5" style="171" customWidth="1"/>
    <col min="3" max="3" width="9.375" style="171" customWidth="1"/>
    <col min="4" max="4" width="10" style="171" customWidth="1"/>
    <col min="5" max="5" width="9.375" style="171" customWidth="1"/>
    <col min="6" max="6" width="9.5" style="171" customWidth="1"/>
    <col min="7" max="7" width="8.5" style="171" customWidth="1"/>
    <col min="8" max="8" width="12.5" style="171" customWidth="1"/>
    <col min="9" max="12" width="11.5" style="171" customWidth="1"/>
    <col min="13" max="66" width="11" style="171"/>
    <col min="67" max="256" width="10" style="171"/>
    <col min="257" max="257" width="8.375" style="171" customWidth="1"/>
    <col min="258" max="258" width="9.25" style="171" customWidth="1"/>
    <col min="259" max="259" width="8.25" style="171" bestFit="1" customWidth="1"/>
    <col min="260" max="260" width="8.875" style="171" bestFit="1" customWidth="1"/>
    <col min="261" max="261" width="8.25" style="171" bestFit="1" customWidth="1"/>
    <col min="262" max="262" width="8.375" style="171" bestFit="1" customWidth="1"/>
    <col min="263" max="263" width="7.5" style="171" bestFit="1" customWidth="1"/>
    <col min="264" max="264" width="11" style="171" bestFit="1" customWidth="1"/>
    <col min="265" max="268" width="10.125" style="171" bestFit="1" customWidth="1"/>
    <col min="269" max="512" width="10" style="171"/>
    <col min="513" max="513" width="8.375" style="171" customWidth="1"/>
    <col min="514" max="514" width="9.25" style="171" customWidth="1"/>
    <col min="515" max="515" width="8.25" style="171" bestFit="1" customWidth="1"/>
    <col min="516" max="516" width="8.875" style="171" bestFit="1" customWidth="1"/>
    <col min="517" max="517" width="8.25" style="171" bestFit="1" customWidth="1"/>
    <col min="518" max="518" width="8.375" style="171" bestFit="1" customWidth="1"/>
    <col min="519" max="519" width="7.5" style="171" bestFit="1" customWidth="1"/>
    <col min="520" max="520" width="11" style="171" bestFit="1" customWidth="1"/>
    <col min="521" max="524" width="10.125" style="171" bestFit="1" customWidth="1"/>
    <col min="525" max="768" width="10" style="171"/>
    <col min="769" max="769" width="8.375" style="171" customWidth="1"/>
    <col min="770" max="770" width="9.25" style="171" customWidth="1"/>
    <col min="771" max="771" width="8.25" style="171" bestFit="1" customWidth="1"/>
    <col min="772" max="772" width="8.875" style="171" bestFit="1" customWidth="1"/>
    <col min="773" max="773" width="8.25" style="171" bestFit="1" customWidth="1"/>
    <col min="774" max="774" width="8.375" style="171" bestFit="1" customWidth="1"/>
    <col min="775" max="775" width="7.5" style="171" bestFit="1" customWidth="1"/>
    <col min="776" max="776" width="11" style="171" bestFit="1" customWidth="1"/>
    <col min="777" max="780" width="10.125" style="171" bestFit="1" customWidth="1"/>
    <col min="781" max="1024" width="11" style="171"/>
    <col min="1025" max="1025" width="8.375" style="171" customWidth="1"/>
    <col min="1026" max="1026" width="9.25" style="171" customWidth="1"/>
    <col min="1027" max="1027" width="8.25" style="171" bestFit="1" customWidth="1"/>
    <col min="1028" max="1028" width="8.875" style="171" bestFit="1" customWidth="1"/>
    <col min="1029" max="1029" width="8.25" style="171" bestFit="1" customWidth="1"/>
    <col min="1030" max="1030" width="8.375" style="171" bestFit="1" customWidth="1"/>
    <col min="1031" max="1031" width="7.5" style="171" bestFit="1" customWidth="1"/>
    <col min="1032" max="1032" width="11" style="171" bestFit="1" customWidth="1"/>
    <col min="1033" max="1036" width="10.125" style="171" bestFit="1" customWidth="1"/>
    <col min="1037" max="1280" width="10" style="171"/>
    <col min="1281" max="1281" width="8.375" style="171" customWidth="1"/>
    <col min="1282" max="1282" width="9.25" style="171" customWidth="1"/>
    <col min="1283" max="1283" width="8.25" style="171" bestFit="1" customWidth="1"/>
    <col min="1284" max="1284" width="8.875" style="171" bestFit="1" customWidth="1"/>
    <col min="1285" max="1285" width="8.25" style="171" bestFit="1" customWidth="1"/>
    <col min="1286" max="1286" width="8.375" style="171" bestFit="1" customWidth="1"/>
    <col min="1287" max="1287" width="7.5" style="171" bestFit="1" customWidth="1"/>
    <col min="1288" max="1288" width="11" style="171" bestFit="1" customWidth="1"/>
    <col min="1289" max="1292" width="10.125" style="171" bestFit="1" customWidth="1"/>
    <col min="1293" max="1536" width="10" style="171"/>
    <col min="1537" max="1537" width="8.375" style="171" customWidth="1"/>
    <col min="1538" max="1538" width="9.25" style="171" customWidth="1"/>
    <col min="1539" max="1539" width="8.25" style="171" bestFit="1" customWidth="1"/>
    <col min="1540" max="1540" width="8.875" style="171" bestFit="1" customWidth="1"/>
    <col min="1541" max="1541" width="8.25" style="171" bestFit="1" customWidth="1"/>
    <col min="1542" max="1542" width="8.375" style="171" bestFit="1" customWidth="1"/>
    <col min="1543" max="1543" width="7.5" style="171" bestFit="1" customWidth="1"/>
    <col min="1544" max="1544" width="11" style="171" bestFit="1" customWidth="1"/>
    <col min="1545" max="1548" width="10.125" style="171" bestFit="1" customWidth="1"/>
    <col min="1549" max="1792" width="10" style="171"/>
    <col min="1793" max="1793" width="8.375" style="171" customWidth="1"/>
    <col min="1794" max="1794" width="9.25" style="171" customWidth="1"/>
    <col min="1795" max="1795" width="8.25" style="171" bestFit="1" customWidth="1"/>
    <col min="1796" max="1796" width="8.875" style="171" bestFit="1" customWidth="1"/>
    <col min="1797" max="1797" width="8.25" style="171" bestFit="1" customWidth="1"/>
    <col min="1798" max="1798" width="8.375" style="171" bestFit="1" customWidth="1"/>
    <col min="1799" max="1799" width="7.5" style="171" bestFit="1" customWidth="1"/>
    <col min="1800" max="1800" width="11" style="171" bestFit="1" customWidth="1"/>
    <col min="1801" max="1804" width="10.125" style="171" bestFit="1" customWidth="1"/>
    <col min="1805" max="2048" width="11" style="171"/>
    <col min="2049" max="2049" width="8.375" style="171" customWidth="1"/>
    <col min="2050" max="2050" width="9.25" style="171" customWidth="1"/>
    <col min="2051" max="2051" width="8.25" style="171" bestFit="1" customWidth="1"/>
    <col min="2052" max="2052" width="8.875" style="171" bestFit="1" customWidth="1"/>
    <col min="2053" max="2053" width="8.25" style="171" bestFit="1" customWidth="1"/>
    <col min="2054" max="2054" width="8.375" style="171" bestFit="1" customWidth="1"/>
    <col min="2055" max="2055" width="7.5" style="171" bestFit="1" customWidth="1"/>
    <col min="2056" max="2056" width="11" style="171" bestFit="1" customWidth="1"/>
    <col min="2057" max="2060" width="10.125" style="171" bestFit="1" customWidth="1"/>
    <col min="2061" max="2304" width="10" style="171"/>
    <col min="2305" max="2305" width="8.375" style="171" customWidth="1"/>
    <col min="2306" max="2306" width="9.25" style="171" customWidth="1"/>
    <col min="2307" max="2307" width="8.25" style="171" bestFit="1" customWidth="1"/>
    <col min="2308" max="2308" width="8.875" style="171" bestFit="1" customWidth="1"/>
    <col min="2309" max="2309" width="8.25" style="171" bestFit="1" customWidth="1"/>
    <col min="2310" max="2310" width="8.375" style="171" bestFit="1" customWidth="1"/>
    <col min="2311" max="2311" width="7.5" style="171" bestFit="1" customWidth="1"/>
    <col min="2312" max="2312" width="11" style="171" bestFit="1" customWidth="1"/>
    <col min="2313" max="2316" width="10.125" style="171" bestFit="1" customWidth="1"/>
    <col min="2317" max="2560" width="10" style="171"/>
    <col min="2561" max="2561" width="8.375" style="171" customWidth="1"/>
    <col min="2562" max="2562" width="9.25" style="171" customWidth="1"/>
    <col min="2563" max="2563" width="8.25" style="171" bestFit="1" customWidth="1"/>
    <col min="2564" max="2564" width="8.875" style="171" bestFit="1" customWidth="1"/>
    <col min="2565" max="2565" width="8.25" style="171" bestFit="1" customWidth="1"/>
    <col min="2566" max="2566" width="8.375" style="171" bestFit="1" customWidth="1"/>
    <col min="2567" max="2567" width="7.5" style="171" bestFit="1" customWidth="1"/>
    <col min="2568" max="2568" width="11" style="171" bestFit="1" customWidth="1"/>
    <col min="2569" max="2572" width="10.125" style="171" bestFit="1" customWidth="1"/>
    <col min="2573" max="2816" width="10" style="171"/>
    <col min="2817" max="2817" width="8.375" style="171" customWidth="1"/>
    <col min="2818" max="2818" width="9.25" style="171" customWidth="1"/>
    <col min="2819" max="2819" width="8.25" style="171" bestFit="1" customWidth="1"/>
    <col min="2820" max="2820" width="8.875" style="171" bestFit="1" customWidth="1"/>
    <col min="2821" max="2821" width="8.25" style="171" bestFit="1" customWidth="1"/>
    <col min="2822" max="2822" width="8.375" style="171" bestFit="1" customWidth="1"/>
    <col min="2823" max="2823" width="7.5" style="171" bestFit="1" customWidth="1"/>
    <col min="2824" max="2824" width="11" style="171" bestFit="1" customWidth="1"/>
    <col min="2825" max="2828" width="10.125" style="171" bestFit="1" customWidth="1"/>
    <col min="2829" max="3072" width="11" style="171"/>
    <col min="3073" max="3073" width="8.375" style="171" customWidth="1"/>
    <col min="3074" max="3074" width="9.25" style="171" customWidth="1"/>
    <col min="3075" max="3075" width="8.25" style="171" bestFit="1" customWidth="1"/>
    <col min="3076" max="3076" width="8.875" style="171" bestFit="1" customWidth="1"/>
    <col min="3077" max="3077" width="8.25" style="171" bestFit="1" customWidth="1"/>
    <col min="3078" max="3078" width="8.375" style="171" bestFit="1" customWidth="1"/>
    <col min="3079" max="3079" width="7.5" style="171" bestFit="1" customWidth="1"/>
    <col min="3080" max="3080" width="11" style="171" bestFit="1" customWidth="1"/>
    <col min="3081" max="3084" width="10.125" style="171" bestFit="1" customWidth="1"/>
    <col min="3085" max="3328" width="10" style="171"/>
    <col min="3329" max="3329" width="8.375" style="171" customWidth="1"/>
    <col min="3330" max="3330" width="9.25" style="171" customWidth="1"/>
    <col min="3331" max="3331" width="8.25" style="171" bestFit="1" customWidth="1"/>
    <col min="3332" max="3332" width="8.875" style="171" bestFit="1" customWidth="1"/>
    <col min="3333" max="3333" width="8.25" style="171" bestFit="1" customWidth="1"/>
    <col min="3334" max="3334" width="8.375" style="171" bestFit="1" customWidth="1"/>
    <col min="3335" max="3335" width="7.5" style="171" bestFit="1" customWidth="1"/>
    <col min="3336" max="3336" width="11" style="171" bestFit="1" customWidth="1"/>
    <col min="3337" max="3340" width="10.125" style="171" bestFit="1" customWidth="1"/>
    <col min="3341" max="3584" width="10" style="171"/>
    <col min="3585" max="3585" width="8.375" style="171" customWidth="1"/>
    <col min="3586" max="3586" width="9.25" style="171" customWidth="1"/>
    <col min="3587" max="3587" width="8.25" style="171" bestFit="1" customWidth="1"/>
    <col min="3588" max="3588" width="8.875" style="171" bestFit="1" customWidth="1"/>
    <col min="3589" max="3589" width="8.25" style="171" bestFit="1" customWidth="1"/>
    <col min="3590" max="3590" width="8.375" style="171" bestFit="1" customWidth="1"/>
    <col min="3591" max="3591" width="7.5" style="171" bestFit="1" customWidth="1"/>
    <col min="3592" max="3592" width="11" style="171" bestFit="1" customWidth="1"/>
    <col min="3593" max="3596" width="10.125" style="171" bestFit="1" customWidth="1"/>
    <col min="3597" max="3840" width="10" style="171"/>
    <col min="3841" max="3841" width="8.375" style="171" customWidth="1"/>
    <col min="3842" max="3842" width="9.25" style="171" customWidth="1"/>
    <col min="3843" max="3843" width="8.25" style="171" bestFit="1" customWidth="1"/>
    <col min="3844" max="3844" width="8.875" style="171" bestFit="1" customWidth="1"/>
    <col min="3845" max="3845" width="8.25" style="171" bestFit="1" customWidth="1"/>
    <col min="3846" max="3846" width="8.375" style="171" bestFit="1" customWidth="1"/>
    <col min="3847" max="3847" width="7.5" style="171" bestFit="1" customWidth="1"/>
    <col min="3848" max="3848" width="11" style="171" bestFit="1" customWidth="1"/>
    <col min="3849" max="3852" width="10.125" style="171" bestFit="1" customWidth="1"/>
    <col min="3853" max="4096" width="11" style="171"/>
    <col min="4097" max="4097" width="8.375" style="171" customWidth="1"/>
    <col min="4098" max="4098" width="9.25" style="171" customWidth="1"/>
    <col min="4099" max="4099" width="8.25" style="171" bestFit="1" customWidth="1"/>
    <col min="4100" max="4100" width="8.875" style="171" bestFit="1" customWidth="1"/>
    <col min="4101" max="4101" width="8.25" style="171" bestFit="1" customWidth="1"/>
    <col min="4102" max="4102" width="8.375" style="171" bestFit="1" customWidth="1"/>
    <col min="4103" max="4103" width="7.5" style="171" bestFit="1" customWidth="1"/>
    <col min="4104" max="4104" width="11" style="171" bestFit="1" customWidth="1"/>
    <col min="4105" max="4108" width="10.125" style="171" bestFit="1" customWidth="1"/>
    <col min="4109" max="4352" width="10" style="171"/>
    <col min="4353" max="4353" width="8.375" style="171" customWidth="1"/>
    <col min="4354" max="4354" width="9.25" style="171" customWidth="1"/>
    <col min="4355" max="4355" width="8.25" style="171" bestFit="1" customWidth="1"/>
    <col min="4356" max="4356" width="8.875" style="171" bestFit="1" customWidth="1"/>
    <col min="4357" max="4357" width="8.25" style="171" bestFit="1" customWidth="1"/>
    <col min="4358" max="4358" width="8.375" style="171" bestFit="1" customWidth="1"/>
    <col min="4359" max="4359" width="7.5" style="171" bestFit="1" customWidth="1"/>
    <col min="4360" max="4360" width="11" style="171" bestFit="1" customWidth="1"/>
    <col min="4361" max="4364" width="10.125" style="171" bestFit="1" customWidth="1"/>
    <col min="4365" max="4608" width="10" style="171"/>
    <col min="4609" max="4609" width="8.375" style="171" customWidth="1"/>
    <col min="4610" max="4610" width="9.25" style="171" customWidth="1"/>
    <col min="4611" max="4611" width="8.25" style="171" bestFit="1" customWidth="1"/>
    <col min="4612" max="4612" width="8.875" style="171" bestFit="1" customWidth="1"/>
    <col min="4613" max="4613" width="8.25" style="171" bestFit="1" customWidth="1"/>
    <col min="4614" max="4614" width="8.375" style="171" bestFit="1" customWidth="1"/>
    <col min="4615" max="4615" width="7.5" style="171" bestFit="1" customWidth="1"/>
    <col min="4616" max="4616" width="11" style="171" bestFit="1" customWidth="1"/>
    <col min="4617" max="4620" width="10.125" style="171" bestFit="1" customWidth="1"/>
    <col min="4621" max="4864" width="10" style="171"/>
    <col min="4865" max="4865" width="8.375" style="171" customWidth="1"/>
    <col min="4866" max="4866" width="9.25" style="171" customWidth="1"/>
    <col min="4867" max="4867" width="8.25" style="171" bestFit="1" customWidth="1"/>
    <col min="4868" max="4868" width="8.875" style="171" bestFit="1" customWidth="1"/>
    <col min="4869" max="4869" width="8.25" style="171" bestFit="1" customWidth="1"/>
    <col min="4870" max="4870" width="8.375" style="171" bestFit="1" customWidth="1"/>
    <col min="4871" max="4871" width="7.5" style="171" bestFit="1" customWidth="1"/>
    <col min="4872" max="4872" width="11" style="171" bestFit="1" customWidth="1"/>
    <col min="4873" max="4876" width="10.125" style="171" bestFit="1" customWidth="1"/>
    <col min="4877" max="5120" width="11" style="171"/>
    <col min="5121" max="5121" width="8.375" style="171" customWidth="1"/>
    <col min="5122" max="5122" width="9.25" style="171" customWidth="1"/>
    <col min="5123" max="5123" width="8.25" style="171" bestFit="1" customWidth="1"/>
    <col min="5124" max="5124" width="8.875" style="171" bestFit="1" customWidth="1"/>
    <col min="5125" max="5125" width="8.25" style="171" bestFit="1" customWidth="1"/>
    <col min="5126" max="5126" width="8.375" style="171" bestFit="1" customWidth="1"/>
    <col min="5127" max="5127" width="7.5" style="171" bestFit="1" customWidth="1"/>
    <col min="5128" max="5128" width="11" style="171" bestFit="1" customWidth="1"/>
    <col min="5129" max="5132" width="10.125" style="171" bestFit="1" customWidth="1"/>
    <col min="5133" max="5376" width="10" style="171"/>
    <col min="5377" max="5377" width="8.375" style="171" customWidth="1"/>
    <col min="5378" max="5378" width="9.25" style="171" customWidth="1"/>
    <col min="5379" max="5379" width="8.25" style="171" bestFit="1" customWidth="1"/>
    <col min="5380" max="5380" width="8.875" style="171" bestFit="1" customWidth="1"/>
    <col min="5381" max="5381" width="8.25" style="171" bestFit="1" customWidth="1"/>
    <col min="5382" max="5382" width="8.375" style="171" bestFit="1" customWidth="1"/>
    <col min="5383" max="5383" width="7.5" style="171" bestFit="1" customWidth="1"/>
    <col min="5384" max="5384" width="11" style="171" bestFit="1" customWidth="1"/>
    <col min="5385" max="5388" width="10.125" style="171" bestFit="1" customWidth="1"/>
    <col min="5389" max="5632" width="10" style="171"/>
    <col min="5633" max="5633" width="8.375" style="171" customWidth="1"/>
    <col min="5634" max="5634" width="9.25" style="171" customWidth="1"/>
    <col min="5635" max="5635" width="8.25" style="171" bestFit="1" customWidth="1"/>
    <col min="5636" max="5636" width="8.875" style="171" bestFit="1" customWidth="1"/>
    <col min="5637" max="5637" width="8.25" style="171" bestFit="1" customWidth="1"/>
    <col min="5638" max="5638" width="8.375" style="171" bestFit="1" customWidth="1"/>
    <col min="5639" max="5639" width="7.5" style="171" bestFit="1" customWidth="1"/>
    <col min="5640" max="5640" width="11" style="171" bestFit="1" customWidth="1"/>
    <col min="5641" max="5644" width="10.125" style="171" bestFit="1" customWidth="1"/>
    <col min="5645" max="5888" width="10" style="171"/>
    <col min="5889" max="5889" width="8.375" style="171" customWidth="1"/>
    <col min="5890" max="5890" width="9.25" style="171" customWidth="1"/>
    <col min="5891" max="5891" width="8.25" style="171" bestFit="1" customWidth="1"/>
    <col min="5892" max="5892" width="8.875" style="171" bestFit="1" customWidth="1"/>
    <col min="5893" max="5893" width="8.25" style="171" bestFit="1" customWidth="1"/>
    <col min="5894" max="5894" width="8.375" style="171" bestFit="1" customWidth="1"/>
    <col min="5895" max="5895" width="7.5" style="171" bestFit="1" customWidth="1"/>
    <col min="5896" max="5896" width="11" style="171" bestFit="1" customWidth="1"/>
    <col min="5897" max="5900" width="10.125" style="171" bestFit="1" customWidth="1"/>
    <col min="5901" max="6144" width="11" style="171"/>
    <col min="6145" max="6145" width="8.375" style="171" customWidth="1"/>
    <col min="6146" max="6146" width="9.25" style="171" customWidth="1"/>
    <col min="6147" max="6147" width="8.25" style="171" bestFit="1" customWidth="1"/>
    <col min="6148" max="6148" width="8.875" style="171" bestFit="1" customWidth="1"/>
    <col min="6149" max="6149" width="8.25" style="171" bestFit="1" customWidth="1"/>
    <col min="6150" max="6150" width="8.375" style="171" bestFit="1" customWidth="1"/>
    <col min="6151" max="6151" width="7.5" style="171" bestFit="1" customWidth="1"/>
    <col min="6152" max="6152" width="11" style="171" bestFit="1" customWidth="1"/>
    <col min="6153" max="6156" width="10.125" style="171" bestFit="1" customWidth="1"/>
    <col min="6157" max="6400" width="10" style="171"/>
    <col min="6401" max="6401" width="8.375" style="171" customWidth="1"/>
    <col min="6402" max="6402" width="9.25" style="171" customWidth="1"/>
    <col min="6403" max="6403" width="8.25" style="171" bestFit="1" customWidth="1"/>
    <col min="6404" max="6404" width="8.875" style="171" bestFit="1" customWidth="1"/>
    <col min="6405" max="6405" width="8.25" style="171" bestFit="1" customWidth="1"/>
    <col min="6406" max="6406" width="8.375" style="171" bestFit="1" customWidth="1"/>
    <col min="6407" max="6407" width="7.5" style="171" bestFit="1" customWidth="1"/>
    <col min="6408" max="6408" width="11" style="171" bestFit="1" customWidth="1"/>
    <col min="6409" max="6412" width="10.125" style="171" bestFit="1" customWidth="1"/>
    <col min="6413" max="6656" width="10" style="171"/>
    <col min="6657" max="6657" width="8.375" style="171" customWidth="1"/>
    <col min="6658" max="6658" width="9.25" style="171" customWidth="1"/>
    <col min="6659" max="6659" width="8.25" style="171" bestFit="1" customWidth="1"/>
    <col min="6660" max="6660" width="8.875" style="171" bestFit="1" customWidth="1"/>
    <col min="6661" max="6661" width="8.25" style="171" bestFit="1" customWidth="1"/>
    <col min="6662" max="6662" width="8.375" style="171" bestFit="1" customWidth="1"/>
    <col min="6663" max="6663" width="7.5" style="171" bestFit="1" customWidth="1"/>
    <col min="6664" max="6664" width="11" style="171" bestFit="1" customWidth="1"/>
    <col min="6665" max="6668" width="10.125" style="171" bestFit="1" customWidth="1"/>
    <col min="6669" max="6912" width="10" style="171"/>
    <col min="6913" max="6913" width="8.375" style="171" customWidth="1"/>
    <col min="6914" max="6914" width="9.25" style="171" customWidth="1"/>
    <col min="6915" max="6915" width="8.25" style="171" bestFit="1" customWidth="1"/>
    <col min="6916" max="6916" width="8.875" style="171" bestFit="1" customWidth="1"/>
    <col min="6917" max="6917" width="8.25" style="171" bestFit="1" customWidth="1"/>
    <col min="6918" max="6918" width="8.375" style="171" bestFit="1" customWidth="1"/>
    <col min="6919" max="6919" width="7.5" style="171" bestFit="1" customWidth="1"/>
    <col min="6920" max="6920" width="11" style="171" bestFit="1" customWidth="1"/>
    <col min="6921" max="6924" width="10.125" style="171" bestFit="1" customWidth="1"/>
    <col min="6925" max="7168" width="11" style="171"/>
    <col min="7169" max="7169" width="8.375" style="171" customWidth="1"/>
    <col min="7170" max="7170" width="9.25" style="171" customWidth="1"/>
    <col min="7171" max="7171" width="8.25" style="171" bestFit="1" customWidth="1"/>
    <col min="7172" max="7172" width="8.875" style="171" bestFit="1" customWidth="1"/>
    <col min="7173" max="7173" width="8.25" style="171" bestFit="1" customWidth="1"/>
    <col min="7174" max="7174" width="8.375" style="171" bestFit="1" customWidth="1"/>
    <col min="7175" max="7175" width="7.5" style="171" bestFit="1" customWidth="1"/>
    <col min="7176" max="7176" width="11" style="171" bestFit="1" customWidth="1"/>
    <col min="7177" max="7180" width="10.125" style="171" bestFit="1" customWidth="1"/>
    <col min="7181" max="7424" width="10" style="171"/>
    <col min="7425" max="7425" width="8.375" style="171" customWidth="1"/>
    <col min="7426" max="7426" width="9.25" style="171" customWidth="1"/>
    <col min="7427" max="7427" width="8.25" style="171" bestFit="1" customWidth="1"/>
    <col min="7428" max="7428" width="8.875" style="171" bestFit="1" customWidth="1"/>
    <col min="7429" max="7429" width="8.25" style="171" bestFit="1" customWidth="1"/>
    <col min="7430" max="7430" width="8.375" style="171" bestFit="1" customWidth="1"/>
    <col min="7431" max="7431" width="7.5" style="171" bestFit="1" customWidth="1"/>
    <col min="7432" max="7432" width="11" style="171" bestFit="1" customWidth="1"/>
    <col min="7433" max="7436" width="10.125" style="171" bestFit="1" customWidth="1"/>
    <col min="7437" max="7680" width="10" style="171"/>
    <col min="7681" max="7681" width="8.375" style="171" customWidth="1"/>
    <col min="7682" max="7682" width="9.25" style="171" customWidth="1"/>
    <col min="7683" max="7683" width="8.25" style="171" bestFit="1" customWidth="1"/>
    <col min="7684" max="7684" width="8.875" style="171" bestFit="1" customWidth="1"/>
    <col min="7685" max="7685" width="8.25" style="171" bestFit="1" customWidth="1"/>
    <col min="7686" max="7686" width="8.375" style="171" bestFit="1" customWidth="1"/>
    <col min="7687" max="7687" width="7.5" style="171" bestFit="1" customWidth="1"/>
    <col min="7688" max="7688" width="11" style="171" bestFit="1" customWidth="1"/>
    <col min="7689" max="7692" width="10.125" style="171" bestFit="1" customWidth="1"/>
    <col min="7693" max="7936" width="10" style="171"/>
    <col min="7937" max="7937" width="8.375" style="171" customWidth="1"/>
    <col min="7938" max="7938" width="9.25" style="171" customWidth="1"/>
    <col min="7939" max="7939" width="8.25" style="171" bestFit="1" customWidth="1"/>
    <col min="7940" max="7940" width="8.875" style="171" bestFit="1" customWidth="1"/>
    <col min="7941" max="7941" width="8.25" style="171" bestFit="1" customWidth="1"/>
    <col min="7942" max="7942" width="8.375" style="171" bestFit="1" customWidth="1"/>
    <col min="7943" max="7943" width="7.5" style="171" bestFit="1" customWidth="1"/>
    <col min="7944" max="7944" width="11" style="171" bestFit="1" customWidth="1"/>
    <col min="7945" max="7948" width="10.125" style="171" bestFit="1" customWidth="1"/>
    <col min="7949" max="8192" width="11" style="171"/>
    <col min="8193" max="8193" width="8.375" style="171" customWidth="1"/>
    <col min="8194" max="8194" width="9.25" style="171" customWidth="1"/>
    <col min="8195" max="8195" width="8.25" style="171" bestFit="1" customWidth="1"/>
    <col min="8196" max="8196" width="8.875" style="171" bestFit="1" customWidth="1"/>
    <col min="8197" max="8197" width="8.25" style="171" bestFit="1" customWidth="1"/>
    <col min="8198" max="8198" width="8.375" style="171" bestFit="1" customWidth="1"/>
    <col min="8199" max="8199" width="7.5" style="171" bestFit="1" customWidth="1"/>
    <col min="8200" max="8200" width="11" style="171" bestFit="1" customWidth="1"/>
    <col min="8201" max="8204" width="10.125" style="171" bestFit="1" customWidth="1"/>
    <col min="8205" max="8448" width="10" style="171"/>
    <col min="8449" max="8449" width="8.375" style="171" customWidth="1"/>
    <col min="8450" max="8450" width="9.25" style="171" customWidth="1"/>
    <col min="8451" max="8451" width="8.25" style="171" bestFit="1" customWidth="1"/>
    <col min="8452" max="8452" width="8.875" style="171" bestFit="1" customWidth="1"/>
    <col min="8453" max="8453" width="8.25" style="171" bestFit="1" customWidth="1"/>
    <col min="8454" max="8454" width="8.375" style="171" bestFit="1" customWidth="1"/>
    <col min="8455" max="8455" width="7.5" style="171" bestFit="1" customWidth="1"/>
    <col min="8456" max="8456" width="11" style="171" bestFit="1" customWidth="1"/>
    <col min="8457" max="8460" width="10.125" style="171" bestFit="1" customWidth="1"/>
    <col min="8461" max="8704" width="10" style="171"/>
    <col min="8705" max="8705" width="8.375" style="171" customWidth="1"/>
    <col min="8706" max="8706" width="9.25" style="171" customWidth="1"/>
    <col min="8707" max="8707" width="8.25" style="171" bestFit="1" customWidth="1"/>
    <col min="8708" max="8708" width="8.875" style="171" bestFit="1" customWidth="1"/>
    <col min="8709" max="8709" width="8.25" style="171" bestFit="1" customWidth="1"/>
    <col min="8710" max="8710" width="8.375" style="171" bestFit="1" customWidth="1"/>
    <col min="8711" max="8711" width="7.5" style="171" bestFit="1" customWidth="1"/>
    <col min="8712" max="8712" width="11" style="171" bestFit="1" customWidth="1"/>
    <col min="8713" max="8716" width="10.125" style="171" bestFit="1" customWidth="1"/>
    <col min="8717" max="8960" width="10" style="171"/>
    <col min="8961" max="8961" width="8.375" style="171" customWidth="1"/>
    <col min="8962" max="8962" width="9.25" style="171" customWidth="1"/>
    <col min="8963" max="8963" width="8.25" style="171" bestFit="1" customWidth="1"/>
    <col min="8964" max="8964" width="8.875" style="171" bestFit="1" customWidth="1"/>
    <col min="8965" max="8965" width="8.25" style="171" bestFit="1" customWidth="1"/>
    <col min="8966" max="8966" width="8.375" style="171" bestFit="1" customWidth="1"/>
    <col min="8967" max="8967" width="7.5" style="171" bestFit="1" customWidth="1"/>
    <col min="8968" max="8968" width="11" style="171" bestFit="1" customWidth="1"/>
    <col min="8969" max="8972" width="10.125" style="171" bestFit="1" customWidth="1"/>
    <col min="8973" max="9216" width="11" style="171"/>
    <col min="9217" max="9217" width="8.375" style="171" customWidth="1"/>
    <col min="9218" max="9218" width="9.25" style="171" customWidth="1"/>
    <col min="9219" max="9219" width="8.25" style="171" bestFit="1" customWidth="1"/>
    <col min="9220" max="9220" width="8.875" style="171" bestFit="1" customWidth="1"/>
    <col min="9221" max="9221" width="8.25" style="171" bestFit="1" customWidth="1"/>
    <col min="9222" max="9222" width="8.375" style="171" bestFit="1" customWidth="1"/>
    <col min="9223" max="9223" width="7.5" style="171" bestFit="1" customWidth="1"/>
    <col min="9224" max="9224" width="11" style="171" bestFit="1" customWidth="1"/>
    <col min="9225" max="9228" width="10.125" style="171" bestFit="1" customWidth="1"/>
    <col min="9229" max="9472" width="10" style="171"/>
    <col min="9473" max="9473" width="8.375" style="171" customWidth="1"/>
    <col min="9474" max="9474" width="9.25" style="171" customWidth="1"/>
    <col min="9475" max="9475" width="8.25" style="171" bestFit="1" customWidth="1"/>
    <col min="9476" max="9476" width="8.875" style="171" bestFit="1" customWidth="1"/>
    <col min="9477" max="9477" width="8.25" style="171" bestFit="1" customWidth="1"/>
    <col min="9478" max="9478" width="8.375" style="171" bestFit="1" customWidth="1"/>
    <col min="9479" max="9479" width="7.5" style="171" bestFit="1" customWidth="1"/>
    <col min="9480" max="9480" width="11" style="171" bestFit="1" customWidth="1"/>
    <col min="9481" max="9484" width="10.125" style="171" bestFit="1" customWidth="1"/>
    <col min="9485" max="9728" width="10" style="171"/>
    <col min="9729" max="9729" width="8.375" style="171" customWidth="1"/>
    <col min="9730" max="9730" width="9.25" style="171" customWidth="1"/>
    <col min="9731" max="9731" width="8.25" style="171" bestFit="1" customWidth="1"/>
    <col min="9732" max="9732" width="8.875" style="171" bestFit="1" customWidth="1"/>
    <col min="9733" max="9733" width="8.25" style="171" bestFit="1" customWidth="1"/>
    <col min="9734" max="9734" width="8.375" style="171" bestFit="1" customWidth="1"/>
    <col min="9735" max="9735" width="7.5" style="171" bestFit="1" customWidth="1"/>
    <col min="9736" max="9736" width="11" style="171" bestFit="1" customWidth="1"/>
    <col min="9737" max="9740" width="10.125" style="171" bestFit="1" customWidth="1"/>
    <col min="9741" max="9984" width="10" style="171"/>
    <col min="9985" max="9985" width="8.375" style="171" customWidth="1"/>
    <col min="9986" max="9986" width="9.25" style="171" customWidth="1"/>
    <col min="9987" max="9987" width="8.25" style="171" bestFit="1" customWidth="1"/>
    <col min="9988" max="9988" width="8.875" style="171" bestFit="1" customWidth="1"/>
    <col min="9989" max="9989" width="8.25" style="171" bestFit="1" customWidth="1"/>
    <col min="9990" max="9990" width="8.375" style="171" bestFit="1" customWidth="1"/>
    <col min="9991" max="9991" width="7.5" style="171" bestFit="1" customWidth="1"/>
    <col min="9992" max="9992" width="11" style="171" bestFit="1" customWidth="1"/>
    <col min="9993" max="9996" width="10.125" style="171" bestFit="1" customWidth="1"/>
    <col min="9997" max="10240" width="11" style="171"/>
    <col min="10241" max="10241" width="8.375" style="171" customWidth="1"/>
    <col min="10242" max="10242" width="9.25" style="171" customWidth="1"/>
    <col min="10243" max="10243" width="8.25" style="171" bestFit="1" customWidth="1"/>
    <col min="10244" max="10244" width="8.875" style="171" bestFit="1" customWidth="1"/>
    <col min="10245" max="10245" width="8.25" style="171" bestFit="1" customWidth="1"/>
    <col min="10246" max="10246" width="8.375" style="171" bestFit="1" customWidth="1"/>
    <col min="10247" max="10247" width="7.5" style="171" bestFit="1" customWidth="1"/>
    <col min="10248" max="10248" width="11" style="171" bestFit="1" customWidth="1"/>
    <col min="10249" max="10252" width="10.125" style="171" bestFit="1" customWidth="1"/>
    <col min="10253" max="10496" width="10" style="171"/>
    <col min="10497" max="10497" width="8.375" style="171" customWidth="1"/>
    <col min="10498" max="10498" width="9.25" style="171" customWidth="1"/>
    <col min="10499" max="10499" width="8.25" style="171" bestFit="1" customWidth="1"/>
    <col min="10500" max="10500" width="8.875" style="171" bestFit="1" customWidth="1"/>
    <col min="10501" max="10501" width="8.25" style="171" bestFit="1" customWidth="1"/>
    <col min="10502" max="10502" width="8.375" style="171" bestFit="1" customWidth="1"/>
    <col min="10503" max="10503" width="7.5" style="171" bestFit="1" customWidth="1"/>
    <col min="10504" max="10504" width="11" style="171" bestFit="1" customWidth="1"/>
    <col min="10505" max="10508" width="10.125" style="171" bestFit="1" customWidth="1"/>
    <col min="10509" max="10752" width="10" style="171"/>
    <col min="10753" max="10753" width="8.375" style="171" customWidth="1"/>
    <col min="10754" max="10754" width="9.25" style="171" customWidth="1"/>
    <col min="10755" max="10755" width="8.25" style="171" bestFit="1" customWidth="1"/>
    <col min="10756" max="10756" width="8.875" style="171" bestFit="1" customWidth="1"/>
    <col min="10757" max="10757" width="8.25" style="171" bestFit="1" customWidth="1"/>
    <col min="10758" max="10758" width="8.375" style="171" bestFit="1" customWidth="1"/>
    <col min="10759" max="10759" width="7.5" style="171" bestFit="1" customWidth="1"/>
    <col min="10760" max="10760" width="11" style="171" bestFit="1" customWidth="1"/>
    <col min="10761" max="10764" width="10.125" style="171" bestFit="1" customWidth="1"/>
    <col min="10765" max="11008" width="10" style="171"/>
    <col min="11009" max="11009" width="8.375" style="171" customWidth="1"/>
    <col min="11010" max="11010" width="9.25" style="171" customWidth="1"/>
    <col min="11011" max="11011" width="8.25" style="171" bestFit="1" customWidth="1"/>
    <col min="11012" max="11012" width="8.875" style="171" bestFit="1" customWidth="1"/>
    <col min="11013" max="11013" width="8.25" style="171" bestFit="1" customWidth="1"/>
    <col min="11014" max="11014" width="8.375" style="171" bestFit="1" customWidth="1"/>
    <col min="11015" max="11015" width="7.5" style="171" bestFit="1" customWidth="1"/>
    <col min="11016" max="11016" width="11" style="171" bestFit="1" customWidth="1"/>
    <col min="11017" max="11020" width="10.125" style="171" bestFit="1" customWidth="1"/>
    <col min="11021" max="11264" width="11" style="171"/>
    <col min="11265" max="11265" width="8.375" style="171" customWidth="1"/>
    <col min="11266" max="11266" width="9.25" style="171" customWidth="1"/>
    <col min="11267" max="11267" width="8.25" style="171" bestFit="1" customWidth="1"/>
    <col min="11268" max="11268" width="8.875" style="171" bestFit="1" customWidth="1"/>
    <col min="11269" max="11269" width="8.25" style="171" bestFit="1" customWidth="1"/>
    <col min="11270" max="11270" width="8.375" style="171" bestFit="1" customWidth="1"/>
    <col min="11271" max="11271" width="7.5" style="171" bestFit="1" customWidth="1"/>
    <col min="11272" max="11272" width="11" style="171" bestFit="1" customWidth="1"/>
    <col min="11273" max="11276" width="10.125" style="171" bestFit="1" customWidth="1"/>
    <col min="11277" max="11520" width="10" style="171"/>
    <col min="11521" max="11521" width="8.375" style="171" customWidth="1"/>
    <col min="11522" max="11522" width="9.25" style="171" customWidth="1"/>
    <col min="11523" max="11523" width="8.25" style="171" bestFit="1" customWidth="1"/>
    <col min="11524" max="11524" width="8.875" style="171" bestFit="1" customWidth="1"/>
    <col min="11525" max="11525" width="8.25" style="171" bestFit="1" customWidth="1"/>
    <col min="11526" max="11526" width="8.375" style="171" bestFit="1" customWidth="1"/>
    <col min="11527" max="11527" width="7.5" style="171" bestFit="1" customWidth="1"/>
    <col min="11528" max="11528" width="11" style="171" bestFit="1" customWidth="1"/>
    <col min="11529" max="11532" width="10.125" style="171" bestFit="1" customWidth="1"/>
    <col min="11533" max="11776" width="10" style="171"/>
    <col min="11777" max="11777" width="8.375" style="171" customWidth="1"/>
    <col min="11778" max="11778" width="9.25" style="171" customWidth="1"/>
    <col min="11779" max="11779" width="8.25" style="171" bestFit="1" customWidth="1"/>
    <col min="11780" max="11780" width="8.875" style="171" bestFit="1" customWidth="1"/>
    <col min="11781" max="11781" width="8.25" style="171" bestFit="1" customWidth="1"/>
    <col min="11782" max="11782" width="8.375" style="171" bestFit="1" customWidth="1"/>
    <col min="11783" max="11783" width="7.5" style="171" bestFit="1" customWidth="1"/>
    <col min="11784" max="11784" width="11" style="171" bestFit="1" customWidth="1"/>
    <col min="11785" max="11788" width="10.125" style="171" bestFit="1" customWidth="1"/>
    <col min="11789" max="12032" width="10" style="171"/>
    <col min="12033" max="12033" width="8.375" style="171" customWidth="1"/>
    <col min="12034" max="12034" width="9.25" style="171" customWidth="1"/>
    <col min="12035" max="12035" width="8.25" style="171" bestFit="1" customWidth="1"/>
    <col min="12036" max="12036" width="8.875" style="171" bestFit="1" customWidth="1"/>
    <col min="12037" max="12037" width="8.25" style="171" bestFit="1" customWidth="1"/>
    <col min="12038" max="12038" width="8.375" style="171" bestFit="1" customWidth="1"/>
    <col min="12039" max="12039" width="7.5" style="171" bestFit="1" customWidth="1"/>
    <col min="12040" max="12040" width="11" style="171" bestFit="1" customWidth="1"/>
    <col min="12041" max="12044" width="10.125" style="171" bestFit="1" customWidth="1"/>
    <col min="12045" max="12288" width="11" style="171"/>
    <col min="12289" max="12289" width="8.375" style="171" customWidth="1"/>
    <col min="12290" max="12290" width="9.25" style="171" customWidth="1"/>
    <col min="12291" max="12291" width="8.25" style="171" bestFit="1" customWidth="1"/>
    <col min="12292" max="12292" width="8.875" style="171" bestFit="1" customWidth="1"/>
    <col min="12293" max="12293" width="8.25" style="171" bestFit="1" customWidth="1"/>
    <col min="12294" max="12294" width="8.375" style="171" bestFit="1" customWidth="1"/>
    <col min="12295" max="12295" width="7.5" style="171" bestFit="1" customWidth="1"/>
    <col min="12296" max="12296" width="11" style="171" bestFit="1" customWidth="1"/>
    <col min="12297" max="12300" width="10.125" style="171" bestFit="1" customWidth="1"/>
    <col min="12301" max="12544" width="10" style="171"/>
    <col min="12545" max="12545" width="8.375" style="171" customWidth="1"/>
    <col min="12546" max="12546" width="9.25" style="171" customWidth="1"/>
    <col min="12547" max="12547" width="8.25" style="171" bestFit="1" customWidth="1"/>
    <col min="12548" max="12548" width="8.875" style="171" bestFit="1" customWidth="1"/>
    <col min="12549" max="12549" width="8.25" style="171" bestFit="1" customWidth="1"/>
    <col min="12550" max="12550" width="8.375" style="171" bestFit="1" customWidth="1"/>
    <col min="12551" max="12551" width="7.5" style="171" bestFit="1" customWidth="1"/>
    <col min="12552" max="12552" width="11" style="171" bestFit="1" customWidth="1"/>
    <col min="12553" max="12556" width="10.125" style="171" bestFit="1" customWidth="1"/>
    <col min="12557" max="12800" width="10" style="171"/>
    <col min="12801" max="12801" width="8.375" style="171" customWidth="1"/>
    <col min="12802" max="12802" width="9.25" style="171" customWidth="1"/>
    <col min="12803" max="12803" width="8.25" style="171" bestFit="1" customWidth="1"/>
    <col min="12804" max="12804" width="8.875" style="171" bestFit="1" customWidth="1"/>
    <col min="12805" max="12805" width="8.25" style="171" bestFit="1" customWidth="1"/>
    <col min="12806" max="12806" width="8.375" style="171" bestFit="1" customWidth="1"/>
    <col min="12807" max="12807" width="7.5" style="171" bestFit="1" customWidth="1"/>
    <col min="12808" max="12808" width="11" style="171" bestFit="1" customWidth="1"/>
    <col min="12809" max="12812" width="10.125" style="171" bestFit="1" customWidth="1"/>
    <col min="12813" max="13056" width="10" style="171"/>
    <col min="13057" max="13057" width="8.375" style="171" customWidth="1"/>
    <col min="13058" max="13058" width="9.25" style="171" customWidth="1"/>
    <col min="13059" max="13059" width="8.25" style="171" bestFit="1" customWidth="1"/>
    <col min="13060" max="13060" width="8.875" style="171" bestFit="1" customWidth="1"/>
    <col min="13061" max="13061" width="8.25" style="171" bestFit="1" customWidth="1"/>
    <col min="13062" max="13062" width="8.375" style="171" bestFit="1" customWidth="1"/>
    <col min="13063" max="13063" width="7.5" style="171" bestFit="1" customWidth="1"/>
    <col min="13064" max="13064" width="11" style="171" bestFit="1" customWidth="1"/>
    <col min="13065" max="13068" width="10.125" style="171" bestFit="1" customWidth="1"/>
    <col min="13069" max="13312" width="11" style="171"/>
    <col min="13313" max="13313" width="8.375" style="171" customWidth="1"/>
    <col min="13314" max="13314" width="9.25" style="171" customWidth="1"/>
    <col min="13315" max="13315" width="8.25" style="171" bestFit="1" customWidth="1"/>
    <col min="13316" max="13316" width="8.875" style="171" bestFit="1" customWidth="1"/>
    <col min="13317" max="13317" width="8.25" style="171" bestFit="1" customWidth="1"/>
    <col min="13318" max="13318" width="8.375" style="171" bestFit="1" customWidth="1"/>
    <col min="13319" max="13319" width="7.5" style="171" bestFit="1" customWidth="1"/>
    <col min="13320" max="13320" width="11" style="171" bestFit="1" customWidth="1"/>
    <col min="13321" max="13324" width="10.125" style="171" bestFit="1" customWidth="1"/>
    <col min="13325" max="13568" width="10" style="171"/>
    <col min="13569" max="13569" width="8.375" style="171" customWidth="1"/>
    <col min="13570" max="13570" width="9.25" style="171" customWidth="1"/>
    <col min="13571" max="13571" width="8.25" style="171" bestFit="1" customWidth="1"/>
    <col min="13572" max="13572" width="8.875" style="171" bestFit="1" customWidth="1"/>
    <col min="13573" max="13573" width="8.25" style="171" bestFit="1" customWidth="1"/>
    <col min="13574" max="13574" width="8.375" style="171" bestFit="1" customWidth="1"/>
    <col min="13575" max="13575" width="7.5" style="171" bestFit="1" customWidth="1"/>
    <col min="13576" max="13576" width="11" style="171" bestFit="1" customWidth="1"/>
    <col min="13577" max="13580" width="10.125" style="171" bestFit="1" customWidth="1"/>
    <col min="13581" max="13824" width="10" style="171"/>
    <col min="13825" max="13825" width="8.375" style="171" customWidth="1"/>
    <col min="13826" max="13826" width="9.25" style="171" customWidth="1"/>
    <col min="13827" max="13827" width="8.25" style="171" bestFit="1" customWidth="1"/>
    <col min="13828" max="13828" width="8.875" style="171" bestFit="1" customWidth="1"/>
    <col min="13829" max="13829" width="8.25" style="171" bestFit="1" customWidth="1"/>
    <col min="13830" max="13830" width="8.375" style="171" bestFit="1" customWidth="1"/>
    <col min="13831" max="13831" width="7.5" style="171" bestFit="1" customWidth="1"/>
    <col min="13832" max="13832" width="11" style="171" bestFit="1" customWidth="1"/>
    <col min="13833" max="13836" width="10.125" style="171" bestFit="1" customWidth="1"/>
    <col min="13837" max="14080" width="10" style="171"/>
    <col min="14081" max="14081" width="8.375" style="171" customWidth="1"/>
    <col min="14082" max="14082" width="9.25" style="171" customWidth="1"/>
    <col min="14083" max="14083" width="8.25" style="171" bestFit="1" customWidth="1"/>
    <col min="14084" max="14084" width="8.875" style="171" bestFit="1" customWidth="1"/>
    <col min="14085" max="14085" width="8.25" style="171" bestFit="1" customWidth="1"/>
    <col min="14086" max="14086" width="8.375" style="171" bestFit="1" customWidth="1"/>
    <col min="14087" max="14087" width="7.5" style="171" bestFit="1" customWidth="1"/>
    <col min="14088" max="14088" width="11" style="171" bestFit="1" customWidth="1"/>
    <col min="14089" max="14092" width="10.125" style="171" bestFit="1" customWidth="1"/>
    <col min="14093" max="14336" width="11" style="171"/>
    <col min="14337" max="14337" width="8.375" style="171" customWidth="1"/>
    <col min="14338" max="14338" width="9.25" style="171" customWidth="1"/>
    <col min="14339" max="14339" width="8.25" style="171" bestFit="1" customWidth="1"/>
    <col min="14340" max="14340" width="8.875" style="171" bestFit="1" customWidth="1"/>
    <col min="14341" max="14341" width="8.25" style="171" bestFit="1" customWidth="1"/>
    <col min="14342" max="14342" width="8.375" style="171" bestFit="1" customWidth="1"/>
    <col min="14343" max="14343" width="7.5" style="171" bestFit="1" customWidth="1"/>
    <col min="14344" max="14344" width="11" style="171" bestFit="1" customWidth="1"/>
    <col min="14345" max="14348" width="10.125" style="171" bestFit="1" customWidth="1"/>
    <col min="14349" max="14592" width="10" style="171"/>
    <col min="14593" max="14593" width="8.375" style="171" customWidth="1"/>
    <col min="14594" max="14594" width="9.25" style="171" customWidth="1"/>
    <col min="14595" max="14595" width="8.25" style="171" bestFit="1" customWidth="1"/>
    <col min="14596" max="14596" width="8.875" style="171" bestFit="1" customWidth="1"/>
    <col min="14597" max="14597" width="8.25" style="171" bestFit="1" customWidth="1"/>
    <col min="14598" max="14598" width="8.375" style="171" bestFit="1" customWidth="1"/>
    <col min="14599" max="14599" width="7.5" style="171" bestFit="1" customWidth="1"/>
    <col min="14600" max="14600" width="11" style="171" bestFit="1" customWidth="1"/>
    <col min="14601" max="14604" width="10.125" style="171" bestFit="1" customWidth="1"/>
    <col min="14605" max="14848" width="10" style="171"/>
    <col min="14849" max="14849" width="8.375" style="171" customWidth="1"/>
    <col min="14850" max="14850" width="9.25" style="171" customWidth="1"/>
    <col min="14851" max="14851" width="8.25" style="171" bestFit="1" customWidth="1"/>
    <col min="14852" max="14852" width="8.875" style="171" bestFit="1" customWidth="1"/>
    <col min="14853" max="14853" width="8.25" style="171" bestFit="1" customWidth="1"/>
    <col min="14854" max="14854" width="8.375" style="171" bestFit="1" customWidth="1"/>
    <col min="14855" max="14855" width="7.5" style="171" bestFit="1" customWidth="1"/>
    <col min="14856" max="14856" width="11" style="171" bestFit="1" customWidth="1"/>
    <col min="14857" max="14860" width="10.125" style="171" bestFit="1" customWidth="1"/>
    <col min="14861" max="15104" width="10" style="171"/>
    <col min="15105" max="15105" width="8.375" style="171" customWidth="1"/>
    <col min="15106" max="15106" width="9.25" style="171" customWidth="1"/>
    <col min="15107" max="15107" width="8.25" style="171" bestFit="1" customWidth="1"/>
    <col min="15108" max="15108" width="8.875" style="171" bestFit="1" customWidth="1"/>
    <col min="15109" max="15109" width="8.25" style="171" bestFit="1" customWidth="1"/>
    <col min="15110" max="15110" width="8.375" style="171" bestFit="1" customWidth="1"/>
    <col min="15111" max="15111" width="7.5" style="171" bestFit="1" customWidth="1"/>
    <col min="15112" max="15112" width="11" style="171" bestFit="1" customWidth="1"/>
    <col min="15113" max="15116" width="10.125" style="171" bestFit="1" customWidth="1"/>
    <col min="15117" max="15360" width="11" style="171"/>
    <col min="15361" max="15361" width="8.375" style="171" customWidth="1"/>
    <col min="15362" max="15362" width="9.25" style="171" customWidth="1"/>
    <col min="15363" max="15363" width="8.25" style="171" bestFit="1" customWidth="1"/>
    <col min="15364" max="15364" width="8.875" style="171" bestFit="1" customWidth="1"/>
    <col min="15365" max="15365" width="8.25" style="171" bestFit="1" customWidth="1"/>
    <col min="15366" max="15366" width="8.375" style="171" bestFit="1" customWidth="1"/>
    <col min="15367" max="15367" width="7.5" style="171" bestFit="1" customWidth="1"/>
    <col min="15368" max="15368" width="11" style="171" bestFit="1" customWidth="1"/>
    <col min="15369" max="15372" width="10.125" style="171" bestFit="1" customWidth="1"/>
    <col min="15373" max="15616" width="10" style="171"/>
    <col min="15617" max="15617" width="8.375" style="171" customWidth="1"/>
    <col min="15618" max="15618" width="9.25" style="171" customWidth="1"/>
    <col min="15619" max="15619" width="8.25" style="171" bestFit="1" customWidth="1"/>
    <col min="15620" max="15620" width="8.875" style="171" bestFit="1" customWidth="1"/>
    <col min="15621" max="15621" width="8.25" style="171" bestFit="1" customWidth="1"/>
    <col min="15622" max="15622" width="8.375" style="171" bestFit="1" customWidth="1"/>
    <col min="15623" max="15623" width="7.5" style="171" bestFit="1" customWidth="1"/>
    <col min="15624" max="15624" width="11" style="171" bestFit="1" customWidth="1"/>
    <col min="15625" max="15628" width="10.125" style="171" bestFit="1" customWidth="1"/>
    <col min="15629" max="15872" width="10" style="171"/>
    <col min="15873" max="15873" width="8.375" style="171" customWidth="1"/>
    <col min="15874" max="15874" width="9.25" style="171" customWidth="1"/>
    <col min="15875" max="15875" width="8.25" style="171" bestFit="1" customWidth="1"/>
    <col min="15876" max="15876" width="8.875" style="171" bestFit="1" customWidth="1"/>
    <col min="15877" max="15877" width="8.25" style="171" bestFit="1" customWidth="1"/>
    <col min="15878" max="15878" width="8.375" style="171" bestFit="1" customWidth="1"/>
    <col min="15879" max="15879" width="7.5" style="171" bestFit="1" customWidth="1"/>
    <col min="15880" max="15880" width="11" style="171" bestFit="1" customWidth="1"/>
    <col min="15881" max="15884" width="10.125" style="171" bestFit="1" customWidth="1"/>
    <col min="15885" max="16128" width="10" style="171"/>
    <col min="16129" max="16129" width="8.375" style="171" customWidth="1"/>
    <col min="16130" max="16130" width="9.25" style="171" customWidth="1"/>
    <col min="16131" max="16131" width="8.25" style="171" bestFit="1" customWidth="1"/>
    <col min="16132" max="16132" width="8.875" style="171" bestFit="1" customWidth="1"/>
    <col min="16133" max="16133" width="8.25" style="171" bestFit="1" customWidth="1"/>
    <col min="16134" max="16134" width="8.375" style="171" bestFit="1" customWidth="1"/>
    <col min="16135" max="16135" width="7.5" style="171" bestFit="1" customWidth="1"/>
    <col min="16136" max="16136" width="11" style="171" bestFit="1" customWidth="1"/>
    <col min="16137" max="16140" width="10.125" style="171" bestFit="1" customWidth="1"/>
    <col min="16141" max="16384" width="11" style="171"/>
  </cols>
  <sheetData>
    <row r="1" spans="1:65" x14ac:dyDescent="0.2">
      <c r="A1" s="170" t="s">
        <v>6</v>
      </c>
    </row>
    <row r="2" spans="1:65" ht="15.75" x14ac:dyDescent="0.25">
      <c r="A2" s="172"/>
      <c r="B2" s="173"/>
      <c r="H2" s="109" t="s">
        <v>157</v>
      </c>
    </row>
    <row r="3" spans="1:65" s="102" customFormat="1" x14ac:dyDescent="0.2">
      <c r="A3" s="79"/>
      <c r="B3" s="873">
        <f>INDICE!A3</f>
        <v>42705</v>
      </c>
      <c r="C3" s="874"/>
      <c r="D3" s="874" t="s">
        <v>118</v>
      </c>
      <c r="E3" s="874"/>
      <c r="F3" s="874" t="s">
        <v>119</v>
      </c>
      <c r="G3" s="874"/>
      <c r="H3" s="874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</row>
    <row r="4" spans="1:65" s="102" customFormat="1" x14ac:dyDescent="0.2">
      <c r="A4" s="81"/>
      <c r="B4" s="97" t="s">
        <v>47</v>
      </c>
      <c r="C4" s="97" t="s">
        <v>484</v>
      </c>
      <c r="D4" s="97" t="s">
        <v>47</v>
      </c>
      <c r="E4" s="97" t="s">
        <v>484</v>
      </c>
      <c r="F4" s="97" t="s">
        <v>47</v>
      </c>
      <c r="G4" s="97" t="s">
        <v>484</v>
      </c>
      <c r="H4" s="98" t="s">
        <v>108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</row>
    <row r="5" spans="1:65" s="99" customFormat="1" x14ac:dyDescent="0.2">
      <c r="A5" s="99" t="s">
        <v>201</v>
      </c>
      <c r="B5" s="100">
        <v>439.67178000000001</v>
      </c>
      <c r="C5" s="101">
        <v>15.589281060034052</v>
      </c>
      <c r="D5" s="100">
        <v>5893.4853100000009</v>
      </c>
      <c r="E5" s="101">
        <v>7.1363236793408991</v>
      </c>
      <c r="F5" s="100">
        <v>5893.4853100000009</v>
      </c>
      <c r="G5" s="101">
        <v>7.1363236793408991</v>
      </c>
      <c r="H5" s="101">
        <v>99.995035612047772</v>
      </c>
    </row>
    <row r="6" spans="1:65" s="99" customFormat="1" x14ac:dyDescent="0.2">
      <c r="A6" s="99" t="s">
        <v>147</v>
      </c>
      <c r="B6" s="118">
        <v>2.239E-2</v>
      </c>
      <c r="C6" s="535">
        <v>-88.131460376358334</v>
      </c>
      <c r="D6" s="118">
        <v>0.29259000000000002</v>
      </c>
      <c r="E6" s="535">
        <v>-33.570212282892498</v>
      </c>
      <c r="F6" s="118">
        <v>0.29259000000000002</v>
      </c>
      <c r="G6" s="535">
        <v>-33.570212282892498</v>
      </c>
      <c r="H6" s="266">
        <v>4.964387952250458E-3</v>
      </c>
    </row>
    <row r="7" spans="1:65" s="99" customFormat="1" x14ac:dyDescent="0.2">
      <c r="A7" s="68" t="s">
        <v>117</v>
      </c>
      <c r="B7" s="69">
        <v>439.69417000000004</v>
      </c>
      <c r="C7" s="103">
        <v>15.537865324367022</v>
      </c>
      <c r="D7" s="69">
        <v>5893.7779</v>
      </c>
      <c r="E7" s="103">
        <v>7.1330646330941745</v>
      </c>
      <c r="F7" s="69">
        <v>5893.7779</v>
      </c>
      <c r="G7" s="103">
        <v>7.1330646330941745</v>
      </c>
      <c r="H7" s="103">
        <v>100</v>
      </c>
    </row>
    <row r="8" spans="1:65" s="99" customFormat="1" x14ac:dyDescent="0.2">
      <c r="H8" s="93" t="s">
        <v>235</v>
      </c>
    </row>
    <row r="9" spans="1:65" s="99" customFormat="1" x14ac:dyDescent="0.2">
      <c r="A9" s="94" t="s">
        <v>553</v>
      </c>
    </row>
    <row r="10" spans="1:65" x14ac:dyDescent="0.2">
      <c r="A10" s="165" t="s">
        <v>638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267" priority="7" operator="between">
      <formula>0</formula>
      <formula>0.5</formula>
    </cfRule>
    <cfRule type="cellIs" dxfId="266" priority="8" operator="between">
      <formula>0</formula>
      <formula>0.49</formula>
    </cfRule>
  </conditionalFormatting>
  <conditionalFormatting sqref="D6">
    <cfRule type="cellIs" dxfId="265" priority="5" operator="between">
      <formula>0</formula>
      <formula>0.5</formula>
    </cfRule>
    <cfRule type="cellIs" dxfId="264" priority="6" operator="between">
      <formula>0</formula>
      <formula>0.49</formula>
    </cfRule>
  </conditionalFormatting>
  <conditionalFormatting sqref="F6">
    <cfRule type="cellIs" dxfId="263" priority="3" operator="between">
      <formula>0</formula>
      <formula>0.5</formula>
    </cfRule>
    <cfRule type="cellIs" dxfId="262" priority="4" operator="between">
      <formula>0</formula>
      <formula>0.49</formula>
    </cfRule>
  </conditionalFormatting>
  <conditionalFormatting sqref="H6">
    <cfRule type="cellIs" dxfId="261" priority="1" operator="between">
      <formula>0</formula>
      <formula>0.5</formula>
    </cfRule>
    <cfRule type="cellIs" dxfId="260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5" customWidth="1"/>
    <col min="2" max="2" width="9.375" style="175" customWidth="1"/>
    <col min="3" max="3" width="12.875" style="175" customWidth="1"/>
    <col min="4" max="4" width="10.375" style="175" customWidth="1"/>
    <col min="5" max="5" width="11.625" style="175" customWidth="1"/>
    <col min="6" max="6" width="10.375" style="175" customWidth="1"/>
    <col min="7" max="7" width="11" style="175" customWidth="1"/>
    <col min="8" max="8" width="16.375" style="175" customWidth="1"/>
    <col min="9" max="11" width="11" style="175"/>
    <col min="12" max="12" width="11.5" style="175" customWidth="1"/>
    <col min="13" max="66" width="11" style="175"/>
    <col min="67" max="256" width="10" style="175"/>
    <col min="257" max="257" width="19.75" style="175" customWidth="1"/>
    <col min="258" max="259" width="8.25" style="175" bestFit="1" customWidth="1"/>
    <col min="260" max="260" width="9.125" style="175" bestFit="1" customWidth="1"/>
    <col min="261" max="261" width="7.5" style="175" bestFit="1" customWidth="1"/>
    <col min="262" max="262" width="9.125" style="175" bestFit="1" customWidth="1"/>
    <col min="263" max="263" width="7.5" style="175" bestFit="1" customWidth="1"/>
    <col min="264" max="264" width="11" style="175" bestFit="1" customWidth="1"/>
    <col min="265" max="267" width="10" style="175"/>
    <col min="268" max="268" width="10.125" style="175" bestFit="1" customWidth="1"/>
    <col min="269" max="512" width="10" style="175"/>
    <col min="513" max="513" width="19.75" style="175" customWidth="1"/>
    <col min="514" max="515" width="8.25" style="175" bestFit="1" customWidth="1"/>
    <col min="516" max="516" width="9.125" style="175" bestFit="1" customWidth="1"/>
    <col min="517" max="517" width="7.5" style="175" bestFit="1" customWidth="1"/>
    <col min="518" max="518" width="9.125" style="175" bestFit="1" customWidth="1"/>
    <col min="519" max="519" width="7.5" style="175" bestFit="1" customWidth="1"/>
    <col min="520" max="520" width="11" style="175" bestFit="1" customWidth="1"/>
    <col min="521" max="523" width="10" style="175"/>
    <col min="524" max="524" width="10.125" style="175" bestFit="1" customWidth="1"/>
    <col min="525" max="768" width="10" style="175"/>
    <col min="769" max="769" width="19.75" style="175" customWidth="1"/>
    <col min="770" max="771" width="8.25" style="175" bestFit="1" customWidth="1"/>
    <col min="772" max="772" width="9.125" style="175" bestFit="1" customWidth="1"/>
    <col min="773" max="773" width="7.5" style="175" bestFit="1" customWidth="1"/>
    <col min="774" max="774" width="9.125" style="175" bestFit="1" customWidth="1"/>
    <col min="775" max="775" width="7.5" style="175" bestFit="1" customWidth="1"/>
    <col min="776" max="776" width="11" style="175" bestFit="1" customWidth="1"/>
    <col min="777" max="779" width="10" style="175"/>
    <col min="780" max="780" width="10.125" style="175" bestFit="1" customWidth="1"/>
    <col min="781" max="1024" width="11" style="175"/>
    <col min="1025" max="1025" width="19.75" style="175" customWidth="1"/>
    <col min="1026" max="1027" width="8.25" style="175" bestFit="1" customWidth="1"/>
    <col min="1028" max="1028" width="9.125" style="175" bestFit="1" customWidth="1"/>
    <col min="1029" max="1029" width="7.5" style="175" bestFit="1" customWidth="1"/>
    <col min="1030" max="1030" width="9.125" style="175" bestFit="1" customWidth="1"/>
    <col min="1031" max="1031" width="7.5" style="175" bestFit="1" customWidth="1"/>
    <col min="1032" max="1032" width="11" style="175" bestFit="1" customWidth="1"/>
    <col min="1033" max="1035" width="10" style="175"/>
    <col min="1036" max="1036" width="10.125" style="175" bestFit="1" customWidth="1"/>
    <col min="1037" max="1280" width="10" style="175"/>
    <col min="1281" max="1281" width="19.75" style="175" customWidth="1"/>
    <col min="1282" max="1283" width="8.25" style="175" bestFit="1" customWidth="1"/>
    <col min="1284" max="1284" width="9.125" style="175" bestFit="1" customWidth="1"/>
    <col min="1285" max="1285" width="7.5" style="175" bestFit="1" customWidth="1"/>
    <col min="1286" max="1286" width="9.125" style="175" bestFit="1" customWidth="1"/>
    <col min="1287" max="1287" width="7.5" style="175" bestFit="1" customWidth="1"/>
    <col min="1288" max="1288" width="11" style="175" bestFit="1" customWidth="1"/>
    <col min="1289" max="1291" width="10" style="175"/>
    <col min="1292" max="1292" width="10.125" style="175" bestFit="1" customWidth="1"/>
    <col min="1293" max="1536" width="10" style="175"/>
    <col min="1537" max="1537" width="19.75" style="175" customWidth="1"/>
    <col min="1538" max="1539" width="8.25" style="175" bestFit="1" customWidth="1"/>
    <col min="1540" max="1540" width="9.125" style="175" bestFit="1" customWidth="1"/>
    <col min="1541" max="1541" width="7.5" style="175" bestFit="1" customWidth="1"/>
    <col min="1542" max="1542" width="9.125" style="175" bestFit="1" customWidth="1"/>
    <col min="1543" max="1543" width="7.5" style="175" bestFit="1" customWidth="1"/>
    <col min="1544" max="1544" width="11" style="175" bestFit="1" customWidth="1"/>
    <col min="1545" max="1547" width="10" style="175"/>
    <col min="1548" max="1548" width="10.125" style="175" bestFit="1" customWidth="1"/>
    <col min="1549" max="1792" width="10" style="175"/>
    <col min="1793" max="1793" width="19.75" style="175" customWidth="1"/>
    <col min="1794" max="1795" width="8.25" style="175" bestFit="1" customWidth="1"/>
    <col min="1796" max="1796" width="9.125" style="175" bestFit="1" customWidth="1"/>
    <col min="1797" max="1797" width="7.5" style="175" bestFit="1" customWidth="1"/>
    <col min="1798" max="1798" width="9.125" style="175" bestFit="1" customWidth="1"/>
    <col min="1799" max="1799" width="7.5" style="175" bestFit="1" customWidth="1"/>
    <col min="1800" max="1800" width="11" style="175" bestFit="1" customWidth="1"/>
    <col min="1801" max="1803" width="10" style="175"/>
    <col min="1804" max="1804" width="10.125" style="175" bestFit="1" customWidth="1"/>
    <col min="1805" max="2048" width="11" style="175"/>
    <col min="2049" max="2049" width="19.75" style="175" customWidth="1"/>
    <col min="2050" max="2051" width="8.25" style="175" bestFit="1" customWidth="1"/>
    <col min="2052" max="2052" width="9.125" style="175" bestFit="1" customWidth="1"/>
    <col min="2053" max="2053" width="7.5" style="175" bestFit="1" customWidth="1"/>
    <col min="2054" max="2054" width="9.125" style="175" bestFit="1" customWidth="1"/>
    <col min="2055" max="2055" width="7.5" style="175" bestFit="1" customWidth="1"/>
    <col min="2056" max="2056" width="11" style="175" bestFit="1" customWidth="1"/>
    <col min="2057" max="2059" width="10" style="175"/>
    <col min="2060" max="2060" width="10.125" style="175" bestFit="1" customWidth="1"/>
    <col min="2061" max="2304" width="10" style="175"/>
    <col min="2305" max="2305" width="19.75" style="175" customWidth="1"/>
    <col min="2306" max="2307" width="8.25" style="175" bestFit="1" customWidth="1"/>
    <col min="2308" max="2308" width="9.125" style="175" bestFit="1" customWidth="1"/>
    <col min="2309" max="2309" width="7.5" style="175" bestFit="1" customWidth="1"/>
    <col min="2310" max="2310" width="9.125" style="175" bestFit="1" customWidth="1"/>
    <col min="2311" max="2311" width="7.5" style="175" bestFit="1" customWidth="1"/>
    <col min="2312" max="2312" width="11" style="175" bestFit="1" customWidth="1"/>
    <col min="2313" max="2315" width="10" style="175"/>
    <col min="2316" max="2316" width="10.125" style="175" bestFit="1" customWidth="1"/>
    <col min="2317" max="2560" width="10" style="175"/>
    <col min="2561" max="2561" width="19.75" style="175" customWidth="1"/>
    <col min="2562" max="2563" width="8.25" style="175" bestFit="1" customWidth="1"/>
    <col min="2564" max="2564" width="9.125" style="175" bestFit="1" customWidth="1"/>
    <col min="2565" max="2565" width="7.5" style="175" bestFit="1" customWidth="1"/>
    <col min="2566" max="2566" width="9.125" style="175" bestFit="1" customWidth="1"/>
    <col min="2567" max="2567" width="7.5" style="175" bestFit="1" customWidth="1"/>
    <col min="2568" max="2568" width="11" style="175" bestFit="1" customWidth="1"/>
    <col min="2569" max="2571" width="10" style="175"/>
    <col min="2572" max="2572" width="10.125" style="175" bestFit="1" customWidth="1"/>
    <col min="2573" max="2816" width="10" style="175"/>
    <col min="2817" max="2817" width="19.75" style="175" customWidth="1"/>
    <col min="2818" max="2819" width="8.25" style="175" bestFit="1" customWidth="1"/>
    <col min="2820" max="2820" width="9.125" style="175" bestFit="1" customWidth="1"/>
    <col min="2821" max="2821" width="7.5" style="175" bestFit="1" customWidth="1"/>
    <col min="2822" max="2822" width="9.125" style="175" bestFit="1" customWidth="1"/>
    <col min="2823" max="2823" width="7.5" style="175" bestFit="1" customWidth="1"/>
    <col min="2824" max="2824" width="11" style="175" bestFit="1" customWidth="1"/>
    <col min="2825" max="2827" width="10" style="175"/>
    <col min="2828" max="2828" width="10.125" style="175" bestFit="1" customWidth="1"/>
    <col min="2829" max="3072" width="11" style="175"/>
    <col min="3073" max="3073" width="19.75" style="175" customWidth="1"/>
    <col min="3074" max="3075" width="8.25" style="175" bestFit="1" customWidth="1"/>
    <col min="3076" max="3076" width="9.125" style="175" bestFit="1" customWidth="1"/>
    <col min="3077" max="3077" width="7.5" style="175" bestFit="1" customWidth="1"/>
    <col min="3078" max="3078" width="9.125" style="175" bestFit="1" customWidth="1"/>
    <col min="3079" max="3079" width="7.5" style="175" bestFit="1" customWidth="1"/>
    <col min="3080" max="3080" width="11" style="175" bestFit="1" customWidth="1"/>
    <col min="3081" max="3083" width="10" style="175"/>
    <col min="3084" max="3084" width="10.125" style="175" bestFit="1" customWidth="1"/>
    <col min="3085" max="3328" width="10" style="175"/>
    <col min="3329" max="3329" width="19.75" style="175" customWidth="1"/>
    <col min="3330" max="3331" width="8.25" style="175" bestFit="1" customWidth="1"/>
    <col min="3332" max="3332" width="9.125" style="175" bestFit="1" customWidth="1"/>
    <col min="3333" max="3333" width="7.5" style="175" bestFit="1" customWidth="1"/>
    <col min="3334" max="3334" width="9.125" style="175" bestFit="1" customWidth="1"/>
    <col min="3335" max="3335" width="7.5" style="175" bestFit="1" customWidth="1"/>
    <col min="3336" max="3336" width="11" style="175" bestFit="1" customWidth="1"/>
    <col min="3337" max="3339" width="10" style="175"/>
    <col min="3340" max="3340" width="10.125" style="175" bestFit="1" customWidth="1"/>
    <col min="3341" max="3584" width="10" style="175"/>
    <col min="3585" max="3585" width="19.75" style="175" customWidth="1"/>
    <col min="3586" max="3587" width="8.25" style="175" bestFit="1" customWidth="1"/>
    <col min="3588" max="3588" width="9.125" style="175" bestFit="1" customWidth="1"/>
    <col min="3589" max="3589" width="7.5" style="175" bestFit="1" customWidth="1"/>
    <col min="3590" max="3590" width="9.125" style="175" bestFit="1" customWidth="1"/>
    <col min="3591" max="3591" width="7.5" style="175" bestFit="1" customWidth="1"/>
    <col min="3592" max="3592" width="11" style="175" bestFit="1" customWidth="1"/>
    <col min="3593" max="3595" width="10" style="175"/>
    <col min="3596" max="3596" width="10.125" style="175" bestFit="1" customWidth="1"/>
    <col min="3597" max="3840" width="10" style="175"/>
    <col min="3841" max="3841" width="19.75" style="175" customWidth="1"/>
    <col min="3842" max="3843" width="8.25" style="175" bestFit="1" customWidth="1"/>
    <col min="3844" max="3844" width="9.125" style="175" bestFit="1" customWidth="1"/>
    <col min="3845" max="3845" width="7.5" style="175" bestFit="1" customWidth="1"/>
    <col min="3846" max="3846" width="9.125" style="175" bestFit="1" customWidth="1"/>
    <col min="3847" max="3847" width="7.5" style="175" bestFit="1" customWidth="1"/>
    <col min="3848" max="3848" width="11" style="175" bestFit="1" customWidth="1"/>
    <col min="3849" max="3851" width="10" style="175"/>
    <col min="3852" max="3852" width="10.125" style="175" bestFit="1" customWidth="1"/>
    <col min="3853" max="4096" width="11" style="175"/>
    <col min="4097" max="4097" width="19.75" style="175" customWidth="1"/>
    <col min="4098" max="4099" width="8.25" style="175" bestFit="1" customWidth="1"/>
    <col min="4100" max="4100" width="9.125" style="175" bestFit="1" customWidth="1"/>
    <col min="4101" max="4101" width="7.5" style="175" bestFit="1" customWidth="1"/>
    <col min="4102" max="4102" width="9.125" style="175" bestFit="1" customWidth="1"/>
    <col min="4103" max="4103" width="7.5" style="175" bestFit="1" customWidth="1"/>
    <col min="4104" max="4104" width="11" style="175" bestFit="1" customWidth="1"/>
    <col min="4105" max="4107" width="10" style="175"/>
    <col min="4108" max="4108" width="10.125" style="175" bestFit="1" customWidth="1"/>
    <col min="4109" max="4352" width="10" style="175"/>
    <col min="4353" max="4353" width="19.75" style="175" customWidth="1"/>
    <col min="4354" max="4355" width="8.25" style="175" bestFit="1" customWidth="1"/>
    <col min="4356" max="4356" width="9.125" style="175" bestFit="1" customWidth="1"/>
    <col min="4357" max="4357" width="7.5" style="175" bestFit="1" customWidth="1"/>
    <col min="4358" max="4358" width="9.125" style="175" bestFit="1" customWidth="1"/>
    <col min="4359" max="4359" width="7.5" style="175" bestFit="1" customWidth="1"/>
    <col min="4360" max="4360" width="11" style="175" bestFit="1" customWidth="1"/>
    <col min="4361" max="4363" width="10" style="175"/>
    <col min="4364" max="4364" width="10.125" style="175" bestFit="1" customWidth="1"/>
    <col min="4365" max="4608" width="10" style="175"/>
    <col min="4609" max="4609" width="19.75" style="175" customWidth="1"/>
    <col min="4610" max="4611" width="8.25" style="175" bestFit="1" customWidth="1"/>
    <col min="4612" max="4612" width="9.125" style="175" bestFit="1" customWidth="1"/>
    <col min="4613" max="4613" width="7.5" style="175" bestFit="1" customWidth="1"/>
    <col min="4614" max="4614" width="9.125" style="175" bestFit="1" customWidth="1"/>
    <col min="4615" max="4615" width="7.5" style="175" bestFit="1" customWidth="1"/>
    <col min="4616" max="4616" width="11" style="175" bestFit="1" customWidth="1"/>
    <col min="4617" max="4619" width="10" style="175"/>
    <col min="4620" max="4620" width="10.125" style="175" bestFit="1" customWidth="1"/>
    <col min="4621" max="4864" width="10" style="175"/>
    <col min="4865" max="4865" width="19.75" style="175" customWidth="1"/>
    <col min="4866" max="4867" width="8.25" style="175" bestFit="1" customWidth="1"/>
    <col min="4868" max="4868" width="9.125" style="175" bestFit="1" customWidth="1"/>
    <col min="4869" max="4869" width="7.5" style="175" bestFit="1" customWidth="1"/>
    <col min="4870" max="4870" width="9.125" style="175" bestFit="1" customWidth="1"/>
    <col min="4871" max="4871" width="7.5" style="175" bestFit="1" customWidth="1"/>
    <col min="4872" max="4872" width="11" style="175" bestFit="1" customWidth="1"/>
    <col min="4873" max="4875" width="10" style="175"/>
    <col min="4876" max="4876" width="10.125" style="175" bestFit="1" customWidth="1"/>
    <col min="4877" max="5120" width="11" style="175"/>
    <col min="5121" max="5121" width="19.75" style="175" customWidth="1"/>
    <col min="5122" max="5123" width="8.25" style="175" bestFit="1" customWidth="1"/>
    <col min="5124" max="5124" width="9.125" style="175" bestFit="1" customWidth="1"/>
    <col min="5125" max="5125" width="7.5" style="175" bestFit="1" customWidth="1"/>
    <col min="5126" max="5126" width="9.125" style="175" bestFit="1" customWidth="1"/>
    <col min="5127" max="5127" width="7.5" style="175" bestFit="1" customWidth="1"/>
    <col min="5128" max="5128" width="11" style="175" bestFit="1" customWidth="1"/>
    <col min="5129" max="5131" width="10" style="175"/>
    <col min="5132" max="5132" width="10.125" style="175" bestFit="1" customWidth="1"/>
    <col min="5133" max="5376" width="10" style="175"/>
    <col min="5377" max="5377" width="19.75" style="175" customWidth="1"/>
    <col min="5378" max="5379" width="8.25" style="175" bestFit="1" customWidth="1"/>
    <col min="5380" max="5380" width="9.125" style="175" bestFit="1" customWidth="1"/>
    <col min="5381" max="5381" width="7.5" style="175" bestFit="1" customWidth="1"/>
    <col min="5382" max="5382" width="9.125" style="175" bestFit="1" customWidth="1"/>
    <col min="5383" max="5383" width="7.5" style="175" bestFit="1" customWidth="1"/>
    <col min="5384" max="5384" width="11" style="175" bestFit="1" customWidth="1"/>
    <col min="5385" max="5387" width="10" style="175"/>
    <col min="5388" max="5388" width="10.125" style="175" bestFit="1" customWidth="1"/>
    <col min="5389" max="5632" width="10" style="175"/>
    <col min="5633" max="5633" width="19.75" style="175" customWidth="1"/>
    <col min="5634" max="5635" width="8.25" style="175" bestFit="1" customWidth="1"/>
    <col min="5636" max="5636" width="9.125" style="175" bestFit="1" customWidth="1"/>
    <col min="5637" max="5637" width="7.5" style="175" bestFit="1" customWidth="1"/>
    <col min="5638" max="5638" width="9.125" style="175" bestFit="1" customWidth="1"/>
    <col min="5639" max="5639" width="7.5" style="175" bestFit="1" customWidth="1"/>
    <col min="5640" max="5640" width="11" style="175" bestFit="1" customWidth="1"/>
    <col min="5641" max="5643" width="10" style="175"/>
    <col min="5644" max="5644" width="10.125" style="175" bestFit="1" customWidth="1"/>
    <col min="5645" max="5888" width="10" style="175"/>
    <col min="5889" max="5889" width="19.75" style="175" customWidth="1"/>
    <col min="5890" max="5891" width="8.25" style="175" bestFit="1" customWidth="1"/>
    <col min="5892" max="5892" width="9.125" style="175" bestFit="1" customWidth="1"/>
    <col min="5893" max="5893" width="7.5" style="175" bestFit="1" customWidth="1"/>
    <col min="5894" max="5894" width="9.125" style="175" bestFit="1" customWidth="1"/>
    <col min="5895" max="5895" width="7.5" style="175" bestFit="1" customWidth="1"/>
    <col min="5896" max="5896" width="11" style="175" bestFit="1" customWidth="1"/>
    <col min="5897" max="5899" width="10" style="175"/>
    <col min="5900" max="5900" width="10.125" style="175" bestFit="1" customWidth="1"/>
    <col min="5901" max="6144" width="11" style="175"/>
    <col min="6145" max="6145" width="19.75" style="175" customWidth="1"/>
    <col min="6146" max="6147" width="8.25" style="175" bestFit="1" customWidth="1"/>
    <col min="6148" max="6148" width="9.125" style="175" bestFit="1" customWidth="1"/>
    <col min="6149" max="6149" width="7.5" style="175" bestFit="1" customWidth="1"/>
    <col min="6150" max="6150" width="9.125" style="175" bestFit="1" customWidth="1"/>
    <col min="6151" max="6151" width="7.5" style="175" bestFit="1" customWidth="1"/>
    <col min="6152" max="6152" width="11" style="175" bestFit="1" customWidth="1"/>
    <col min="6153" max="6155" width="10" style="175"/>
    <col min="6156" max="6156" width="10.125" style="175" bestFit="1" customWidth="1"/>
    <col min="6157" max="6400" width="10" style="175"/>
    <col min="6401" max="6401" width="19.75" style="175" customWidth="1"/>
    <col min="6402" max="6403" width="8.25" style="175" bestFit="1" customWidth="1"/>
    <col min="6404" max="6404" width="9.125" style="175" bestFit="1" customWidth="1"/>
    <col min="6405" max="6405" width="7.5" style="175" bestFit="1" customWidth="1"/>
    <col min="6406" max="6406" width="9.125" style="175" bestFit="1" customWidth="1"/>
    <col min="6407" max="6407" width="7.5" style="175" bestFit="1" customWidth="1"/>
    <col min="6408" max="6408" width="11" style="175" bestFit="1" customWidth="1"/>
    <col min="6409" max="6411" width="10" style="175"/>
    <col min="6412" max="6412" width="10.125" style="175" bestFit="1" customWidth="1"/>
    <col min="6413" max="6656" width="10" style="175"/>
    <col min="6657" max="6657" width="19.75" style="175" customWidth="1"/>
    <col min="6658" max="6659" width="8.25" style="175" bestFit="1" customWidth="1"/>
    <col min="6660" max="6660" width="9.125" style="175" bestFit="1" customWidth="1"/>
    <col min="6661" max="6661" width="7.5" style="175" bestFit="1" customWidth="1"/>
    <col min="6662" max="6662" width="9.125" style="175" bestFit="1" customWidth="1"/>
    <col min="6663" max="6663" width="7.5" style="175" bestFit="1" customWidth="1"/>
    <col min="6664" max="6664" width="11" style="175" bestFit="1" customWidth="1"/>
    <col min="6665" max="6667" width="10" style="175"/>
    <col min="6668" max="6668" width="10.125" style="175" bestFit="1" customWidth="1"/>
    <col min="6669" max="6912" width="10" style="175"/>
    <col min="6913" max="6913" width="19.75" style="175" customWidth="1"/>
    <col min="6914" max="6915" width="8.25" style="175" bestFit="1" customWidth="1"/>
    <col min="6916" max="6916" width="9.125" style="175" bestFit="1" customWidth="1"/>
    <col min="6917" max="6917" width="7.5" style="175" bestFit="1" customWidth="1"/>
    <col min="6918" max="6918" width="9.125" style="175" bestFit="1" customWidth="1"/>
    <col min="6919" max="6919" width="7.5" style="175" bestFit="1" customWidth="1"/>
    <col min="6920" max="6920" width="11" style="175" bestFit="1" customWidth="1"/>
    <col min="6921" max="6923" width="10" style="175"/>
    <col min="6924" max="6924" width="10.125" style="175" bestFit="1" customWidth="1"/>
    <col min="6925" max="7168" width="11" style="175"/>
    <col min="7169" max="7169" width="19.75" style="175" customWidth="1"/>
    <col min="7170" max="7171" width="8.25" style="175" bestFit="1" customWidth="1"/>
    <col min="7172" max="7172" width="9.125" style="175" bestFit="1" customWidth="1"/>
    <col min="7173" max="7173" width="7.5" style="175" bestFit="1" customWidth="1"/>
    <col min="7174" max="7174" width="9.125" style="175" bestFit="1" customWidth="1"/>
    <col min="7175" max="7175" width="7.5" style="175" bestFit="1" customWidth="1"/>
    <col min="7176" max="7176" width="11" style="175" bestFit="1" customWidth="1"/>
    <col min="7177" max="7179" width="10" style="175"/>
    <col min="7180" max="7180" width="10.125" style="175" bestFit="1" customWidth="1"/>
    <col min="7181" max="7424" width="10" style="175"/>
    <col min="7425" max="7425" width="19.75" style="175" customWidth="1"/>
    <col min="7426" max="7427" width="8.25" style="175" bestFit="1" customWidth="1"/>
    <col min="7428" max="7428" width="9.125" style="175" bestFit="1" customWidth="1"/>
    <col min="7429" max="7429" width="7.5" style="175" bestFit="1" customWidth="1"/>
    <col min="7430" max="7430" width="9.125" style="175" bestFit="1" customWidth="1"/>
    <col min="7431" max="7431" width="7.5" style="175" bestFit="1" customWidth="1"/>
    <col min="7432" max="7432" width="11" style="175" bestFit="1" customWidth="1"/>
    <col min="7433" max="7435" width="10" style="175"/>
    <col min="7436" max="7436" width="10.125" style="175" bestFit="1" customWidth="1"/>
    <col min="7437" max="7680" width="10" style="175"/>
    <col min="7681" max="7681" width="19.75" style="175" customWidth="1"/>
    <col min="7682" max="7683" width="8.25" style="175" bestFit="1" customWidth="1"/>
    <col min="7684" max="7684" width="9.125" style="175" bestFit="1" customWidth="1"/>
    <col min="7685" max="7685" width="7.5" style="175" bestFit="1" customWidth="1"/>
    <col min="7686" max="7686" width="9.125" style="175" bestFit="1" customWidth="1"/>
    <col min="7687" max="7687" width="7.5" style="175" bestFit="1" customWidth="1"/>
    <col min="7688" max="7688" width="11" style="175" bestFit="1" customWidth="1"/>
    <col min="7689" max="7691" width="10" style="175"/>
    <col min="7692" max="7692" width="10.125" style="175" bestFit="1" customWidth="1"/>
    <col min="7693" max="7936" width="10" style="175"/>
    <col min="7937" max="7937" width="19.75" style="175" customWidth="1"/>
    <col min="7938" max="7939" width="8.25" style="175" bestFit="1" customWidth="1"/>
    <col min="7940" max="7940" width="9.125" style="175" bestFit="1" customWidth="1"/>
    <col min="7941" max="7941" width="7.5" style="175" bestFit="1" customWidth="1"/>
    <col min="7942" max="7942" width="9.125" style="175" bestFit="1" customWidth="1"/>
    <col min="7943" max="7943" width="7.5" style="175" bestFit="1" customWidth="1"/>
    <col min="7944" max="7944" width="11" style="175" bestFit="1" customWidth="1"/>
    <col min="7945" max="7947" width="10" style="175"/>
    <col min="7948" max="7948" width="10.125" style="175" bestFit="1" customWidth="1"/>
    <col min="7949" max="8192" width="11" style="175"/>
    <col min="8193" max="8193" width="19.75" style="175" customWidth="1"/>
    <col min="8194" max="8195" width="8.25" style="175" bestFit="1" customWidth="1"/>
    <col min="8196" max="8196" width="9.125" style="175" bestFit="1" customWidth="1"/>
    <col min="8197" max="8197" width="7.5" style="175" bestFit="1" customWidth="1"/>
    <col min="8198" max="8198" width="9.125" style="175" bestFit="1" customWidth="1"/>
    <col min="8199" max="8199" width="7.5" style="175" bestFit="1" customWidth="1"/>
    <col min="8200" max="8200" width="11" style="175" bestFit="1" customWidth="1"/>
    <col min="8201" max="8203" width="10" style="175"/>
    <col min="8204" max="8204" width="10.125" style="175" bestFit="1" customWidth="1"/>
    <col min="8205" max="8448" width="10" style="175"/>
    <col min="8449" max="8449" width="19.75" style="175" customWidth="1"/>
    <col min="8450" max="8451" width="8.25" style="175" bestFit="1" customWidth="1"/>
    <col min="8452" max="8452" width="9.125" style="175" bestFit="1" customWidth="1"/>
    <col min="8453" max="8453" width="7.5" style="175" bestFit="1" customWidth="1"/>
    <col min="8454" max="8454" width="9.125" style="175" bestFit="1" customWidth="1"/>
    <col min="8455" max="8455" width="7.5" style="175" bestFit="1" customWidth="1"/>
    <col min="8456" max="8456" width="11" style="175" bestFit="1" customWidth="1"/>
    <col min="8457" max="8459" width="10" style="175"/>
    <col min="8460" max="8460" width="10.125" style="175" bestFit="1" customWidth="1"/>
    <col min="8461" max="8704" width="10" style="175"/>
    <col min="8705" max="8705" width="19.75" style="175" customWidth="1"/>
    <col min="8706" max="8707" width="8.25" style="175" bestFit="1" customWidth="1"/>
    <col min="8708" max="8708" width="9.125" style="175" bestFit="1" customWidth="1"/>
    <col min="8709" max="8709" width="7.5" style="175" bestFit="1" customWidth="1"/>
    <col min="8710" max="8710" width="9.125" style="175" bestFit="1" customWidth="1"/>
    <col min="8711" max="8711" width="7.5" style="175" bestFit="1" customWidth="1"/>
    <col min="8712" max="8712" width="11" style="175" bestFit="1" customWidth="1"/>
    <col min="8713" max="8715" width="10" style="175"/>
    <col min="8716" max="8716" width="10.125" style="175" bestFit="1" customWidth="1"/>
    <col min="8717" max="8960" width="10" style="175"/>
    <col min="8961" max="8961" width="19.75" style="175" customWidth="1"/>
    <col min="8962" max="8963" width="8.25" style="175" bestFit="1" customWidth="1"/>
    <col min="8964" max="8964" width="9.125" style="175" bestFit="1" customWidth="1"/>
    <col min="8965" max="8965" width="7.5" style="175" bestFit="1" customWidth="1"/>
    <col min="8966" max="8966" width="9.125" style="175" bestFit="1" customWidth="1"/>
    <col min="8967" max="8967" width="7.5" style="175" bestFit="1" customWidth="1"/>
    <col min="8968" max="8968" width="11" style="175" bestFit="1" customWidth="1"/>
    <col min="8969" max="8971" width="10" style="175"/>
    <col min="8972" max="8972" width="10.125" style="175" bestFit="1" customWidth="1"/>
    <col min="8973" max="9216" width="11" style="175"/>
    <col min="9217" max="9217" width="19.75" style="175" customWidth="1"/>
    <col min="9218" max="9219" width="8.25" style="175" bestFit="1" customWidth="1"/>
    <col min="9220" max="9220" width="9.125" style="175" bestFit="1" customWidth="1"/>
    <col min="9221" max="9221" width="7.5" style="175" bestFit="1" customWidth="1"/>
    <col min="9222" max="9222" width="9.125" style="175" bestFit="1" customWidth="1"/>
    <col min="9223" max="9223" width="7.5" style="175" bestFit="1" customWidth="1"/>
    <col min="9224" max="9224" width="11" style="175" bestFit="1" customWidth="1"/>
    <col min="9225" max="9227" width="10" style="175"/>
    <col min="9228" max="9228" width="10.125" style="175" bestFit="1" customWidth="1"/>
    <col min="9229" max="9472" width="10" style="175"/>
    <col min="9473" max="9473" width="19.75" style="175" customWidth="1"/>
    <col min="9474" max="9475" width="8.25" style="175" bestFit="1" customWidth="1"/>
    <col min="9476" max="9476" width="9.125" style="175" bestFit="1" customWidth="1"/>
    <col min="9477" max="9477" width="7.5" style="175" bestFit="1" customWidth="1"/>
    <col min="9478" max="9478" width="9.125" style="175" bestFit="1" customWidth="1"/>
    <col min="9479" max="9479" width="7.5" style="175" bestFit="1" customWidth="1"/>
    <col min="9480" max="9480" width="11" style="175" bestFit="1" customWidth="1"/>
    <col min="9481" max="9483" width="10" style="175"/>
    <col min="9484" max="9484" width="10.125" style="175" bestFit="1" customWidth="1"/>
    <col min="9485" max="9728" width="10" style="175"/>
    <col min="9729" max="9729" width="19.75" style="175" customWidth="1"/>
    <col min="9730" max="9731" width="8.25" style="175" bestFit="1" customWidth="1"/>
    <col min="9732" max="9732" width="9.125" style="175" bestFit="1" customWidth="1"/>
    <col min="9733" max="9733" width="7.5" style="175" bestFit="1" customWidth="1"/>
    <col min="9734" max="9734" width="9.125" style="175" bestFit="1" customWidth="1"/>
    <col min="9735" max="9735" width="7.5" style="175" bestFit="1" customWidth="1"/>
    <col min="9736" max="9736" width="11" style="175" bestFit="1" customWidth="1"/>
    <col min="9737" max="9739" width="10" style="175"/>
    <col min="9740" max="9740" width="10.125" style="175" bestFit="1" customWidth="1"/>
    <col min="9741" max="9984" width="10" style="175"/>
    <col min="9985" max="9985" width="19.75" style="175" customWidth="1"/>
    <col min="9986" max="9987" width="8.25" style="175" bestFit="1" customWidth="1"/>
    <col min="9988" max="9988" width="9.125" style="175" bestFit="1" customWidth="1"/>
    <col min="9989" max="9989" width="7.5" style="175" bestFit="1" customWidth="1"/>
    <col min="9990" max="9990" width="9.125" style="175" bestFit="1" customWidth="1"/>
    <col min="9991" max="9991" width="7.5" style="175" bestFit="1" customWidth="1"/>
    <col min="9992" max="9992" width="11" style="175" bestFit="1" customWidth="1"/>
    <col min="9993" max="9995" width="10" style="175"/>
    <col min="9996" max="9996" width="10.125" style="175" bestFit="1" customWidth="1"/>
    <col min="9997" max="10240" width="11" style="175"/>
    <col min="10241" max="10241" width="19.75" style="175" customWidth="1"/>
    <col min="10242" max="10243" width="8.25" style="175" bestFit="1" customWidth="1"/>
    <col min="10244" max="10244" width="9.125" style="175" bestFit="1" customWidth="1"/>
    <col min="10245" max="10245" width="7.5" style="175" bestFit="1" customWidth="1"/>
    <col min="10246" max="10246" width="9.125" style="175" bestFit="1" customWidth="1"/>
    <col min="10247" max="10247" width="7.5" style="175" bestFit="1" customWidth="1"/>
    <col min="10248" max="10248" width="11" style="175" bestFit="1" customWidth="1"/>
    <col min="10249" max="10251" width="10" style="175"/>
    <col min="10252" max="10252" width="10.125" style="175" bestFit="1" customWidth="1"/>
    <col min="10253" max="10496" width="10" style="175"/>
    <col min="10497" max="10497" width="19.75" style="175" customWidth="1"/>
    <col min="10498" max="10499" width="8.25" style="175" bestFit="1" customWidth="1"/>
    <col min="10500" max="10500" width="9.125" style="175" bestFit="1" customWidth="1"/>
    <col min="10501" max="10501" width="7.5" style="175" bestFit="1" customWidth="1"/>
    <col min="10502" max="10502" width="9.125" style="175" bestFit="1" customWidth="1"/>
    <col min="10503" max="10503" width="7.5" style="175" bestFit="1" customWidth="1"/>
    <col min="10504" max="10504" width="11" style="175" bestFit="1" customWidth="1"/>
    <col min="10505" max="10507" width="10" style="175"/>
    <col min="10508" max="10508" width="10.125" style="175" bestFit="1" customWidth="1"/>
    <col min="10509" max="10752" width="10" style="175"/>
    <col min="10753" max="10753" width="19.75" style="175" customWidth="1"/>
    <col min="10754" max="10755" width="8.25" style="175" bestFit="1" customWidth="1"/>
    <col min="10756" max="10756" width="9.125" style="175" bestFit="1" customWidth="1"/>
    <col min="10757" max="10757" width="7.5" style="175" bestFit="1" customWidth="1"/>
    <col min="10758" max="10758" width="9.125" style="175" bestFit="1" customWidth="1"/>
    <col min="10759" max="10759" width="7.5" style="175" bestFit="1" customWidth="1"/>
    <col min="10760" max="10760" width="11" style="175" bestFit="1" customWidth="1"/>
    <col min="10761" max="10763" width="10" style="175"/>
    <col min="10764" max="10764" width="10.125" style="175" bestFit="1" customWidth="1"/>
    <col min="10765" max="11008" width="10" style="175"/>
    <col min="11009" max="11009" width="19.75" style="175" customWidth="1"/>
    <col min="11010" max="11011" width="8.25" style="175" bestFit="1" customWidth="1"/>
    <col min="11012" max="11012" width="9.125" style="175" bestFit="1" customWidth="1"/>
    <col min="11013" max="11013" width="7.5" style="175" bestFit="1" customWidth="1"/>
    <col min="11014" max="11014" width="9.125" style="175" bestFit="1" customWidth="1"/>
    <col min="11015" max="11015" width="7.5" style="175" bestFit="1" customWidth="1"/>
    <col min="11016" max="11016" width="11" style="175" bestFit="1" customWidth="1"/>
    <col min="11017" max="11019" width="10" style="175"/>
    <col min="11020" max="11020" width="10.125" style="175" bestFit="1" customWidth="1"/>
    <col min="11021" max="11264" width="11" style="175"/>
    <col min="11265" max="11265" width="19.75" style="175" customWidth="1"/>
    <col min="11266" max="11267" width="8.25" style="175" bestFit="1" customWidth="1"/>
    <col min="11268" max="11268" width="9.125" style="175" bestFit="1" customWidth="1"/>
    <col min="11269" max="11269" width="7.5" style="175" bestFit="1" customWidth="1"/>
    <col min="11270" max="11270" width="9.125" style="175" bestFit="1" customWidth="1"/>
    <col min="11271" max="11271" width="7.5" style="175" bestFit="1" customWidth="1"/>
    <col min="11272" max="11272" width="11" style="175" bestFit="1" customWidth="1"/>
    <col min="11273" max="11275" width="10" style="175"/>
    <col min="11276" max="11276" width="10.125" style="175" bestFit="1" customWidth="1"/>
    <col min="11277" max="11520" width="10" style="175"/>
    <col min="11521" max="11521" width="19.75" style="175" customWidth="1"/>
    <col min="11522" max="11523" width="8.25" style="175" bestFit="1" customWidth="1"/>
    <col min="11524" max="11524" width="9.125" style="175" bestFit="1" customWidth="1"/>
    <col min="11525" max="11525" width="7.5" style="175" bestFit="1" customWidth="1"/>
    <col min="11526" max="11526" width="9.125" style="175" bestFit="1" customWidth="1"/>
    <col min="11527" max="11527" width="7.5" style="175" bestFit="1" customWidth="1"/>
    <col min="11528" max="11528" width="11" style="175" bestFit="1" customWidth="1"/>
    <col min="11529" max="11531" width="10" style="175"/>
    <col min="11532" max="11532" width="10.125" style="175" bestFit="1" customWidth="1"/>
    <col min="11533" max="11776" width="10" style="175"/>
    <col min="11777" max="11777" width="19.75" style="175" customWidth="1"/>
    <col min="11778" max="11779" width="8.25" style="175" bestFit="1" customWidth="1"/>
    <col min="11780" max="11780" width="9.125" style="175" bestFit="1" customWidth="1"/>
    <col min="11781" max="11781" width="7.5" style="175" bestFit="1" customWidth="1"/>
    <col min="11782" max="11782" width="9.125" style="175" bestFit="1" customWidth="1"/>
    <col min="11783" max="11783" width="7.5" style="175" bestFit="1" customWidth="1"/>
    <col min="11784" max="11784" width="11" style="175" bestFit="1" customWidth="1"/>
    <col min="11785" max="11787" width="10" style="175"/>
    <col min="11788" max="11788" width="10.125" style="175" bestFit="1" customWidth="1"/>
    <col min="11789" max="12032" width="10" style="175"/>
    <col min="12033" max="12033" width="19.75" style="175" customWidth="1"/>
    <col min="12034" max="12035" width="8.25" style="175" bestFit="1" customWidth="1"/>
    <col min="12036" max="12036" width="9.125" style="175" bestFit="1" customWidth="1"/>
    <col min="12037" max="12037" width="7.5" style="175" bestFit="1" customWidth="1"/>
    <col min="12038" max="12038" width="9.125" style="175" bestFit="1" customWidth="1"/>
    <col min="12039" max="12039" width="7.5" style="175" bestFit="1" customWidth="1"/>
    <col min="12040" max="12040" width="11" style="175" bestFit="1" customWidth="1"/>
    <col min="12041" max="12043" width="10" style="175"/>
    <col min="12044" max="12044" width="10.125" style="175" bestFit="1" customWidth="1"/>
    <col min="12045" max="12288" width="11" style="175"/>
    <col min="12289" max="12289" width="19.75" style="175" customWidth="1"/>
    <col min="12290" max="12291" width="8.25" style="175" bestFit="1" customWidth="1"/>
    <col min="12292" max="12292" width="9.125" style="175" bestFit="1" customWidth="1"/>
    <col min="12293" max="12293" width="7.5" style="175" bestFit="1" customWidth="1"/>
    <col min="12294" max="12294" width="9.125" style="175" bestFit="1" customWidth="1"/>
    <col min="12295" max="12295" width="7.5" style="175" bestFit="1" customWidth="1"/>
    <col min="12296" max="12296" width="11" style="175" bestFit="1" customWidth="1"/>
    <col min="12297" max="12299" width="10" style="175"/>
    <col min="12300" max="12300" width="10.125" style="175" bestFit="1" customWidth="1"/>
    <col min="12301" max="12544" width="10" style="175"/>
    <col min="12545" max="12545" width="19.75" style="175" customWidth="1"/>
    <col min="12546" max="12547" width="8.25" style="175" bestFit="1" customWidth="1"/>
    <col min="12548" max="12548" width="9.125" style="175" bestFit="1" customWidth="1"/>
    <col min="12549" max="12549" width="7.5" style="175" bestFit="1" customWidth="1"/>
    <col min="12550" max="12550" width="9.125" style="175" bestFit="1" customWidth="1"/>
    <col min="12551" max="12551" width="7.5" style="175" bestFit="1" customWidth="1"/>
    <col min="12552" max="12552" width="11" style="175" bestFit="1" customWidth="1"/>
    <col min="12553" max="12555" width="10" style="175"/>
    <col min="12556" max="12556" width="10.125" style="175" bestFit="1" customWidth="1"/>
    <col min="12557" max="12800" width="10" style="175"/>
    <col min="12801" max="12801" width="19.75" style="175" customWidth="1"/>
    <col min="12802" max="12803" width="8.25" style="175" bestFit="1" customWidth="1"/>
    <col min="12804" max="12804" width="9.125" style="175" bestFit="1" customWidth="1"/>
    <col min="12805" max="12805" width="7.5" style="175" bestFit="1" customWidth="1"/>
    <col min="12806" max="12806" width="9.125" style="175" bestFit="1" customWidth="1"/>
    <col min="12807" max="12807" width="7.5" style="175" bestFit="1" customWidth="1"/>
    <col min="12808" max="12808" width="11" style="175" bestFit="1" customWidth="1"/>
    <col min="12809" max="12811" width="10" style="175"/>
    <col min="12812" max="12812" width="10.125" style="175" bestFit="1" customWidth="1"/>
    <col min="12813" max="13056" width="10" style="175"/>
    <col min="13057" max="13057" width="19.75" style="175" customWidth="1"/>
    <col min="13058" max="13059" width="8.25" style="175" bestFit="1" customWidth="1"/>
    <col min="13060" max="13060" width="9.125" style="175" bestFit="1" customWidth="1"/>
    <col min="13061" max="13061" width="7.5" style="175" bestFit="1" customWidth="1"/>
    <col min="13062" max="13062" width="9.125" style="175" bestFit="1" customWidth="1"/>
    <col min="13063" max="13063" width="7.5" style="175" bestFit="1" customWidth="1"/>
    <col min="13064" max="13064" width="11" style="175" bestFit="1" customWidth="1"/>
    <col min="13065" max="13067" width="10" style="175"/>
    <col min="13068" max="13068" width="10.125" style="175" bestFit="1" customWidth="1"/>
    <col min="13069" max="13312" width="11" style="175"/>
    <col min="13313" max="13313" width="19.75" style="175" customWidth="1"/>
    <col min="13314" max="13315" width="8.25" style="175" bestFit="1" customWidth="1"/>
    <col min="13316" max="13316" width="9.125" style="175" bestFit="1" customWidth="1"/>
    <col min="13317" max="13317" width="7.5" style="175" bestFit="1" customWidth="1"/>
    <col min="13318" max="13318" width="9.125" style="175" bestFit="1" customWidth="1"/>
    <col min="13319" max="13319" width="7.5" style="175" bestFit="1" customWidth="1"/>
    <col min="13320" max="13320" width="11" style="175" bestFit="1" customWidth="1"/>
    <col min="13321" max="13323" width="10" style="175"/>
    <col min="13324" max="13324" width="10.125" style="175" bestFit="1" customWidth="1"/>
    <col min="13325" max="13568" width="10" style="175"/>
    <col min="13569" max="13569" width="19.75" style="175" customWidth="1"/>
    <col min="13570" max="13571" width="8.25" style="175" bestFit="1" customWidth="1"/>
    <col min="13572" max="13572" width="9.125" style="175" bestFit="1" customWidth="1"/>
    <col min="13573" max="13573" width="7.5" style="175" bestFit="1" customWidth="1"/>
    <col min="13574" max="13574" width="9.125" style="175" bestFit="1" customWidth="1"/>
    <col min="13575" max="13575" width="7.5" style="175" bestFit="1" customWidth="1"/>
    <col min="13576" max="13576" width="11" style="175" bestFit="1" customWidth="1"/>
    <col min="13577" max="13579" width="10" style="175"/>
    <col min="13580" max="13580" width="10.125" style="175" bestFit="1" customWidth="1"/>
    <col min="13581" max="13824" width="10" style="175"/>
    <col min="13825" max="13825" width="19.75" style="175" customWidth="1"/>
    <col min="13826" max="13827" width="8.25" style="175" bestFit="1" customWidth="1"/>
    <col min="13828" max="13828" width="9.125" style="175" bestFit="1" customWidth="1"/>
    <col min="13829" max="13829" width="7.5" style="175" bestFit="1" customWidth="1"/>
    <col min="13830" max="13830" width="9.125" style="175" bestFit="1" customWidth="1"/>
    <col min="13831" max="13831" width="7.5" style="175" bestFit="1" customWidth="1"/>
    <col min="13832" max="13832" width="11" style="175" bestFit="1" customWidth="1"/>
    <col min="13833" max="13835" width="10" style="175"/>
    <col min="13836" max="13836" width="10.125" style="175" bestFit="1" customWidth="1"/>
    <col min="13837" max="14080" width="10" style="175"/>
    <col min="14081" max="14081" width="19.75" style="175" customWidth="1"/>
    <col min="14082" max="14083" width="8.25" style="175" bestFit="1" customWidth="1"/>
    <col min="14084" max="14084" width="9.125" style="175" bestFit="1" customWidth="1"/>
    <col min="14085" max="14085" width="7.5" style="175" bestFit="1" customWidth="1"/>
    <col min="14086" max="14086" width="9.125" style="175" bestFit="1" customWidth="1"/>
    <col min="14087" max="14087" width="7.5" style="175" bestFit="1" customWidth="1"/>
    <col min="14088" max="14088" width="11" style="175" bestFit="1" customWidth="1"/>
    <col min="14089" max="14091" width="10" style="175"/>
    <col min="14092" max="14092" width="10.125" style="175" bestFit="1" customWidth="1"/>
    <col min="14093" max="14336" width="11" style="175"/>
    <col min="14337" max="14337" width="19.75" style="175" customWidth="1"/>
    <col min="14338" max="14339" width="8.25" style="175" bestFit="1" customWidth="1"/>
    <col min="14340" max="14340" width="9.125" style="175" bestFit="1" customWidth="1"/>
    <col min="14341" max="14341" width="7.5" style="175" bestFit="1" customWidth="1"/>
    <col min="14342" max="14342" width="9.125" style="175" bestFit="1" customWidth="1"/>
    <col min="14343" max="14343" width="7.5" style="175" bestFit="1" customWidth="1"/>
    <col min="14344" max="14344" width="11" style="175" bestFit="1" customWidth="1"/>
    <col min="14345" max="14347" width="10" style="175"/>
    <col min="14348" max="14348" width="10.125" style="175" bestFit="1" customWidth="1"/>
    <col min="14349" max="14592" width="10" style="175"/>
    <col min="14593" max="14593" width="19.75" style="175" customWidth="1"/>
    <col min="14594" max="14595" width="8.25" style="175" bestFit="1" customWidth="1"/>
    <col min="14596" max="14596" width="9.125" style="175" bestFit="1" customWidth="1"/>
    <col min="14597" max="14597" width="7.5" style="175" bestFit="1" customWidth="1"/>
    <col min="14598" max="14598" width="9.125" style="175" bestFit="1" customWidth="1"/>
    <col min="14599" max="14599" width="7.5" style="175" bestFit="1" customWidth="1"/>
    <col min="14600" max="14600" width="11" style="175" bestFit="1" customWidth="1"/>
    <col min="14601" max="14603" width="10" style="175"/>
    <col min="14604" max="14604" width="10.125" style="175" bestFit="1" customWidth="1"/>
    <col min="14605" max="14848" width="10" style="175"/>
    <col min="14849" max="14849" width="19.75" style="175" customWidth="1"/>
    <col min="14850" max="14851" width="8.25" style="175" bestFit="1" customWidth="1"/>
    <col min="14852" max="14852" width="9.125" style="175" bestFit="1" customWidth="1"/>
    <col min="14853" max="14853" width="7.5" style="175" bestFit="1" customWidth="1"/>
    <col min="14854" max="14854" width="9.125" style="175" bestFit="1" customWidth="1"/>
    <col min="14855" max="14855" width="7.5" style="175" bestFit="1" customWidth="1"/>
    <col min="14856" max="14856" width="11" style="175" bestFit="1" customWidth="1"/>
    <col min="14857" max="14859" width="10" style="175"/>
    <col min="14860" max="14860" width="10.125" style="175" bestFit="1" customWidth="1"/>
    <col min="14861" max="15104" width="10" style="175"/>
    <col min="15105" max="15105" width="19.75" style="175" customWidth="1"/>
    <col min="15106" max="15107" width="8.25" style="175" bestFit="1" customWidth="1"/>
    <col min="15108" max="15108" width="9.125" style="175" bestFit="1" customWidth="1"/>
    <col min="15109" max="15109" width="7.5" style="175" bestFit="1" customWidth="1"/>
    <col min="15110" max="15110" width="9.125" style="175" bestFit="1" customWidth="1"/>
    <col min="15111" max="15111" width="7.5" style="175" bestFit="1" customWidth="1"/>
    <col min="15112" max="15112" width="11" style="175" bestFit="1" customWidth="1"/>
    <col min="15113" max="15115" width="10" style="175"/>
    <col min="15116" max="15116" width="10.125" style="175" bestFit="1" customWidth="1"/>
    <col min="15117" max="15360" width="11" style="175"/>
    <col min="15361" max="15361" width="19.75" style="175" customWidth="1"/>
    <col min="15362" max="15363" width="8.25" style="175" bestFit="1" customWidth="1"/>
    <col min="15364" max="15364" width="9.125" style="175" bestFit="1" customWidth="1"/>
    <col min="15365" max="15365" width="7.5" style="175" bestFit="1" customWidth="1"/>
    <col min="15366" max="15366" width="9.125" style="175" bestFit="1" customWidth="1"/>
    <col min="15367" max="15367" width="7.5" style="175" bestFit="1" customWidth="1"/>
    <col min="15368" max="15368" width="11" style="175" bestFit="1" customWidth="1"/>
    <col min="15369" max="15371" width="10" style="175"/>
    <col min="15372" max="15372" width="10.125" style="175" bestFit="1" customWidth="1"/>
    <col min="15373" max="15616" width="10" style="175"/>
    <col min="15617" max="15617" width="19.75" style="175" customWidth="1"/>
    <col min="15618" max="15619" width="8.25" style="175" bestFit="1" customWidth="1"/>
    <col min="15620" max="15620" width="9.125" style="175" bestFit="1" customWidth="1"/>
    <col min="15621" max="15621" width="7.5" style="175" bestFit="1" customWidth="1"/>
    <col min="15622" max="15622" width="9.125" style="175" bestFit="1" customWidth="1"/>
    <col min="15623" max="15623" width="7.5" style="175" bestFit="1" customWidth="1"/>
    <col min="15624" max="15624" width="11" style="175" bestFit="1" customWidth="1"/>
    <col min="15625" max="15627" width="10" style="175"/>
    <col min="15628" max="15628" width="10.125" style="175" bestFit="1" customWidth="1"/>
    <col min="15629" max="15872" width="10" style="175"/>
    <col min="15873" max="15873" width="19.75" style="175" customWidth="1"/>
    <col min="15874" max="15875" width="8.25" style="175" bestFit="1" customWidth="1"/>
    <col min="15876" max="15876" width="9.125" style="175" bestFit="1" customWidth="1"/>
    <col min="15877" max="15877" width="7.5" style="175" bestFit="1" customWidth="1"/>
    <col min="15878" max="15878" width="9.125" style="175" bestFit="1" customWidth="1"/>
    <col min="15879" max="15879" width="7.5" style="175" bestFit="1" customWidth="1"/>
    <col min="15880" max="15880" width="11" style="175" bestFit="1" customWidth="1"/>
    <col min="15881" max="15883" width="10" style="175"/>
    <col min="15884" max="15884" width="10.125" style="175" bestFit="1" customWidth="1"/>
    <col min="15885" max="16128" width="10" style="175"/>
    <col min="16129" max="16129" width="19.75" style="175" customWidth="1"/>
    <col min="16130" max="16131" width="8.25" style="175" bestFit="1" customWidth="1"/>
    <col min="16132" max="16132" width="9.125" style="175" bestFit="1" customWidth="1"/>
    <col min="16133" max="16133" width="7.5" style="175" bestFit="1" customWidth="1"/>
    <col min="16134" max="16134" width="9.125" style="175" bestFit="1" customWidth="1"/>
    <col min="16135" max="16135" width="7.5" style="175" bestFit="1" customWidth="1"/>
    <col min="16136" max="16136" width="11" style="175" bestFit="1" customWidth="1"/>
    <col min="16137" max="16139" width="10" style="175"/>
    <col min="16140" max="16140" width="10.125" style="175" bestFit="1" customWidth="1"/>
    <col min="16141" max="16384" width="11" style="175"/>
  </cols>
  <sheetData>
    <row r="1" spans="1:65" x14ac:dyDescent="0.2">
      <c r="A1" s="174" t="s">
        <v>29</v>
      </c>
    </row>
    <row r="2" spans="1:65" ht="15.75" x14ac:dyDescent="0.25">
      <c r="A2" s="176"/>
      <c r="B2" s="177"/>
      <c r="H2" s="585" t="s">
        <v>157</v>
      </c>
    </row>
    <row r="3" spans="1:65" s="102" customFormat="1" x14ac:dyDescent="0.2">
      <c r="A3" s="79"/>
      <c r="B3" s="873">
        <f>INDICE!A3</f>
        <v>42705</v>
      </c>
      <c r="C3" s="874"/>
      <c r="D3" s="874" t="s">
        <v>118</v>
      </c>
      <c r="E3" s="874"/>
      <c r="F3" s="874" t="s">
        <v>119</v>
      </c>
      <c r="G3" s="874"/>
      <c r="H3" s="874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</row>
    <row r="4" spans="1:65" s="102" customFormat="1" x14ac:dyDescent="0.2">
      <c r="A4" s="81"/>
      <c r="B4" s="97" t="s">
        <v>47</v>
      </c>
      <c r="C4" s="97" t="s">
        <v>484</v>
      </c>
      <c r="D4" s="97" t="s">
        <v>47</v>
      </c>
      <c r="E4" s="97" t="s">
        <v>484</v>
      </c>
      <c r="F4" s="97" t="s">
        <v>47</v>
      </c>
      <c r="G4" s="98" t="s">
        <v>484</v>
      </c>
      <c r="H4" s="98" t="s">
        <v>108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</row>
    <row r="5" spans="1:65" s="178" customFormat="1" x14ac:dyDescent="0.2">
      <c r="A5" s="178" t="s">
        <v>202</v>
      </c>
      <c r="B5" s="128">
        <v>164.13140999999993</v>
      </c>
      <c r="C5" s="179">
        <v>1.7359803841474692</v>
      </c>
      <c r="D5" s="128">
        <v>2221.1582799999996</v>
      </c>
      <c r="E5" s="179">
        <v>5.6277658973106073</v>
      </c>
      <c r="F5" s="128">
        <v>2221.1582799999996</v>
      </c>
      <c r="G5" s="179">
        <v>5.6277658973106073</v>
      </c>
      <c r="H5" s="179">
        <v>25.768002763710808</v>
      </c>
    </row>
    <row r="6" spans="1:65" s="178" customFormat="1" x14ac:dyDescent="0.2">
      <c r="A6" s="178" t="s">
        <v>203</v>
      </c>
      <c r="B6" s="128">
        <v>458.74298999999996</v>
      </c>
      <c r="C6" s="179">
        <v>-18.706447144197586</v>
      </c>
      <c r="D6" s="128">
        <v>6398.6726799999997</v>
      </c>
      <c r="E6" s="179">
        <v>4.2474691524488231</v>
      </c>
      <c r="F6" s="128">
        <v>6398.6726799999997</v>
      </c>
      <c r="G6" s="179">
        <v>4.2474691524488231</v>
      </c>
      <c r="H6" s="179">
        <v>74.231997236289189</v>
      </c>
    </row>
    <row r="7" spans="1:65" s="99" customFormat="1" x14ac:dyDescent="0.2">
      <c r="A7" s="68" t="s">
        <v>506</v>
      </c>
      <c r="B7" s="69">
        <v>622.87439999999992</v>
      </c>
      <c r="C7" s="103">
        <v>-14.161473548526843</v>
      </c>
      <c r="D7" s="69">
        <v>8619.8309599999993</v>
      </c>
      <c r="E7" s="103">
        <v>4.599682242989668</v>
      </c>
      <c r="F7" s="69">
        <v>8619.8309599999993</v>
      </c>
      <c r="G7" s="103">
        <v>4.599682242989668</v>
      </c>
      <c r="H7" s="103">
        <v>100</v>
      </c>
    </row>
    <row r="8" spans="1:65" s="99" customFormat="1" x14ac:dyDescent="0.2">
      <c r="A8" s="180" t="s">
        <v>493</v>
      </c>
      <c r="B8" s="181">
        <v>439.64334000000002</v>
      </c>
      <c r="C8" s="765">
        <v>-19.44963876284644</v>
      </c>
      <c r="D8" s="181">
        <v>6130.4346999999998</v>
      </c>
      <c r="E8" s="765">
        <v>2.3654840636450061</v>
      </c>
      <c r="F8" s="181">
        <v>6130.4346999999998</v>
      </c>
      <c r="G8" s="765">
        <v>2.3654840636450061</v>
      </c>
      <c r="H8" s="765">
        <v>71.120126699097128</v>
      </c>
    </row>
    <row r="9" spans="1:65" s="178" customFormat="1" x14ac:dyDescent="0.2">
      <c r="H9" s="93" t="s">
        <v>235</v>
      </c>
    </row>
    <row r="10" spans="1:65" s="178" customFormat="1" x14ac:dyDescent="0.2">
      <c r="A10" s="94" t="s">
        <v>553</v>
      </c>
    </row>
    <row r="11" spans="1:65" x14ac:dyDescent="0.2">
      <c r="A11" s="94" t="s">
        <v>507</v>
      </c>
    </row>
    <row r="12" spans="1:65" x14ac:dyDescent="0.2">
      <c r="A12" s="165" t="s">
        <v>638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508</v>
      </c>
    </row>
    <row r="2" spans="1:3" ht="15.75" x14ac:dyDescent="0.25">
      <c r="A2" s="2"/>
      <c r="C2" s="586" t="s">
        <v>157</v>
      </c>
    </row>
    <row r="3" spans="1:3" s="113" customFormat="1" ht="13.7" customHeight="1" x14ac:dyDescent="0.2">
      <c r="A3" s="110"/>
      <c r="B3" s="437">
        <f>INDICE!A3</f>
        <v>42705</v>
      </c>
      <c r="C3" s="112"/>
    </row>
    <row r="4" spans="1:3" s="113" customFormat="1" x14ac:dyDescent="0.2">
      <c r="A4" s="567" t="s">
        <v>159</v>
      </c>
      <c r="B4" s="116">
        <v>13.289010000000001</v>
      </c>
      <c r="C4" s="116">
        <v>169.35284999999996</v>
      </c>
    </row>
    <row r="5" spans="1:3" s="113" customFormat="1" x14ac:dyDescent="0.2">
      <c r="A5" s="568" t="s">
        <v>160</v>
      </c>
      <c r="B5" s="118">
        <v>0.27648</v>
      </c>
      <c r="C5" s="118">
        <v>3.1884600000000001</v>
      </c>
    </row>
    <row r="6" spans="1:3" s="113" customFormat="1" x14ac:dyDescent="0.2">
      <c r="A6" s="568" t="s">
        <v>161</v>
      </c>
      <c r="B6" s="118">
        <v>5.0011599999999996</v>
      </c>
      <c r="C6" s="118">
        <v>52.598120000000009</v>
      </c>
    </row>
    <row r="7" spans="1:3" s="113" customFormat="1" x14ac:dyDescent="0.2">
      <c r="A7" s="568" t="s">
        <v>162</v>
      </c>
      <c r="B7" s="118">
        <v>14.62407</v>
      </c>
      <c r="C7" s="118">
        <v>171.11974999999998</v>
      </c>
    </row>
    <row r="8" spans="1:3" s="113" customFormat="1" x14ac:dyDescent="0.2">
      <c r="A8" s="568" t="s">
        <v>163</v>
      </c>
      <c r="B8" s="118">
        <v>79.412199999999999</v>
      </c>
      <c r="C8" s="118">
        <v>1156.2855199999995</v>
      </c>
    </row>
    <row r="9" spans="1:3" s="113" customFormat="1" x14ac:dyDescent="0.2">
      <c r="A9" s="568" t="s">
        <v>164</v>
      </c>
      <c r="B9" s="118">
        <v>0.66422000000000003</v>
      </c>
      <c r="C9" s="118">
        <v>5.259949999999999</v>
      </c>
    </row>
    <row r="10" spans="1:3" s="113" customFormat="1" x14ac:dyDescent="0.2">
      <c r="A10" s="568" t="s">
        <v>165</v>
      </c>
      <c r="B10" s="118">
        <v>2.3902199999999993</v>
      </c>
      <c r="C10" s="118">
        <v>30.739489999999982</v>
      </c>
    </row>
    <row r="11" spans="1:3" s="113" customFormat="1" x14ac:dyDescent="0.2">
      <c r="A11" s="568" t="s">
        <v>604</v>
      </c>
      <c r="B11" s="118">
        <v>8.2135699999999989</v>
      </c>
      <c r="C11" s="118">
        <v>118.64953000000004</v>
      </c>
    </row>
    <row r="12" spans="1:3" s="113" customFormat="1" x14ac:dyDescent="0.2">
      <c r="A12" s="568" t="s">
        <v>166</v>
      </c>
      <c r="B12" s="118">
        <v>3.6864699999999995</v>
      </c>
      <c r="C12" s="118">
        <v>39.455110000000012</v>
      </c>
    </row>
    <row r="13" spans="1:3" s="113" customFormat="1" x14ac:dyDescent="0.2">
      <c r="A13" s="568" t="s">
        <v>167</v>
      </c>
      <c r="B13" s="118">
        <v>2.7024699999999999</v>
      </c>
      <c r="C13" s="118">
        <v>45.304549999999999</v>
      </c>
    </row>
    <row r="14" spans="1:3" s="113" customFormat="1" x14ac:dyDescent="0.2">
      <c r="A14" s="568" t="s">
        <v>168</v>
      </c>
      <c r="B14" s="118">
        <v>0.66650999999999994</v>
      </c>
      <c r="C14" s="118">
        <v>9.9693200000000015</v>
      </c>
    </row>
    <row r="15" spans="1:3" s="113" customFormat="1" x14ac:dyDescent="0.2">
      <c r="A15" s="568" t="s">
        <v>169</v>
      </c>
      <c r="B15" s="118">
        <v>0.17895</v>
      </c>
      <c r="C15" s="118">
        <v>2.7898000000000001</v>
      </c>
    </row>
    <row r="16" spans="1:3" s="113" customFormat="1" x14ac:dyDescent="0.2">
      <c r="A16" s="568" t="s">
        <v>170</v>
      </c>
      <c r="B16" s="118">
        <v>28.902889999999999</v>
      </c>
      <c r="C16" s="118">
        <v>353.72516000000002</v>
      </c>
    </row>
    <row r="17" spans="1:9" s="113" customFormat="1" x14ac:dyDescent="0.2">
      <c r="A17" s="568" t="s">
        <v>171</v>
      </c>
      <c r="B17" s="118">
        <v>0.23965</v>
      </c>
      <c r="C17" s="118">
        <v>2.9515099999999999</v>
      </c>
    </row>
    <row r="18" spans="1:9" s="113" customFormat="1" x14ac:dyDescent="0.2">
      <c r="A18" s="568" t="s">
        <v>172</v>
      </c>
      <c r="B18" s="118">
        <v>3.4799999999999998E-2</v>
      </c>
      <c r="C18" s="118">
        <v>2.1668499999999997</v>
      </c>
    </row>
    <row r="19" spans="1:9" s="113" customFormat="1" x14ac:dyDescent="0.2">
      <c r="A19" s="568" t="s">
        <v>173</v>
      </c>
      <c r="B19" s="118">
        <v>2.5022800000000003</v>
      </c>
      <c r="C19" s="118">
        <v>45.031649999999992</v>
      </c>
    </row>
    <row r="20" spans="1:9" s="113" customFormat="1" x14ac:dyDescent="0.2">
      <c r="A20" s="568" t="s">
        <v>174</v>
      </c>
      <c r="B20" s="118">
        <v>0.35986000000000001</v>
      </c>
      <c r="C20" s="118">
        <v>4.7931600000000021</v>
      </c>
    </row>
    <row r="21" spans="1:9" s="113" customFormat="1" x14ac:dyDescent="0.2">
      <c r="A21" s="568" t="s">
        <v>175</v>
      </c>
      <c r="B21" s="118">
        <v>0.32353999999999999</v>
      </c>
      <c r="C21" s="118">
        <v>2.6483799999999995</v>
      </c>
    </row>
    <row r="22" spans="1:9" x14ac:dyDescent="0.2">
      <c r="A22" s="569" t="s">
        <v>176</v>
      </c>
      <c r="B22" s="118">
        <v>0.66305999999999998</v>
      </c>
      <c r="C22" s="118">
        <v>5.1291199999999986</v>
      </c>
      <c r="I22" s="113"/>
    </row>
    <row r="23" spans="1:9" x14ac:dyDescent="0.2">
      <c r="A23" s="570" t="s">
        <v>496</v>
      </c>
      <c r="B23" s="122">
        <v>164.13141000000005</v>
      </c>
      <c r="C23" s="122">
        <v>2221.158280000001</v>
      </c>
    </row>
    <row r="24" spans="1:9" x14ac:dyDescent="0.2">
      <c r="A24" s="153" t="s">
        <v>236</v>
      </c>
      <c r="C24" s="93" t="s">
        <v>235</v>
      </c>
    </row>
    <row r="25" spans="1:9" x14ac:dyDescent="0.2">
      <c r="A25" s="123"/>
      <c r="C25" s="124"/>
    </row>
    <row r="26" spans="1:9" x14ac:dyDescent="0.2">
      <c r="A26" s="125"/>
      <c r="C26" s="124"/>
    </row>
    <row r="27" spans="1:9" ht="18" x14ac:dyDescent="0.25">
      <c r="A27" s="125"/>
      <c r="B27" s="720"/>
      <c r="C27" s="124"/>
    </row>
    <row r="28" spans="1:9" x14ac:dyDescent="0.2">
      <c r="A28" s="125"/>
      <c r="C28" s="124"/>
    </row>
    <row r="29" spans="1:9" x14ac:dyDescent="0.2">
      <c r="A29" s="125"/>
      <c r="C29" s="124"/>
    </row>
    <row r="30" spans="1:9" x14ac:dyDescent="0.2">
      <c r="A30" s="125"/>
      <c r="C30" s="124"/>
    </row>
    <row r="31" spans="1:9" x14ac:dyDescent="0.2">
      <c r="A31" s="125"/>
      <c r="C31" s="124"/>
    </row>
    <row r="32" spans="1:9" x14ac:dyDescent="0.2">
      <c r="A32" s="125"/>
      <c r="C32" s="124"/>
    </row>
    <row r="33" spans="1:3" x14ac:dyDescent="0.2">
      <c r="A33" s="125"/>
      <c r="C33" s="124"/>
    </row>
    <row r="34" spans="1:3" x14ac:dyDescent="0.2">
      <c r="A34" s="125"/>
      <c r="C34" s="124"/>
    </row>
    <row r="35" spans="1:3" x14ac:dyDescent="0.2">
      <c r="A35" s="125"/>
      <c r="C35" s="124"/>
    </row>
    <row r="36" spans="1:3" x14ac:dyDescent="0.2">
      <c r="A36" s="125"/>
      <c r="C36" s="124"/>
    </row>
    <row r="37" spans="1:3" x14ac:dyDescent="0.2">
      <c r="A37" s="125"/>
      <c r="C37" s="124"/>
    </row>
    <row r="38" spans="1:3" x14ac:dyDescent="0.2">
      <c r="A38" s="125"/>
      <c r="C38" s="124"/>
    </row>
    <row r="39" spans="1:3" x14ac:dyDescent="0.2">
      <c r="A39" s="125"/>
      <c r="C39" s="124"/>
    </row>
    <row r="40" spans="1:3" x14ac:dyDescent="0.2">
      <c r="A40" s="125"/>
      <c r="C40" s="124"/>
    </row>
    <row r="41" spans="1:3" x14ac:dyDescent="0.2">
      <c r="A41" s="125"/>
      <c r="C41" s="124"/>
    </row>
    <row r="42" spans="1:3" x14ac:dyDescent="0.2">
      <c r="A42" s="125"/>
      <c r="C42" s="124"/>
    </row>
    <row r="43" spans="1:3" x14ac:dyDescent="0.2">
      <c r="A43" s="125"/>
      <c r="C43" s="124"/>
    </row>
    <row r="44" spans="1:3" x14ac:dyDescent="0.2">
      <c r="A44" s="125"/>
      <c r="C44" s="124"/>
    </row>
    <row r="45" spans="1:3" x14ac:dyDescent="0.2">
      <c r="C45" s="124"/>
    </row>
    <row r="46" spans="1:3" x14ac:dyDescent="0.2">
      <c r="C46" s="124"/>
    </row>
  </sheetData>
  <conditionalFormatting sqref="B5:B22">
    <cfRule type="cellIs" dxfId="259" priority="3" operator="between">
      <formula>0</formula>
      <formula>0.5</formula>
    </cfRule>
    <cfRule type="cellIs" dxfId="258" priority="4" operator="between">
      <formula>0</formula>
      <formula>0.49</formula>
    </cfRule>
  </conditionalFormatting>
  <conditionalFormatting sqref="C5:C22">
    <cfRule type="cellIs" dxfId="257" priority="1" operator="between">
      <formula>0</formula>
      <formula>0.5</formula>
    </cfRule>
    <cfRule type="cellIs" dxfId="25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workbookViewId="0">
      <selection activeCell="E28" sqref="E28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62" t="s">
        <v>0</v>
      </c>
      <c r="B1" s="862"/>
      <c r="C1" s="862"/>
      <c r="D1" s="862"/>
      <c r="E1" s="862"/>
      <c r="F1" s="862"/>
    </row>
    <row r="2" spans="1:6" ht="12.75" x14ac:dyDescent="0.2">
      <c r="A2" s="863"/>
      <c r="B2" s="863"/>
      <c r="C2" s="863"/>
      <c r="D2" s="863"/>
      <c r="E2" s="863"/>
      <c r="F2" s="863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476</v>
      </c>
      <c r="F3" s="719" t="s">
        <v>477</v>
      </c>
    </row>
    <row r="4" spans="1:6" ht="12.75" x14ac:dyDescent="0.2">
      <c r="A4" s="26" t="s">
        <v>45</v>
      </c>
      <c r="B4" s="435"/>
      <c r="C4" s="435"/>
      <c r="D4" s="435"/>
      <c r="E4" s="435"/>
      <c r="F4" s="719"/>
    </row>
    <row r="5" spans="1:6" ht="12.75" x14ac:dyDescent="0.2">
      <c r="A5" s="27" t="s">
        <v>46</v>
      </c>
      <c r="B5" s="28" t="s">
        <v>669</v>
      </c>
      <c r="C5" s="29" t="s">
        <v>47</v>
      </c>
      <c r="D5" s="30">
        <v>4776.2487899999951</v>
      </c>
      <c r="E5" s="455">
        <v>4871.4588500000018</v>
      </c>
      <c r="F5" s="715" t="s">
        <v>673</v>
      </c>
    </row>
    <row r="6" spans="1:6" ht="12.75" x14ac:dyDescent="0.2">
      <c r="A6" s="22" t="s">
        <v>464</v>
      </c>
      <c r="B6" s="31" t="s">
        <v>669</v>
      </c>
      <c r="C6" s="32" t="s">
        <v>47</v>
      </c>
      <c r="D6" s="33">
        <v>182.91888</v>
      </c>
      <c r="E6" s="456">
        <v>244.75252000000003</v>
      </c>
      <c r="F6" s="715" t="s">
        <v>673</v>
      </c>
    </row>
    <row r="7" spans="1:6" ht="12.75" x14ac:dyDescent="0.2">
      <c r="A7" s="22" t="s">
        <v>48</v>
      </c>
      <c r="B7" s="31" t="s">
        <v>669</v>
      </c>
      <c r="C7" s="32" t="s">
        <v>47</v>
      </c>
      <c r="D7" s="33">
        <v>367.81099000000012</v>
      </c>
      <c r="E7" s="456">
        <v>392.11303000000021</v>
      </c>
      <c r="F7" s="715" t="s">
        <v>673</v>
      </c>
    </row>
    <row r="8" spans="1:6" ht="12.75" x14ac:dyDescent="0.2">
      <c r="A8" s="22" t="s">
        <v>49</v>
      </c>
      <c r="B8" s="31" t="s">
        <v>669</v>
      </c>
      <c r="C8" s="32" t="s">
        <v>47</v>
      </c>
      <c r="D8" s="33">
        <v>430.74507999999992</v>
      </c>
      <c r="E8" s="456">
        <v>439.69417000000004</v>
      </c>
      <c r="F8" s="715" t="s">
        <v>673</v>
      </c>
    </row>
    <row r="9" spans="1:6" ht="12.75" x14ac:dyDescent="0.2">
      <c r="A9" s="22" t="s">
        <v>591</v>
      </c>
      <c r="B9" s="31" t="s">
        <v>669</v>
      </c>
      <c r="C9" s="32" t="s">
        <v>47</v>
      </c>
      <c r="D9" s="33">
        <v>1848.9894599999964</v>
      </c>
      <c r="E9" s="456">
        <v>1850.2664300000001</v>
      </c>
      <c r="F9" s="715" t="s">
        <v>673</v>
      </c>
    </row>
    <row r="10" spans="1:6" ht="12.75" x14ac:dyDescent="0.2">
      <c r="A10" s="34" t="s">
        <v>50</v>
      </c>
      <c r="B10" s="35" t="s">
        <v>669</v>
      </c>
      <c r="C10" s="36" t="s">
        <v>599</v>
      </c>
      <c r="D10" s="37">
        <v>32490.923999999999</v>
      </c>
      <c r="E10" s="457">
        <v>33831.629000000001</v>
      </c>
      <c r="F10" s="716" t="s">
        <v>673</v>
      </c>
    </row>
    <row r="11" spans="1:6" ht="12.75" x14ac:dyDescent="0.2">
      <c r="A11" s="38" t="s">
        <v>51</v>
      </c>
      <c r="B11" s="39"/>
      <c r="C11" s="40"/>
      <c r="D11" s="41"/>
      <c r="E11" s="41"/>
      <c r="F11" s="717"/>
    </row>
    <row r="12" spans="1:6" ht="12.75" x14ac:dyDescent="0.2">
      <c r="A12" s="22" t="s">
        <v>52</v>
      </c>
      <c r="B12" s="31" t="s">
        <v>669</v>
      </c>
      <c r="C12" s="32" t="s">
        <v>47</v>
      </c>
      <c r="D12" s="33">
        <v>5931</v>
      </c>
      <c r="E12" s="456">
        <v>5365</v>
      </c>
      <c r="F12" s="718" t="s">
        <v>673</v>
      </c>
    </row>
    <row r="13" spans="1:6" ht="12.75" x14ac:dyDescent="0.2">
      <c r="A13" s="22" t="s">
        <v>53</v>
      </c>
      <c r="B13" s="31" t="s">
        <v>669</v>
      </c>
      <c r="C13" s="32" t="s">
        <v>54</v>
      </c>
      <c r="D13" s="33">
        <v>33378.445469999999</v>
      </c>
      <c r="E13" s="456">
        <v>40025.603810000001</v>
      </c>
      <c r="F13" s="715" t="s">
        <v>673</v>
      </c>
    </row>
    <row r="14" spans="1:6" ht="12.75" x14ac:dyDescent="0.2">
      <c r="A14" s="22" t="s">
        <v>55</v>
      </c>
      <c r="B14" s="31" t="s">
        <v>669</v>
      </c>
      <c r="C14" s="32" t="s">
        <v>56</v>
      </c>
      <c r="D14" s="42">
        <v>40.265449128601347</v>
      </c>
      <c r="E14" s="458">
        <v>46.156592424158148</v>
      </c>
      <c r="F14" s="715" t="s">
        <v>673</v>
      </c>
    </row>
    <row r="15" spans="1:6" ht="12.75" x14ac:dyDescent="0.2">
      <c r="A15" s="22" t="s">
        <v>478</v>
      </c>
      <c r="B15" s="31" t="s">
        <v>669</v>
      </c>
      <c r="C15" s="32" t="s">
        <v>47</v>
      </c>
      <c r="D15" s="33">
        <v>433</v>
      </c>
      <c r="E15" s="456">
        <v>900</v>
      </c>
      <c r="F15" s="716" t="s">
        <v>673</v>
      </c>
    </row>
    <row r="16" spans="1:6" ht="12.75" x14ac:dyDescent="0.2">
      <c r="A16" s="26" t="s">
        <v>57</v>
      </c>
      <c r="B16" s="28"/>
      <c r="C16" s="29"/>
      <c r="D16" s="43"/>
      <c r="E16" s="43"/>
      <c r="F16" s="717"/>
    </row>
    <row r="17" spans="1:6" ht="12.75" x14ac:dyDescent="0.2">
      <c r="A17" s="27" t="s">
        <v>58</v>
      </c>
      <c r="B17" s="28" t="s">
        <v>669</v>
      </c>
      <c r="C17" s="29" t="s">
        <v>47</v>
      </c>
      <c r="D17" s="30">
        <v>5852</v>
      </c>
      <c r="E17" s="455">
        <v>5934</v>
      </c>
      <c r="F17" s="718" t="s">
        <v>673</v>
      </c>
    </row>
    <row r="18" spans="1:6" ht="12.75" x14ac:dyDescent="0.2">
      <c r="A18" s="22" t="s">
        <v>59</v>
      </c>
      <c r="B18" s="31" t="s">
        <v>669</v>
      </c>
      <c r="C18" s="32" t="s">
        <v>60</v>
      </c>
      <c r="D18" s="42">
        <v>91.515852613538996</v>
      </c>
      <c r="E18" s="458">
        <v>89.804710174973053</v>
      </c>
      <c r="F18" s="715" t="s">
        <v>673</v>
      </c>
    </row>
    <row r="19" spans="1:6" ht="12.75" x14ac:dyDescent="0.2">
      <c r="A19" s="34" t="s">
        <v>61</v>
      </c>
      <c r="B19" s="35" t="s">
        <v>669</v>
      </c>
      <c r="C19" s="44" t="s">
        <v>47</v>
      </c>
      <c r="D19" s="37">
        <v>18711</v>
      </c>
      <c r="E19" s="457">
        <v>17565</v>
      </c>
      <c r="F19" s="716" t="s">
        <v>673</v>
      </c>
    </row>
    <row r="20" spans="1:6" ht="12.75" x14ac:dyDescent="0.2">
      <c r="A20" s="26" t="s">
        <v>66</v>
      </c>
      <c r="B20" s="28"/>
      <c r="C20" s="29"/>
      <c r="D20" s="30"/>
      <c r="E20" s="30"/>
      <c r="F20" s="717"/>
    </row>
    <row r="21" spans="1:6" ht="12.75" x14ac:dyDescent="0.2">
      <c r="A21" s="27" t="s">
        <v>67</v>
      </c>
      <c r="B21" s="28" t="s">
        <v>68</v>
      </c>
      <c r="C21" s="29" t="s">
        <v>69</v>
      </c>
      <c r="D21" s="47">
        <v>44.89318181818183</v>
      </c>
      <c r="E21" s="459">
        <v>53.201999999999998</v>
      </c>
      <c r="F21" s="715" t="s">
        <v>673</v>
      </c>
    </row>
    <row r="22" spans="1:6" ht="12.75" x14ac:dyDescent="0.2">
      <c r="A22" s="22" t="s">
        <v>70</v>
      </c>
      <c r="B22" s="31" t="s">
        <v>71</v>
      </c>
      <c r="C22" s="32" t="s">
        <v>72</v>
      </c>
      <c r="D22" s="48">
        <v>1.0798954545454547</v>
      </c>
      <c r="E22" s="460">
        <v>1.0542904761904763</v>
      </c>
      <c r="F22" s="715" t="s">
        <v>673</v>
      </c>
    </row>
    <row r="23" spans="1:6" ht="12.75" x14ac:dyDescent="0.2">
      <c r="A23" s="22" t="s">
        <v>73</v>
      </c>
      <c r="B23" s="31" t="s">
        <v>677</v>
      </c>
      <c r="C23" s="32" t="s">
        <v>74</v>
      </c>
      <c r="D23" s="46">
        <v>116.91123848333331</v>
      </c>
      <c r="E23" s="461">
        <v>121.41674550967743</v>
      </c>
      <c r="F23" s="715" t="s">
        <v>673</v>
      </c>
    </row>
    <row r="24" spans="1:6" ht="12.75" x14ac:dyDescent="0.2">
      <c r="A24" s="22" t="s">
        <v>75</v>
      </c>
      <c r="B24" s="31" t="s">
        <v>677</v>
      </c>
      <c r="C24" s="32" t="s">
        <v>74</v>
      </c>
      <c r="D24" s="46">
        <v>105.16934903333333</v>
      </c>
      <c r="E24" s="461">
        <v>110.28650571290322</v>
      </c>
      <c r="F24" s="715" t="s">
        <v>673</v>
      </c>
    </row>
    <row r="25" spans="1:6" ht="12.75" x14ac:dyDescent="0.2">
      <c r="A25" s="22" t="s">
        <v>76</v>
      </c>
      <c r="B25" s="31" t="s">
        <v>677</v>
      </c>
      <c r="C25" s="32" t="s">
        <v>77</v>
      </c>
      <c r="D25" s="46">
        <v>11.71</v>
      </c>
      <c r="E25" s="461">
        <v>12.28</v>
      </c>
      <c r="F25" s="715" t="s">
        <v>673</v>
      </c>
    </row>
    <row r="26" spans="1:6" ht="12.75" x14ac:dyDescent="0.2">
      <c r="A26" s="34" t="s">
        <v>78</v>
      </c>
      <c r="B26" s="35" t="s">
        <v>677</v>
      </c>
      <c r="C26" s="36" t="s">
        <v>79</v>
      </c>
      <c r="D26" s="49">
        <v>8.1462632900000003</v>
      </c>
      <c r="E26" s="462">
        <v>8.2213304800000007</v>
      </c>
      <c r="F26" s="715" t="s">
        <v>673</v>
      </c>
    </row>
    <row r="27" spans="1:6" ht="12.75" x14ac:dyDescent="0.2">
      <c r="A27" s="38" t="s">
        <v>80</v>
      </c>
      <c r="B27" s="39"/>
      <c r="C27" s="40"/>
      <c r="D27" s="41"/>
      <c r="E27" s="41"/>
      <c r="F27" s="717"/>
    </row>
    <row r="28" spans="1:6" ht="12.75" x14ac:dyDescent="0.2">
      <c r="A28" s="22" t="s">
        <v>81</v>
      </c>
      <c r="B28" s="31" t="s">
        <v>82</v>
      </c>
      <c r="C28" s="32" t="s">
        <v>479</v>
      </c>
      <c r="D28" s="50">
        <v>3.2</v>
      </c>
      <c r="E28" s="463">
        <v>3</v>
      </c>
      <c r="F28" s="715" t="s">
        <v>676</v>
      </c>
    </row>
    <row r="29" spans="1:6" x14ac:dyDescent="0.2">
      <c r="A29" s="22" t="s">
        <v>83</v>
      </c>
      <c r="B29" s="31" t="s">
        <v>82</v>
      </c>
      <c r="C29" s="32" t="s">
        <v>479</v>
      </c>
      <c r="D29" s="51">
        <v>3.2</v>
      </c>
      <c r="E29" s="464">
        <v>1.9</v>
      </c>
      <c r="F29" s="715" t="s">
        <v>673</v>
      </c>
    </row>
    <row r="30" spans="1:6" ht="12.75" x14ac:dyDescent="0.2">
      <c r="A30" s="52" t="s">
        <v>84</v>
      </c>
      <c r="B30" s="31" t="s">
        <v>82</v>
      </c>
      <c r="C30" s="32" t="s">
        <v>479</v>
      </c>
      <c r="D30" s="51">
        <v>2.8</v>
      </c>
      <c r="E30" s="464">
        <v>1.2</v>
      </c>
      <c r="F30" s="715" t="s">
        <v>673</v>
      </c>
    </row>
    <row r="31" spans="1:6" ht="12.75" x14ac:dyDescent="0.2">
      <c r="A31" s="52" t="s">
        <v>85</v>
      </c>
      <c r="B31" s="31" t="s">
        <v>82</v>
      </c>
      <c r="C31" s="32" t="s">
        <v>479</v>
      </c>
      <c r="D31" s="51">
        <v>6.1</v>
      </c>
      <c r="E31" s="464">
        <v>6.6</v>
      </c>
      <c r="F31" s="715" t="s">
        <v>673</v>
      </c>
    </row>
    <row r="32" spans="1:6" ht="12.75" x14ac:dyDescent="0.2">
      <c r="A32" s="52" t="s">
        <v>86</v>
      </c>
      <c r="B32" s="31" t="s">
        <v>82</v>
      </c>
      <c r="C32" s="32" t="s">
        <v>479</v>
      </c>
      <c r="D32" s="51">
        <v>2</v>
      </c>
      <c r="E32" s="464">
        <v>0.9</v>
      </c>
      <c r="F32" s="715" t="s">
        <v>673</v>
      </c>
    </row>
    <row r="33" spans="1:6" ht="12.75" x14ac:dyDescent="0.2">
      <c r="A33" s="52" t="s">
        <v>87</v>
      </c>
      <c r="B33" s="31" t="s">
        <v>82</v>
      </c>
      <c r="C33" s="32" t="s">
        <v>479</v>
      </c>
      <c r="D33" s="51">
        <v>1.7</v>
      </c>
      <c r="E33" s="464">
        <v>-1</v>
      </c>
      <c r="F33" s="715" t="s">
        <v>673</v>
      </c>
    </row>
    <row r="34" spans="1:6" ht="12.75" x14ac:dyDescent="0.2">
      <c r="A34" s="52" t="s">
        <v>88</v>
      </c>
      <c r="B34" s="31" t="s">
        <v>82</v>
      </c>
      <c r="C34" s="32" t="s">
        <v>479</v>
      </c>
      <c r="D34" s="51">
        <v>3.7</v>
      </c>
      <c r="E34" s="464">
        <v>4.4000000000000004</v>
      </c>
      <c r="F34" s="715" t="s">
        <v>673</v>
      </c>
    </row>
    <row r="35" spans="1:6" ht="12.75" x14ac:dyDescent="0.2">
      <c r="A35" s="52" t="s">
        <v>89</v>
      </c>
      <c r="B35" s="31" t="s">
        <v>82</v>
      </c>
      <c r="C35" s="32" t="s">
        <v>479</v>
      </c>
      <c r="D35" s="51">
        <v>6.2</v>
      </c>
      <c r="E35" s="464">
        <v>2</v>
      </c>
      <c r="F35" s="715" t="s">
        <v>673</v>
      </c>
    </row>
    <row r="36" spans="1:6" x14ac:dyDescent="0.2">
      <c r="A36" s="22" t="s">
        <v>90</v>
      </c>
      <c r="B36" s="31" t="s">
        <v>91</v>
      </c>
      <c r="C36" s="32" t="s">
        <v>479</v>
      </c>
      <c r="D36" s="51">
        <v>0.9</v>
      </c>
      <c r="E36" s="464">
        <v>-1.9</v>
      </c>
      <c r="F36" s="715" t="s">
        <v>673</v>
      </c>
    </row>
    <row r="37" spans="1:6" x14ac:dyDescent="0.2">
      <c r="A37" s="22" t="s">
        <v>480</v>
      </c>
      <c r="B37" s="31" t="s">
        <v>92</v>
      </c>
      <c r="C37" s="32" t="s">
        <v>479</v>
      </c>
      <c r="D37" s="51">
        <v>0.6</v>
      </c>
      <c r="E37" s="464">
        <v>-3.8</v>
      </c>
      <c r="F37" s="715" t="s">
        <v>673</v>
      </c>
    </row>
    <row r="38" spans="1:6" ht="12.75" x14ac:dyDescent="0.2">
      <c r="A38" s="34" t="s">
        <v>93</v>
      </c>
      <c r="B38" s="35" t="s">
        <v>94</v>
      </c>
      <c r="C38" s="36" t="s">
        <v>479</v>
      </c>
      <c r="D38" s="53">
        <v>13.5</v>
      </c>
      <c r="E38" s="465">
        <v>9.3000000000000007</v>
      </c>
      <c r="F38" s="715" t="s">
        <v>673</v>
      </c>
    </row>
    <row r="39" spans="1:6" ht="12.75" x14ac:dyDescent="0.2">
      <c r="A39" s="38" t="s">
        <v>62</v>
      </c>
      <c r="B39" s="39"/>
      <c r="C39" s="40"/>
      <c r="D39" s="41"/>
      <c r="E39" s="41"/>
      <c r="F39" s="717"/>
    </row>
    <row r="40" spans="1:6" ht="12.75" x14ac:dyDescent="0.2">
      <c r="A40" s="22" t="s">
        <v>63</v>
      </c>
      <c r="B40" s="31" t="s">
        <v>669</v>
      </c>
      <c r="C40" s="32" t="s">
        <v>47</v>
      </c>
      <c r="D40" s="45">
        <v>9.6769999999999996</v>
      </c>
      <c r="E40" s="466">
        <v>9.7070000000000007</v>
      </c>
      <c r="F40" s="715" t="s">
        <v>673</v>
      </c>
    </row>
    <row r="41" spans="1:6" ht="12.75" x14ac:dyDescent="0.2">
      <c r="A41" s="22" t="s">
        <v>50</v>
      </c>
      <c r="B41" s="31" t="s">
        <v>669</v>
      </c>
      <c r="C41" s="32" t="s">
        <v>54</v>
      </c>
      <c r="D41" s="33">
        <v>38.411376729200001</v>
      </c>
      <c r="E41" s="456">
        <v>34.7178973356</v>
      </c>
      <c r="F41" s="715" t="s">
        <v>673</v>
      </c>
    </row>
    <row r="42" spans="1:6" ht="12.75" x14ac:dyDescent="0.2">
      <c r="A42" s="22" t="s">
        <v>64</v>
      </c>
      <c r="B42" s="31" t="s">
        <v>669</v>
      </c>
      <c r="C42" s="32" t="s">
        <v>60</v>
      </c>
      <c r="D42" s="46">
        <v>0.20260669880222065</v>
      </c>
      <c r="E42" s="461">
        <v>0.19926269109303874</v>
      </c>
      <c r="F42" s="715" t="s">
        <v>673</v>
      </c>
    </row>
    <row r="43" spans="1:6" ht="12.75" x14ac:dyDescent="0.2">
      <c r="A43" s="34" t="s">
        <v>65</v>
      </c>
      <c r="B43" s="35" t="s">
        <v>669</v>
      </c>
      <c r="C43" s="36" t="s">
        <v>60</v>
      </c>
      <c r="D43" s="46">
        <v>0.1182218662947228</v>
      </c>
      <c r="E43" s="461">
        <v>0.10261964428493822</v>
      </c>
      <c r="F43" s="715" t="s">
        <v>673</v>
      </c>
    </row>
    <row r="44" spans="1:6" x14ac:dyDescent="0.2">
      <c r="A44" s="38" t="s">
        <v>95</v>
      </c>
      <c r="B44" s="39"/>
      <c r="C44" s="40"/>
      <c r="D44" s="41"/>
      <c r="E44" s="41"/>
      <c r="F44" s="717"/>
    </row>
    <row r="45" spans="1:6" ht="12.75" x14ac:dyDescent="0.2">
      <c r="A45" s="54" t="s">
        <v>96</v>
      </c>
      <c r="B45" s="31" t="s">
        <v>82</v>
      </c>
      <c r="C45" s="32" t="s">
        <v>479</v>
      </c>
      <c r="D45" s="51">
        <v>2.2999999999999998</v>
      </c>
      <c r="E45" s="464">
        <v>1</v>
      </c>
      <c r="F45" s="715" t="s">
        <v>673</v>
      </c>
    </row>
    <row r="46" spans="1:6" ht="12.75" x14ac:dyDescent="0.2">
      <c r="A46" s="55" t="s">
        <v>97</v>
      </c>
      <c r="B46" s="31" t="s">
        <v>82</v>
      </c>
      <c r="C46" s="32" t="s">
        <v>479</v>
      </c>
      <c r="D46" s="51">
        <v>2.2999999999999998</v>
      </c>
      <c r="E46" s="464">
        <v>0.8</v>
      </c>
      <c r="F46" s="715" t="s">
        <v>673</v>
      </c>
    </row>
    <row r="47" spans="1:6" ht="12.75" x14ac:dyDescent="0.2">
      <c r="A47" s="55" t="s">
        <v>98</v>
      </c>
      <c r="B47" s="31" t="s">
        <v>82</v>
      </c>
      <c r="C47" s="32" t="s">
        <v>479</v>
      </c>
      <c r="D47" s="51">
        <v>1.8</v>
      </c>
      <c r="E47" s="464">
        <v>1.6</v>
      </c>
      <c r="F47" s="715" t="s">
        <v>673</v>
      </c>
    </row>
    <row r="48" spans="1:6" ht="12.75" x14ac:dyDescent="0.2">
      <c r="A48" s="54" t="s">
        <v>99</v>
      </c>
      <c r="B48" s="31" t="s">
        <v>82</v>
      </c>
      <c r="C48" s="32" t="s">
        <v>479</v>
      </c>
      <c r="D48" s="51">
        <v>3</v>
      </c>
      <c r="E48" s="464">
        <v>1.1000000000000001</v>
      </c>
      <c r="F48" s="715" t="s">
        <v>673</v>
      </c>
    </row>
    <row r="49" spans="1:7" ht="12.75" x14ac:dyDescent="0.2">
      <c r="A49" s="467" t="s">
        <v>100</v>
      </c>
      <c r="B49" s="31" t="s">
        <v>82</v>
      </c>
      <c r="C49" s="32" t="s">
        <v>479</v>
      </c>
      <c r="D49" s="51">
        <v>0.2</v>
      </c>
      <c r="E49" s="464">
        <v>1.9</v>
      </c>
      <c r="F49" s="715" t="s">
        <v>673</v>
      </c>
    </row>
    <row r="50" spans="1:7" ht="12.75" x14ac:dyDescent="0.2">
      <c r="A50" s="55" t="s">
        <v>101</v>
      </c>
      <c r="B50" s="31" t="s">
        <v>82</v>
      </c>
      <c r="C50" s="32" t="s">
        <v>479</v>
      </c>
      <c r="D50" s="51">
        <v>-0.3</v>
      </c>
      <c r="E50" s="464">
        <v>3.1</v>
      </c>
      <c r="F50" s="715" t="s">
        <v>673</v>
      </c>
    </row>
    <row r="51" spans="1:7" ht="12.75" x14ac:dyDescent="0.2">
      <c r="A51" s="55" t="s">
        <v>102</v>
      </c>
      <c r="B51" s="31" t="s">
        <v>82</v>
      </c>
      <c r="C51" s="32" t="s">
        <v>479</v>
      </c>
      <c r="D51" s="51">
        <v>3.1</v>
      </c>
      <c r="E51" s="464">
        <v>-10.199999999999999</v>
      </c>
      <c r="F51" s="715" t="s">
        <v>673</v>
      </c>
    </row>
    <row r="52" spans="1:7" ht="12.75" x14ac:dyDescent="0.2">
      <c r="A52" s="55" t="s">
        <v>103</v>
      </c>
      <c r="B52" s="31" t="s">
        <v>82</v>
      </c>
      <c r="C52" s="32" t="s">
        <v>479</v>
      </c>
      <c r="D52" s="51">
        <v>5.5</v>
      </c>
      <c r="E52" s="464">
        <v>-5.6</v>
      </c>
      <c r="F52" s="715" t="s">
        <v>673</v>
      </c>
    </row>
    <row r="53" spans="1:7" ht="12.75" x14ac:dyDescent="0.2">
      <c r="A53" s="54" t="s">
        <v>104</v>
      </c>
      <c r="B53" s="31" t="s">
        <v>82</v>
      </c>
      <c r="C53" s="32" t="s">
        <v>479</v>
      </c>
      <c r="D53" s="51">
        <v>11.1</v>
      </c>
      <c r="E53" s="464">
        <v>5.9</v>
      </c>
      <c r="F53" s="715" t="s">
        <v>673</v>
      </c>
    </row>
    <row r="54" spans="1:7" ht="12.75" x14ac:dyDescent="0.2">
      <c r="A54" s="56" t="s">
        <v>105</v>
      </c>
      <c r="B54" s="35" t="s">
        <v>82</v>
      </c>
      <c r="C54" s="36" t="s">
        <v>479</v>
      </c>
      <c r="D54" s="53">
        <v>3.7</v>
      </c>
      <c r="E54" s="465">
        <v>3.7</v>
      </c>
      <c r="F54" s="716" t="s">
        <v>673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46"/>
      <c r="B56" s="22"/>
      <c r="C56" s="22"/>
      <c r="D56" s="22"/>
      <c r="E56" s="22"/>
      <c r="F56" s="22"/>
    </row>
    <row r="57" spans="1:7" ht="12.75" x14ac:dyDescent="0.2">
      <c r="A57" s="446" t="s">
        <v>481</v>
      </c>
      <c r="B57" s="452"/>
      <c r="C57" s="452"/>
      <c r="D57" s="453"/>
      <c r="E57" s="22"/>
      <c r="F57" s="22"/>
    </row>
    <row r="58" spans="1:7" ht="12.75" x14ac:dyDescent="0.2">
      <c r="A58" s="446" t="s">
        <v>482</v>
      </c>
      <c r="B58" s="22"/>
      <c r="C58" s="22"/>
      <c r="D58" s="22"/>
      <c r="E58" s="22"/>
      <c r="F58" s="22"/>
    </row>
    <row r="59" spans="1:7" ht="12.75" x14ac:dyDescent="0.2">
      <c r="A59" s="446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A2" sqref="A2"/>
    </sheetView>
  </sheetViews>
  <sheetFormatPr baseColWidth="10" defaultRowHeight="12.75" x14ac:dyDescent="0.2"/>
  <cols>
    <col min="1" max="1" width="22.5" style="182" customWidth="1"/>
    <col min="2" max="2" width="11" style="182" customWidth="1"/>
    <col min="3" max="3" width="11.75" style="182" customWidth="1"/>
    <col min="4" max="4" width="10.375" style="182" customWidth="1"/>
    <col min="5" max="5" width="9.875" style="182" customWidth="1"/>
    <col min="6" max="6" width="10.375" style="182" customWidth="1"/>
    <col min="7" max="7" width="11" style="182" customWidth="1"/>
    <col min="8" max="8" width="15.625" style="182" customWidth="1"/>
    <col min="9" max="11" width="11" style="182"/>
    <col min="12" max="12" width="11.5" style="182" customWidth="1"/>
    <col min="13" max="66" width="11" style="182"/>
    <col min="67" max="256" width="10" style="182"/>
    <col min="257" max="257" width="19.75" style="182" customWidth="1"/>
    <col min="258" max="258" width="10" style="182" customWidth="1"/>
    <col min="259" max="259" width="7.5" style="182" bestFit="1" customWidth="1"/>
    <col min="260" max="260" width="9.125" style="182" bestFit="1" customWidth="1"/>
    <col min="261" max="261" width="7.5" style="182" bestFit="1" customWidth="1"/>
    <col min="262" max="262" width="9.125" style="182" bestFit="1" customWidth="1"/>
    <col min="263" max="263" width="7.5" style="182" bestFit="1" customWidth="1"/>
    <col min="264" max="264" width="11" style="182" bestFit="1" customWidth="1"/>
    <col min="265" max="267" width="10" style="182"/>
    <col min="268" max="268" width="10.125" style="182" bestFit="1" customWidth="1"/>
    <col min="269" max="512" width="10" style="182"/>
    <col min="513" max="513" width="19.75" style="182" customWidth="1"/>
    <col min="514" max="514" width="10" style="182" customWidth="1"/>
    <col min="515" max="515" width="7.5" style="182" bestFit="1" customWidth="1"/>
    <col min="516" max="516" width="9.125" style="182" bestFit="1" customWidth="1"/>
    <col min="517" max="517" width="7.5" style="182" bestFit="1" customWidth="1"/>
    <col min="518" max="518" width="9.125" style="182" bestFit="1" customWidth="1"/>
    <col min="519" max="519" width="7.5" style="182" bestFit="1" customWidth="1"/>
    <col min="520" max="520" width="11" style="182" bestFit="1" customWidth="1"/>
    <col min="521" max="523" width="10" style="182"/>
    <col min="524" max="524" width="10.125" style="182" bestFit="1" customWidth="1"/>
    <col min="525" max="768" width="10" style="182"/>
    <col min="769" max="769" width="19.75" style="182" customWidth="1"/>
    <col min="770" max="770" width="10" style="182" customWidth="1"/>
    <col min="771" max="771" width="7.5" style="182" bestFit="1" customWidth="1"/>
    <col min="772" max="772" width="9.125" style="182" bestFit="1" customWidth="1"/>
    <col min="773" max="773" width="7.5" style="182" bestFit="1" customWidth="1"/>
    <col min="774" max="774" width="9.125" style="182" bestFit="1" customWidth="1"/>
    <col min="775" max="775" width="7.5" style="182" bestFit="1" customWidth="1"/>
    <col min="776" max="776" width="11" style="182" bestFit="1" customWidth="1"/>
    <col min="777" max="779" width="10" style="182"/>
    <col min="780" max="780" width="10.125" style="182" bestFit="1" customWidth="1"/>
    <col min="781" max="1024" width="11" style="182"/>
    <col min="1025" max="1025" width="19.75" style="182" customWidth="1"/>
    <col min="1026" max="1026" width="10" style="182" customWidth="1"/>
    <col min="1027" max="1027" width="7.5" style="182" bestFit="1" customWidth="1"/>
    <col min="1028" max="1028" width="9.125" style="182" bestFit="1" customWidth="1"/>
    <col min="1029" max="1029" width="7.5" style="182" bestFit="1" customWidth="1"/>
    <col min="1030" max="1030" width="9.125" style="182" bestFit="1" customWidth="1"/>
    <col min="1031" max="1031" width="7.5" style="182" bestFit="1" customWidth="1"/>
    <col min="1032" max="1032" width="11" style="182" bestFit="1" customWidth="1"/>
    <col min="1033" max="1035" width="10" style="182"/>
    <col min="1036" max="1036" width="10.125" style="182" bestFit="1" customWidth="1"/>
    <col min="1037" max="1280" width="10" style="182"/>
    <col min="1281" max="1281" width="19.75" style="182" customWidth="1"/>
    <col min="1282" max="1282" width="10" style="182" customWidth="1"/>
    <col min="1283" max="1283" width="7.5" style="182" bestFit="1" customWidth="1"/>
    <col min="1284" max="1284" width="9.125" style="182" bestFit="1" customWidth="1"/>
    <col min="1285" max="1285" width="7.5" style="182" bestFit="1" customWidth="1"/>
    <col min="1286" max="1286" width="9.125" style="182" bestFit="1" customWidth="1"/>
    <col min="1287" max="1287" width="7.5" style="182" bestFit="1" customWidth="1"/>
    <col min="1288" max="1288" width="11" style="182" bestFit="1" customWidth="1"/>
    <col min="1289" max="1291" width="10" style="182"/>
    <col min="1292" max="1292" width="10.125" style="182" bestFit="1" customWidth="1"/>
    <col min="1293" max="1536" width="10" style="182"/>
    <col min="1537" max="1537" width="19.75" style="182" customWidth="1"/>
    <col min="1538" max="1538" width="10" style="182" customWidth="1"/>
    <col min="1539" max="1539" width="7.5" style="182" bestFit="1" customWidth="1"/>
    <col min="1540" max="1540" width="9.125" style="182" bestFit="1" customWidth="1"/>
    <col min="1541" max="1541" width="7.5" style="182" bestFit="1" customWidth="1"/>
    <col min="1542" max="1542" width="9.125" style="182" bestFit="1" customWidth="1"/>
    <col min="1543" max="1543" width="7.5" style="182" bestFit="1" customWidth="1"/>
    <col min="1544" max="1544" width="11" style="182" bestFit="1" customWidth="1"/>
    <col min="1545" max="1547" width="10" style="182"/>
    <col min="1548" max="1548" width="10.125" style="182" bestFit="1" customWidth="1"/>
    <col min="1549" max="1792" width="10" style="182"/>
    <col min="1793" max="1793" width="19.75" style="182" customWidth="1"/>
    <col min="1794" max="1794" width="10" style="182" customWidth="1"/>
    <col min="1795" max="1795" width="7.5" style="182" bestFit="1" customWidth="1"/>
    <col min="1796" max="1796" width="9.125" style="182" bestFit="1" customWidth="1"/>
    <col min="1797" max="1797" width="7.5" style="182" bestFit="1" customWidth="1"/>
    <col min="1798" max="1798" width="9.125" style="182" bestFit="1" customWidth="1"/>
    <col min="1799" max="1799" width="7.5" style="182" bestFit="1" customWidth="1"/>
    <col min="1800" max="1800" width="11" style="182" bestFit="1" customWidth="1"/>
    <col min="1801" max="1803" width="10" style="182"/>
    <col min="1804" max="1804" width="10.125" style="182" bestFit="1" customWidth="1"/>
    <col min="1805" max="2048" width="11" style="182"/>
    <col min="2049" max="2049" width="19.75" style="182" customWidth="1"/>
    <col min="2050" max="2050" width="10" style="182" customWidth="1"/>
    <col min="2051" max="2051" width="7.5" style="182" bestFit="1" customWidth="1"/>
    <col min="2052" max="2052" width="9.125" style="182" bestFit="1" customWidth="1"/>
    <col min="2053" max="2053" width="7.5" style="182" bestFit="1" customWidth="1"/>
    <col min="2054" max="2054" width="9.125" style="182" bestFit="1" customWidth="1"/>
    <col min="2055" max="2055" width="7.5" style="182" bestFit="1" customWidth="1"/>
    <col min="2056" max="2056" width="11" style="182" bestFit="1" customWidth="1"/>
    <col min="2057" max="2059" width="10" style="182"/>
    <col min="2060" max="2060" width="10.125" style="182" bestFit="1" customWidth="1"/>
    <col min="2061" max="2304" width="10" style="182"/>
    <col min="2305" max="2305" width="19.75" style="182" customWidth="1"/>
    <col min="2306" max="2306" width="10" style="182" customWidth="1"/>
    <col min="2307" max="2307" width="7.5" style="182" bestFit="1" customWidth="1"/>
    <col min="2308" max="2308" width="9.125" style="182" bestFit="1" customWidth="1"/>
    <col min="2309" max="2309" width="7.5" style="182" bestFit="1" customWidth="1"/>
    <col min="2310" max="2310" width="9.125" style="182" bestFit="1" customWidth="1"/>
    <col min="2311" max="2311" width="7.5" style="182" bestFit="1" customWidth="1"/>
    <col min="2312" max="2312" width="11" style="182" bestFit="1" customWidth="1"/>
    <col min="2313" max="2315" width="10" style="182"/>
    <col min="2316" max="2316" width="10.125" style="182" bestFit="1" customWidth="1"/>
    <col min="2317" max="2560" width="10" style="182"/>
    <col min="2561" max="2561" width="19.75" style="182" customWidth="1"/>
    <col min="2562" max="2562" width="10" style="182" customWidth="1"/>
    <col min="2563" max="2563" width="7.5" style="182" bestFit="1" customWidth="1"/>
    <col min="2564" max="2564" width="9.125" style="182" bestFit="1" customWidth="1"/>
    <col min="2565" max="2565" width="7.5" style="182" bestFit="1" customWidth="1"/>
    <col min="2566" max="2566" width="9.125" style="182" bestFit="1" customWidth="1"/>
    <col min="2567" max="2567" width="7.5" style="182" bestFit="1" customWidth="1"/>
    <col min="2568" max="2568" width="11" style="182" bestFit="1" customWidth="1"/>
    <col min="2569" max="2571" width="10" style="182"/>
    <col min="2572" max="2572" width="10.125" style="182" bestFit="1" customWidth="1"/>
    <col min="2573" max="2816" width="10" style="182"/>
    <col min="2817" max="2817" width="19.75" style="182" customWidth="1"/>
    <col min="2818" max="2818" width="10" style="182" customWidth="1"/>
    <col min="2819" max="2819" width="7.5" style="182" bestFit="1" customWidth="1"/>
    <col min="2820" max="2820" width="9.125" style="182" bestFit="1" customWidth="1"/>
    <col min="2821" max="2821" width="7.5" style="182" bestFit="1" customWidth="1"/>
    <col min="2822" max="2822" width="9.125" style="182" bestFit="1" customWidth="1"/>
    <col min="2823" max="2823" width="7.5" style="182" bestFit="1" customWidth="1"/>
    <col min="2824" max="2824" width="11" style="182" bestFit="1" customWidth="1"/>
    <col min="2825" max="2827" width="10" style="182"/>
    <col min="2828" max="2828" width="10.125" style="182" bestFit="1" customWidth="1"/>
    <col min="2829" max="3072" width="11" style="182"/>
    <col min="3073" max="3073" width="19.75" style="182" customWidth="1"/>
    <col min="3074" max="3074" width="10" style="182" customWidth="1"/>
    <col min="3075" max="3075" width="7.5" style="182" bestFit="1" customWidth="1"/>
    <col min="3076" max="3076" width="9.125" style="182" bestFit="1" customWidth="1"/>
    <col min="3077" max="3077" width="7.5" style="182" bestFit="1" customWidth="1"/>
    <col min="3078" max="3078" width="9.125" style="182" bestFit="1" customWidth="1"/>
    <col min="3079" max="3079" width="7.5" style="182" bestFit="1" customWidth="1"/>
    <col min="3080" max="3080" width="11" style="182" bestFit="1" customWidth="1"/>
    <col min="3081" max="3083" width="10" style="182"/>
    <col min="3084" max="3084" width="10.125" style="182" bestFit="1" customWidth="1"/>
    <col min="3085" max="3328" width="10" style="182"/>
    <col min="3329" max="3329" width="19.75" style="182" customWidth="1"/>
    <col min="3330" max="3330" width="10" style="182" customWidth="1"/>
    <col min="3331" max="3331" width="7.5" style="182" bestFit="1" customWidth="1"/>
    <col min="3332" max="3332" width="9.125" style="182" bestFit="1" customWidth="1"/>
    <col min="3333" max="3333" width="7.5" style="182" bestFit="1" customWidth="1"/>
    <col min="3334" max="3334" width="9.125" style="182" bestFit="1" customWidth="1"/>
    <col min="3335" max="3335" width="7.5" style="182" bestFit="1" customWidth="1"/>
    <col min="3336" max="3336" width="11" style="182" bestFit="1" customWidth="1"/>
    <col min="3337" max="3339" width="10" style="182"/>
    <col min="3340" max="3340" width="10.125" style="182" bestFit="1" customWidth="1"/>
    <col min="3341" max="3584" width="10" style="182"/>
    <col min="3585" max="3585" width="19.75" style="182" customWidth="1"/>
    <col min="3586" max="3586" width="10" style="182" customWidth="1"/>
    <col min="3587" max="3587" width="7.5" style="182" bestFit="1" customWidth="1"/>
    <col min="3588" max="3588" width="9.125" style="182" bestFit="1" customWidth="1"/>
    <col min="3589" max="3589" width="7.5" style="182" bestFit="1" customWidth="1"/>
    <col min="3590" max="3590" width="9.125" style="182" bestFit="1" customWidth="1"/>
    <col min="3591" max="3591" width="7.5" style="182" bestFit="1" customWidth="1"/>
    <col min="3592" max="3592" width="11" style="182" bestFit="1" customWidth="1"/>
    <col min="3593" max="3595" width="10" style="182"/>
    <col min="3596" max="3596" width="10.125" style="182" bestFit="1" customWidth="1"/>
    <col min="3597" max="3840" width="10" style="182"/>
    <col min="3841" max="3841" width="19.75" style="182" customWidth="1"/>
    <col min="3842" max="3842" width="10" style="182" customWidth="1"/>
    <col min="3843" max="3843" width="7.5" style="182" bestFit="1" customWidth="1"/>
    <col min="3844" max="3844" width="9.125" style="182" bestFit="1" customWidth="1"/>
    <col min="3845" max="3845" width="7.5" style="182" bestFit="1" customWidth="1"/>
    <col min="3846" max="3846" width="9.125" style="182" bestFit="1" customWidth="1"/>
    <col min="3847" max="3847" width="7.5" style="182" bestFit="1" customWidth="1"/>
    <col min="3848" max="3848" width="11" style="182" bestFit="1" customWidth="1"/>
    <col min="3849" max="3851" width="10" style="182"/>
    <col min="3852" max="3852" width="10.125" style="182" bestFit="1" customWidth="1"/>
    <col min="3853" max="4096" width="11" style="182"/>
    <col min="4097" max="4097" width="19.75" style="182" customWidth="1"/>
    <col min="4098" max="4098" width="10" style="182" customWidth="1"/>
    <col min="4099" max="4099" width="7.5" style="182" bestFit="1" customWidth="1"/>
    <col min="4100" max="4100" width="9.125" style="182" bestFit="1" customWidth="1"/>
    <col min="4101" max="4101" width="7.5" style="182" bestFit="1" customWidth="1"/>
    <col min="4102" max="4102" width="9.125" style="182" bestFit="1" customWidth="1"/>
    <col min="4103" max="4103" width="7.5" style="182" bestFit="1" customWidth="1"/>
    <col min="4104" max="4104" width="11" style="182" bestFit="1" customWidth="1"/>
    <col min="4105" max="4107" width="10" style="182"/>
    <col min="4108" max="4108" width="10.125" style="182" bestFit="1" customWidth="1"/>
    <col min="4109" max="4352" width="10" style="182"/>
    <col min="4353" max="4353" width="19.75" style="182" customWidth="1"/>
    <col min="4354" max="4354" width="10" style="182" customWidth="1"/>
    <col min="4355" max="4355" width="7.5" style="182" bestFit="1" customWidth="1"/>
    <col min="4356" max="4356" width="9.125" style="182" bestFit="1" customWidth="1"/>
    <col min="4357" max="4357" width="7.5" style="182" bestFit="1" customWidth="1"/>
    <col min="4358" max="4358" width="9.125" style="182" bestFit="1" customWidth="1"/>
    <col min="4359" max="4359" width="7.5" style="182" bestFit="1" customWidth="1"/>
    <col min="4360" max="4360" width="11" style="182" bestFit="1" customWidth="1"/>
    <col min="4361" max="4363" width="10" style="182"/>
    <col min="4364" max="4364" width="10.125" style="182" bestFit="1" customWidth="1"/>
    <col min="4365" max="4608" width="10" style="182"/>
    <col min="4609" max="4609" width="19.75" style="182" customWidth="1"/>
    <col min="4610" max="4610" width="10" style="182" customWidth="1"/>
    <col min="4611" max="4611" width="7.5" style="182" bestFit="1" customWidth="1"/>
    <col min="4612" max="4612" width="9.125" style="182" bestFit="1" customWidth="1"/>
    <col min="4613" max="4613" width="7.5" style="182" bestFit="1" customWidth="1"/>
    <col min="4614" max="4614" width="9.125" style="182" bestFit="1" customWidth="1"/>
    <col min="4615" max="4615" width="7.5" style="182" bestFit="1" customWidth="1"/>
    <col min="4616" max="4616" width="11" style="182" bestFit="1" customWidth="1"/>
    <col min="4617" max="4619" width="10" style="182"/>
    <col min="4620" max="4620" width="10.125" style="182" bestFit="1" customWidth="1"/>
    <col min="4621" max="4864" width="10" style="182"/>
    <col min="4865" max="4865" width="19.75" style="182" customWidth="1"/>
    <col min="4866" max="4866" width="10" style="182" customWidth="1"/>
    <col min="4867" max="4867" width="7.5" style="182" bestFit="1" customWidth="1"/>
    <col min="4868" max="4868" width="9.125" style="182" bestFit="1" customWidth="1"/>
    <col min="4869" max="4869" width="7.5" style="182" bestFit="1" customWidth="1"/>
    <col min="4870" max="4870" width="9.125" style="182" bestFit="1" customWidth="1"/>
    <col min="4871" max="4871" width="7.5" style="182" bestFit="1" customWidth="1"/>
    <col min="4872" max="4872" width="11" style="182" bestFit="1" customWidth="1"/>
    <col min="4873" max="4875" width="10" style="182"/>
    <col min="4876" max="4876" width="10.125" style="182" bestFit="1" customWidth="1"/>
    <col min="4877" max="5120" width="11" style="182"/>
    <col min="5121" max="5121" width="19.75" style="182" customWidth="1"/>
    <col min="5122" max="5122" width="10" style="182" customWidth="1"/>
    <col min="5123" max="5123" width="7.5" style="182" bestFit="1" customWidth="1"/>
    <col min="5124" max="5124" width="9.125" style="182" bestFit="1" customWidth="1"/>
    <col min="5125" max="5125" width="7.5" style="182" bestFit="1" customWidth="1"/>
    <col min="5126" max="5126" width="9.125" style="182" bestFit="1" customWidth="1"/>
    <col min="5127" max="5127" width="7.5" style="182" bestFit="1" customWidth="1"/>
    <col min="5128" max="5128" width="11" style="182" bestFit="1" customWidth="1"/>
    <col min="5129" max="5131" width="10" style="182"/>
    <col min="5132" max="5132" width="10.125" style="182" bestFit="1" customWidth="1"/>
    <col min="5133" max="5376" width="10" style="182"/>
    <col min="5377" max="5377" width="19.75" style="182" customWidth="1"/>
    <col min="5378" max="5378" width="10" style="182" customWidth="1"/>
    <col min="5379" max="5379" width="7.5" style="182" bestFit="1" customWidth="1"/>
    <col min="5380" max="5380" width="9.125" style="182" bestFit="1" customWidth="1"/>
    <col min="5381" max="5381" width="7.5" style="182" bestFit="1" customWidth="1"/>
    <col min="5382" max="5382" width="9.125" style="182" bestFit="1" customWidth="1"/>
    <col min="5383" max="5383" width="7.5" style="182" bestFit="1" customWidth="1"/>
    <col min="5384" max="5384" width="11" style="182" bestFit="1" customWidth="1"/>
    <col min="5385" max="5387" width="10" style="182"/>
    <col min="5388" max="5388" width="10.125" style="182" bestFit="1" customWidth="1"/>
    <col min="5389" max="5632" width="10" style="182"/>
    <col min="5633" max="5633" width="19.75" style="182" customWidth="1"/>
    <col min="5634" max="5634" width="10" style="182" customWidth="1"/>
    <col min="5635" max="5635" width="7.5" style="182" bestFit="1" customWidth="1"/>
    <col min="5636" max="5636" width="9.125" style="182" bestFit="1" customWidth="1"/>
    <col min="5637" max="5637" width="7.5" style="182" bestFit="1" customWidth="1"/>
    <col min="5638" max="5638" width="9.125" style="182" bestFit="1" customWidth="1"/>
    <col min="5639" max="5639" width="7.5" style="182" bestFit="1" customWidth="1"/>
    <col min="5640" max="5640" width="11" style="182" bestFit="1" customWidth="1"/>
    <col min="5641" max="5643" width="10" style="182"/>
    <col min="5644" max="5644" width="10.125" style="182" bestFit="1" customWidth="1"/>
    <col min="5645" max="5888" width="10" style="182"/>
    <col min="5889" max="5889" width="19.75" style="182" customWidth="1"/>
    <col min="5890" max="5890" width="10" style="182" customWidth="1"/>
    <col min="5891" max="5891" width="7.5" style="182" bestFit="1" customWidth="1"/>
    <col min="5892" max="5892" width="9.125" style="182" bestFit="1" customWidth="1"/>
    <col min="5893" max="5893" width="7.5" style="182" bestFit="1" customWidth="1"/>
    <col min="5894" max="5894" width="9.125" style="182" bestFit="1" customWidth="1"/>
    <col min="5895" max="5895" width="7.5" style="182" bestFit="1" customWidth="1"/>
    <col min="5896" max="5896" width="11" style="182" bestFit="1" customWidth="1"/>
    <col min="5897" max="5899" width="10" style="182"/>
    <col min="5900" max="5900" width="10.125" style="182" bestFit="1" customWidth="1"/>
    <col min="5901" max="6144" width="11" style="182"/>
    <col min="6145" max="6145" width="19.75" style="182" customWidth="1"/>
    <col min="6146" max="6146" width="10" style="182" customWidth="1"/>
    <col min="6147" max="6147" width="7.5" style="182" bestFit="1" customWidth="1"/>
    <col min="6148" max="6148" width="9.125" style="182" bestFit="1" customWidth="1"/>
    <col min="6149" max="6149" width="7.5" style="182" bestFit="1" customWidth="1"/>
    <col min="6150" max="6150" width="9.125" style="182" bestFit="1" customWidth="1"/>
    <col min="6151" max="6151" width="7.5" style="182" bestFit="1" customWidth="1"/>
    <col min="6152" max="6152" width="11" style="182" bestFit="1" customWidth="1"/>
    <col min="6153" max="6155" width="10" style="182"/>
    <col min="6156" max="6156" width="10.125" style="182" bestFit="1" customWidth="1"/>
    <col min="6157" max="6400" width="10" style="182"/>
    <col min="6401" max="6401" width="19.75" style="182" customWidth="1"/>
    <col min="6402" max="6402" width="10" style="182" customWidth="1"/>
    <col min="6403" max="6403" width="7.5" style="182" bestFit="1" customWidth="1"/>
    <col min="6404" max="6404" width="9.125" style="182" bestFit="1" customWidth="1"/>
    <col min="6405" max="6405" width="7.5" style="182" bestFit="1" customWidth="1"/>
    <col min="6406" max="6406" width="9.125" style="182" bestFit="1" customWidth="1"/>
    <col min="6407" max="6407" width="7.5" style="182" bestFit="1" customWidth="1"/>
    <col min="6408" max="6408" width="11" style="182" bestFit="1" customWidth="1"/>
    <col min="6409" max="6411" width="10" style="182"/>
    <col min="6412" max="6412" width="10.125" style="182" bestFit="1" customWidth="1"/>
    <col min="6413" max="6656" width="10" style="182"/>
    <col min="6657" max="6657" width="19.75" style="182" customWidth="1"/>
    <col min="6658" max="6658" width="10" style="182" customWidth="1"/>
    <col min="6659" max="6659" width="7.5" style="182" bestFit="1" customWidth="1"/>
    <col min="6660" max="6660" width="9.125" style="182" bestFit="1" customWidth="1"/>
    <col min="6661" max="6661" width="7.5" style="182" bestFit="1" customWidth="1"/>
    <col min="6662" max="6662" width="9.125" style="182" bestFit="1" customWidth="1"/>
    <col min="6663" max="6663" width="7.5" style="182" bestFit="1" customWidth="1"/>
    <col min="6664" max="6664" width="11" style="182" bestFit="1" customWidth="1"/>
    <col min="6665" max="6667" width="10" style="182"/>
    <col min="6668" max="6668" width="10.125" style="182" bestFit="1" customWidth="1"/>
    <col min="6669" max="6912" width="10" style="182"/>
    <col min="6913" max="6913" width="19.75" style="182" customWidth="1"/>
    <col min="6914" max="6914" width="10" style="182" customWidth="1"/>
    <col min="6915" max="6915" width="7.5" style="182" bestFit="1" customWidth="1"/>
    <col min="6916" max="6916" width="9.125" style="182" bestFit="1" customWidth="1"/>
    <col min="6917" max="6917" width="7.5" style="182" bestFit="1" customWidth="1"/>
    <col min="6918" max="6918" width="9.125" style="182" bestFit="1" customWidth="1"/>
    <col min="6919" max="6919" width="7.5" style="182" bestFit="1" customWidth="1"/>
    <col min="6920" max="6920" width="11" style="182" bestFit="1" customWidth="1"/>
    <col min="6921" max="6923" width="10" style="182"/>
    <col min="6924" max="6924" width="10.125" style="182" bestFit="1" customWidth="1"/>
    <col min="6925" max="7168" width="11" style="182"/>
    <col min="7169" max="7169" width="19.75" style="182" customWidth="1"/>
    <col min="7170" max="7170" width="10" style="182" customWidth="1"/>
    <col min="7171" max="7171" width="7.5" style="182" bestFit="1" customWidth="1"/>
    <col min="7172" max="7172" width="9.125" style="182" bestFit="1" customWidth="1"/>
    <col min="7173" max="7173" width="7.5" style="182" bestFit="1" customWidth="1"/>
    <col min="7174" max="7174" width="9.125" style="182" bestFit="1" customWidth="1"/>
    <col min="7175" max="7175" width="7.5" style="182" bestFit="1" customWidth="1"/>
    <col min="7176" max="7176" width="11" style="182" bestFit="1" customWidth="1"/>
    <col min="7177" max="7179" width="10" style="182"/>
    <col min="7180" max="7180" width="10.125" style="182" bestFit="1" customWidth="1"/>
    <col min="7181" max="7424" width="10" style="182"/>
    <col min="7425" max="7425" width="19.75" style="182" customWidth="1"/>
    <col min="7426" max="7426" width="10" style="182" customWidth="1"/>
    <col min="7427" max="7427" width="7.5" style="182" bestFit="1" customWidth="1"/>
    <col min="7428" max="7428" width="9.125" style="182" bestFit="1" customWidth="1"/>
    <col min="7429" max="7429" width="7.5" style="182" bestFit="1" customWidth="1"/>
    <col min="7430" max="7430" width="9.125" style="182" bestFit="1" customWidth="1"/>
    <col min="7431" max="7431" width="7.5" style="182" bestFit="1" customWidth="1"/>
    <col min="7432" max="7432" width="11" style="182" bestFit="1" customWidth="1"/>
    <col min="7433" max="7435" width="10" style="182"/>
    <col min="7436" max="7436" width="10.125" style="182" bestFit="1" customWidth="1"/>
    <col min="7437" max="7680" width="10" style="182"/>
    <col min="7681" max="7681" width="19.75" style="182" customWidth="1"/>
    <col min="7682" max="7682" width="10" style="182" customWidth="1"/>
    <col min="7683" max="7683" width="7.5" style="182" bestFit="1" customWidth="1"/>
    <col min="7684" max="7684" width="9.125" style="182" bestFit="1" customWidth="1"/>
    <col min="7685" max="7685" width="7.5" style="182" bestFit="1" customWidth="1"/>
    <col min="7686" max="7686" width="9.125" style="182" bestFit="1" customWidth="1"/>
    <col min="7687" max="7687" width="7.5" style="182" bestFit="1" customWidth="1"/>
    <col min="7688" max="7688" width="11" style="182" bestFit="1" customWidth="1"/>
    <col min="7689" max="7691" width="10" style="182"/>
    <col min="7692" max="7692" width="10.125" style="182" bestFit="1" customWidth="1"/>
    <col min="7693" max="7936" width="10" style="182"/>
    <col min="7937" max="7937" width="19.75" style="182" customWidth="1"/>
    <col min="7938" max="7938" width="10" style="182" customWidth="1"/>
    <col min="7939" max="7939" width="7.5" style="182" bestFit="1" customWidth="1"/>
    <col min="7940" max="7940" width="9.125" style="182" bestFit="1" customWidth="1"/>
    <col min="7941" max="7941" width="7.5" style="182" bestFit="1" customWidth="1"/>
    <col min="7942" max="7942" width="9.125" style="182" bestFit="1" customWidth="1"/>
    <col min="7943" max="7943" width="7.5" style="182" bestFit="1" customWidth="1"/>
    <col min="7944" max="7944" width="11" style="182" bestFit="1" customWidth="1"/>
    <col min="7945" max="7947" width="10" style="182"/>
    <col min="7948" max="7948" width="10.125" style="182" bestFit="1" customWidth="1"/>
    <col min="7949" max="8192" width="11" style="182"/>
    <col min="8193" max="8193" width="19.75" style="182" customWidth="1"/>
    <col min="8194" max="8194" width="10" style="182" customWidth="1"/>
    <col min="8195" max="8195" width="7.5" style="182" bestFit="1" customWidth="1"/>
    <col min="8196" max="8196" width="9.125" style="182" bestFit="1" customWidth="1"/>
    <col min="8197" max="8197" width="7.5" style="182" bestFit="1" customWidth="1"/>
    <col min="8198" max="8198" width="9.125" style="182" bestFit="1" customWidth="1"/>
    <col min="8199" max="8199" width="7.5" style="182" bestFit="1" customWidth="1"/>
    <col min="8200" max="8200" width="11" style="182" bestFit="1" customWidth="1"/>
    <col min="8201" max="8203" width="10" style="182"/>
    <col min="8204" max="8204" width="10.125" style="182" bestFit="1" customWidth="1"/>
    <col min="8205" max="8448" width="10" style="182"/>
    <col min="8449" max="8449" width="19.75" style="182" customWidth="1"/>
    <col min="8450" max="8450" width="10" style="182" customWidth="1"/>
    <col min="8451" max="8451" width="7.5" style="182" bestFit="1" customWidth="1"/>
    <col min="8452" max="8452" width="9.125" style="182" bestFit="1" customWidth="1"/>
    <col min="8453" max="8453" width="7.5" style="182" bestFit="1" customWidth="1"/>
    <col min="8454" max="8454" width="9.125" style="182" bestFit="1" customWidth="1"/>
    <col min="8455" max="8455" width="7.5" style="182" bestFit="1" customWidth="1"/>
    <col min="8456" max="8456" width="11" style="182" bestFit="1" customWidth="1"/>
    <col min="8457" max="8459" width="10" style="182"/>
    <col min="8460" max="8460" width="10.125" style="182" bestFit="1" customWidth="1"/>
    <col min="8461" max="8704" width="10" style="182"/>
    <col min="8705" max="8705" width="19.75" style="182" customWidth="1"/>
    <col min="8706" max="8706" width="10" style="182" customWidth="1"/>
    <col min="8707" max="8707" width="7.5" style="182" bestFit="1" customWidth="1"/>
    <col min="8708" max="8708" width="9.125" style="182" bestFit="1" customWidth="1"/>
    <col min="8709" max="8709" width="7.5" style="182" bestFit="1" customWidth="1"/>
    <col min="8710" max="8710" width="9.125" style="182" bestFit="1" customWidth="1"/>
    <col min="8711" max="8711" width="7.5" style="182" bestFit="1" customWidth="1"/>
    <col min="8712" max="8712" width="11" style="182" bestFit="1" customWidth="1"/>
    <col min="8713" max="8715" width="10" style="182"/>
    <col min="8716" max="8716" width="10.125" style="182" bestFit="1" customWidth="1"/>
    <col min="8717" max="8960" width="10" style="182"/>
    <col min="8961" max="8961" width="19.75" style="182" customWidth="1"/>
    <col min="8962" max="8962" width="10" style="182" customWidth="1"/>
    <col min="8963" max="8963" width="7.5" style="182" bestFit="1" customWidth="1"/>
    <col min="8964" max="8964" width="9.125" style="182" bestFit="1" customWidth="1"/>
    <col min="8965" max="8965" width="7.5" style="182" bestFit="1" customWidth="1"/>
    <col min="8966" max="8966" width="9.125" style="182" bestFit="1" customWidth="1"/>
    <col min="8967" max="8967" width="7.5" style="182" bestFit="1" customWidth="1"/>
    <col min="8968" max="8968" width="11" style="182" bestFit="1" customWidth="1"/>
    <col min="8969" max="8971" width="10" style="182"/>
    <col min="8972" max="8972" width="10.125" style="182" bestFit="1" customWidth="1"/>
    <col min="8973" max="9216" width="11" style="182"/>
    <col min="9217" max="9217" width="19.75" style="182" customWidth="1"/>
    <col min="9218" max="9218" width="10" style="182" customWidth="1"/>
    <col min="9219" max="9219" width="7.5" style="182" bestFit="1" customWidth="1"/>
    <col min="9220" max="9220" width="9.125" style="182" bestFit="1" customWidth="1"/>
    <col min="9221" max="9221" width="7.5" style="182" bestFit="1" customWidth="1"/>
    <col min="9222" max="9222" width="9.125" style="182" bestFit="1" customWidth="1"/>
    <col min="9223" max="9223" width="7.5" style="182" bestFit="1" customWidth="1"/>
    <col min="9224" max="9224" width="11" style="182" bestFit="1" customWidth="1"/>
    <col min="9225" max="9227" width="10" style="182"/>
    <col min="9228" max="9228" width="10.125" style="182" bestFit="1" customWidth="1"/>
    <col min="9229" max="9472" width="10" style="182"/>
    <col min="9473" max="9473" width="19.75" style="182" customWidth="1"/>
    <col min="9474" max="9474" width="10" style="182" customWidth="1"/>
    <col min="9475" max="9475" width="7.5" style="182" bestFit="1" customWidth="1"/>
    <col min="9476" max="9476" width="9.125" style="182" bestFit="1" customWidth="1"/>
    <col min="9477" max="9477" width="7.5" style="182" bestFit="1" customWidth="1"/>
    <col min="9478" max="9478" width="9.125" style="182" bestFit="1" customWidth="1"/>
    <col min="9479" max="9479" width="7.5" style="182" bestFit="1" customWidth="1"/>
    <col min="9480" max="9480" width="11" style="182" bestFit="1" customWidth="1"/>
    <col min="9481" max="9483" width="10" style="182"/>
    <col min="9484" max="9484" width="10.125" style="182" bestFit="1" customWidth="1"/>
    <col min="9485" max="9728" width="10" style="182"/>
    <col min="9729" max="9729" width="19.75" style="182" customWidth="1"/>
    <col min="9730" max="9730" width="10" style="182" customWidth="1"/>
    <col min="9731" max="9731" width="7.5" style="182" bestFit="1" customWidth="1"/>
    <col min="9732" max="9732" width="9.125" style="182" bestFit="1" customWidth="1"/>
    <col min="9733" max="9733" width="7.5" style="182" bestFit="1" customWidth="1"/>
    <col min="9734" max="9734" width="9.125" style="182" bestFit="1" customWidth="1"/>
    <col min="9735" max="9735" width="7.5" style="182" bestFit="1" customWidth="1"/>
    <col min="9736" max="9736" width="11" style="182" bestFit="1" customWidth="1"/>
    <col min="9737" max="9739" width="10" style="182"/>
    <col min="9740" max="9740" width="10.125" style="182" bestFit="1" customWidth="1"/>
    <col min="9741" max="9984" width="10" style="182"/>
    <col min="9985" max="9985" width="19.75" style="182" customWidth="1"/>
    <col min="9986" max="9986" width="10" style="182" customWidth="1"/>
    <col min="9987" max="9987" width="7.5" style="182" bestFit="1" customWidth="1"/>
    <col min="9988" max="9988" width="9.125" style="182" bestFit="1" customWidth="1"/>
    <col min="9989" max="9989" width="7.5" style="182" bestFit="1" customWidth="1"/>
    <col min="9990" max="9990" width="9.125" style="182" bestFit="1" customWidth="1"/>
    <col min="9991" max="9991" width="7.5" style="182" bestFit="1" customWidth="1"/>
    <col min="9992" max="9992" width="11" style="182" bestFit="1" customWidth="1"/>
    <col min="9993" max="9995" width="10" style="182"/>
    <col min="9996" max="9996" width="10.125" style="182" bestFit="1" customWidth="1"/>
    <col min="9997" max="10240" width="11" style="182"/>
    <col min="10241" max="10241" width="19.75" style="182" customWidth="1"/>
    <col min="10242" max="10242" width="10" style="182" customWidth="1"/>
    <col min="10243" max="10243" width="7.5" style="182" bestFit="1" customWidth="1"/>
    <col min="10244" max="10244" width="9.125" style="182" bestFit="1" customWidth="1"/>
    <col min="10245" max="10245" width="7.5" style="182" bestFit="1" customWidth="1"/>
    <col min="10246" max="10246" width="9.125" style="182" bestFit="1" customWidth="1"/>
    <col min="10247" max="10247" width="7.5" style="182" bestFit="1" customWidth="1"/>
    <col min="10248" max="10248" width="11" style="182" bestFit="1" customWidth="1"/>
    <col min="10249" max="10251" width="10" style="182"/>
    <col min="10252" max="10252" width="10.125" style="182" bestFit="1" customWidth="1"/>
    <col min="10253" max="10496" width="10" style="182"/>
    <col min="10497" max="10497" width="19.75" style="182" customWidth="1"/>
    <col min="10498" max="10498" width="10" style="182" customWidth="1"/>
    <col min="10499" max="10499" width="7.5" style="182" bestFit="1" customWidth="1"/>
    <col min="10500" max="10500" width="9.125" style="182" bestFit="1" customWidth="1"/>
    <col min="10501" max="10501" width="7.5" style="182" bestFit="1" customWidth="1"/>
    <col min="10502" max="10502" width="9.125" style="182" bestFit="1" customWidth="1"/>
    <col min="10503" max="10503" width="7.5" style="182" bestFit="1" customWidth="1"/>
    <col min="10504" max="10504" width="11" style="182" bestFit="1" customWidth="1"/>
    <col min="10505" max="10507" width="10" style="182"/>
    <col min="10508" max="10508" width="10.125" style="182" bestFit="1" customWidth="1"/>
    <col min="10509" max="10752" width="10" style="182"/>
    <col min="10753" max="10753" width="19.75" style="182" customWidth="1"/>
    <col min="10754" max="10754" width="10" style="182" customWidth="1"/>
    <col min="10755" max="10755" width="7.5" style="182" bestFit="1" customWidth="1"/>
    <col min="10756" max="10756" width="9.125" style="182" bestFit="1" customWidth="1"/>
    <col min="10757" max="10757" width="7.5" style="182" bestFit="1" customWidth="1"/>
    <col min="10758" max="10758" width="9.125" style="182" bestFit="1" customWidth="1"/>
    <col min="10759" max="10759" width="7.5" style="182" bestFit="1" customWidth="1"/>
    <col min="10760" max="10760" width="11" style="182" bestFit="1" customWidth="1"/>
    <col min="10761" max="10763" width="10" style="182"/>
    <col min="10764" max="10764" width="10.125" style="182" bestFit="1" customWidth="1"/>
    <col min="10765" max="11008" width="10" style="182"/>
    <col min="11009" max="11009" width="19.75" style="182" customWidth="1"/>
    <col min="11010" max="11010" width="10" style="182" customWidth="1"/>
    <col min="11011" max="11011" width="7.5" style="182" bestFit="1" customWidth="1"/>
    <col min="11012" max="11012" width="9.125" style="182" bestFit="1" customWidth="1"/>
    <col min="11013" max="11013" width="7.5" style="182" bestFit="1" customWidth="1"/>
    <col min="11014" max="11014" width="9.125" style="182" bestFit="1" customWidth="1"/>
    <col min="11015" max="11015" width="7.5" style="182" bestFit="1" customWidth="1"/>
    <col min="11016" max="11016" width="11" style="182" bestFit="1" customWidth="1"/>
    <col min="11017" max="11019" width="10" style="182"/>
    <col min="11020" max="11020" width="10.125" style="182" bestFit="1" customWidth="1"/>
    <col min="11021" max="11264" width="11" style="182"/>
    <col min="11265" max="11265" width="19.75" style="182" customWidth="1"/>
    <col min="11266" max="11266" width="10" style="182" customWidth="1"/>
    <col min="11267" max="11267" width="7.5" style="182" bestFit="1" customWidth="1"/>
    <col min="11268" max="11268" width="9.125" style="182" bestFit="1" customWidth="1"/>
    <col min="11269" max="11269" width="7.5" style="182" bestFit="1" customWidth="1"/>
    <col min="11270" max="11270" width="9.125" style="182" bestFit="1" customWidth="1"/>
    <col min="11271" max="11271" width="7.5" style="182" bestFit="1" customWidth="1"/>
    <col min="11272" max="11272" width="11" style="182" bestFit="1" customWidth="1"/>
    <col min="11273" max="11275" width="10" style="182"/>
    <col min="11276" max="11276" width="10.125" style="182" bestFit="1" customWidth="1"/>
    <col min="11277" max="11520" width="10" style="182"/>
    <col min="11521" max="11521" width="19.75" style="182" customWidth="1"/>
    <col min="11522" max="11522" width="10" style="182" customWidth="1"/>
    <col min="11523" max="11523" width="7.5" style="182" bestFit="1" customWidth="1"/>
    <col min="11524" max="11524" width="9.125" style="182" bestFit="1" customWidth="1"/>
    <col min="11525" max="11525" width="7.5" style="182" bestFit="1" customWidth="1"/>
    <col min="11526" max="11526" width="9.125" style="182" bestFit="1" customWidth="1"/>
    <col min="11527" max="11527" width="7.5" style="182" bestFit="1" customWidth="1"/>
    <col min="11528" max="11528" width="11" style="182" bestFit="1" customWidth="1"/>
    <col min="11529" max="11531" width="10" style="182"/>
    <col min="11532" max="11532" width="10.125" style="182" bestFit="1" customWidth="1"/>
    <col min="11533" max="11776" width="10" style="182"/>
    <col min="11777" max="11777" width="19.75" style="182" customWidth="1"/>
    <col min="11778" max="11778" width="10" style="182" customWidth="1"/>
    <col min="11779" max="11779" width="7.5" style="182" bestFit="1" customWidth="1"/>
    <col min="11780" max="11780" width="9.125" style="182" bestFit="1" customWidth="1"/>
    <col min="11781" max="11781" width="7.5" style="182" bestFit="1" customWidth="1"/>
    <col min="11782" max="11782" width="9.125" style="182" bestFit="1" customWidth="1"/>
    <col min="11783" max="11783" width="7.5" style="182" bestFit="1" customWidth="1"/>
    <col min="11784" max="11784" width="11" style="182" bestFit="1" customWidth="1"/>
    <col min="11785" max="11787" width="10" style="182"/>
    <col min="11788" max="11788" width="10.125" style="182" bestFit="1" customWidth="1"/>
    <col min="11789" max="12032" width="10" style="182"/>
    <col min="12033" max="12033" width="19.75" style="182" customWidth="1"/>
    <col min="12034" max="12034" width="10" style="182" customWidth="1"/>
    <col min="12035" max="12035" width="7.5" style="182" bestFit="1" customWidth="1"/>
    <col min="12036" max="12036" width="9.125" style="182" bestFit="1" customWidth="1"/>
    <col min="12037" max="12037" width="7.5" style="182" bestFit="1" customWidth="1"/>
    <col min="12038" max="12038" width="9.125" style="182" bestFit="1" customWidth="1"/>
    <col min="12039" max="12039" width="7.5" style="182" bestFit="1" customWidth="1"/>
    <col min="12040" max="12040" width="11" style="182" bestFit="1" customWidth="1"/>
    <col min="12041" max="12043" width="10" style="182"/>
    <col min="12044" max="12044" width="10.125" style="182" bestFit="1" customWidth="1"/>
    <col min="12045" max="12288" width="11" style="182"/>
    <col min="12289" max="12289" width="19.75" style="182" customWidth="1"/>
    <col min="12290" max="12290" width="10" style="182" customWidth="1"/>
    <col min="12291" max="12291" width="7.5" style="182" bestFit="1" customWidth="1"/>
    <col min="12292" max="12292" width="9.125" style="182" bestFit="1" customWidth="1"/>
    <col min="12293" max="12293" width="7.5" style="182" bestFit="1" customWidth="1"/>
    <col min="12294" max="12294" width="9.125" style="182" bestFit="1" customWidth="1"/>
    <col min="12295" max="12295" width="7.5" style="182" bestFit="1" customWidth="1"/>
    <col min="12296" max="12296" width="11" style="182" bestFit="1" customWidth="1"/>
    <col min="12297" max="12299" width="10" style="182"/>
    <col min="12300" max="12300" width="10.125" style="182" bestFit="1" customWidth="1"/>
    <col min="12301" max="12544" width="10" style="182"/>
    <col min="12545" max="12545" width="19.75" style="182" customWidth="1"/>
    <col min="12546" max="12546" width="10" style="182" customWidth="1"/>
    <col min="12547" max="12547" width="7.5" style="182" bestFit="1" customWidth="1"/>
    <col min="12548" max="12548" width="9.125" style="182" bestFit="1" customWidth="1"/>
    <col min="12549" max="12549" width="7.5" style="182" bestFit="1" customWidth="1"/>
    <col min="12550" max="12550" width="9.125" style="182" bestFit="1" customWidth="1"/>
    <col min="12551" max="12551" width="7.5" style="182" bestFit="1" customWidth="1"/>
    <col min="12552" max="12552" width="11" style="182" bestFit="1" customWidth="1"/>
    <col min="12553" max="12555" width="10" style="182"/>
    <col min="12556" max="12556" width="10.125" style="182" bestFit="1" customWidth="1"/>
    <col min="12557" max="12800" width="10" style="182"/>
    <col min="12801" max="12801" width="19.75" style="182" customWidth="1"/>
    <col min="12802" max="12802" width="10" style="182" customWidth="1"/>
    <col min="12803" max="12803" width="7.5" style="182" bestFit="1" customWidth="1"/>
    <col min="12804" max="12804" width="9.125" style="182" bestFit="1" customWidth="1"/>
    <col min="12805" max="12805" width="7.5" style="182" bestFit="1" customWidth="1"/>
    <col min="12806" max="12806" width="9.125" style="182" bestFit="1" customWidth="1"/>
    <col min="12807" max="12807" width="7.5" style="182" bestFit="1" customWidth="1"/>
    <col min="12808" max="12808" width="11" style="182" bestFit="1" customWidth="1"/>
    <col min="12809" max="12811" width="10" style="182"/>
    <col min="12812" max="12812" width="10.125" style="182" bestFit="1" customWidth="1"/>
    <col min="12813" max="13056" width="10" style="182"/>
    <col min="13057" max="13057" width="19.75" style="182" customWidth="1"/>
    <col min="13058" max="13058" width="10" style="182" customWidth="1"/>
    <col min="13059" max="13059" width="7.5" style="182" bestFit="1" customWidth="1"/>
    <col min="13060" max="13060" width="9.125" style="182" bestFit="1" customWidth="1"/>
    <col min="13061" max="13061" width="7.5" style="182" bestFit="1" customWidth="1"/>
    <col min="13062" max="13062" width="9.125" style="182" bestFit="1" customWidth="1"/>
    <col min="13063" max="13063" width="7.5" style="182" bestFit="1" customWidth="1"/>
    <col min="13064" max="13064" width="11" style="182" bestFit="1" customWidth="1"/>
    <col min="13065" max="13067" width="10" style="182"/>
    <col min="13068" max="13068" width="10.125" style="182" bestFit="1" customWidth="1"/>
    <col min="13069" max="13312" width="11" style="182"/>
    <col min="13313" max="13313" width="19.75" style="182" customWidth="1"/>
    <col min="13314" max="13314" width="10" style="182" customWidth="1"/>
    <col min="13315" max="13315" width="7.5" style="182" bestFit="1" customWidth="1"/>
    <col min="13316" max="13316" width="9.125" style="182" bestFit="1" customWidth="1"/>
    <col min="13317" max="13317" width="7.5" style="182" bestFit="1" customWidth="1"/>
    <col min="13318" max="13318" width="9.125" style="182" bestFit="1" customWidth="1"/>
    <col min="13319" max="13319" width="7.5" style="182" bestFit="1" customWidth="1"/>
    <col min="13320" max="13320" width="11" style="182" bestFit="1" customWidth="1"/>
    <col min="13321" max="13323" width="10" style="182"/>
    <col min="13324" max="13324" width="10.125" style="182" bestFit="1" customWidth="1"/>
    <col min="13325" max="13568" width="10" style="182"/>
    <col min="13569" max="13569" width="19.75" style="182" customWidth="1"/>
    <col min="13570" max="13570" width="10" style="182" customWidth="1"/>
    <col min="13571" max="13571" width="7.5" style="182" bestFit="1" customWidth="1"/>
    <col min="13572" max="13572" width="9.125" style="182" bestFit="1" customWidth="1"/>
    <col min="13573" max="13573" width="7.5" style="182" bestFit="1" customWidth="1"/>
    <col min="13574" max="13574" width="9.125" style="182" bestFit="1" customWidth="1"/>
    <col min="13575" max="13575" width="7.5" style="182" bestFit="1" customWidth="1"/>
    <col min="13576" max="13576" width="11" style="182" bestFit="1" customWidth="1"/>
    <col min="13577" max="13579" width="10" style="182"/>
    <col min="13580" max="13580" width="10.125" style="182" bestFit="1" customWidth="1"/>
    <col min="13581" max="13824" width="10" style="182"/>
    <col min="13825" max="13825" width="19.75" style="182" customWidth="1"/>
    <col min="13826" max="13826" width="10" style="182" customWidth="1"/>
    <col min="13827" max="13827" width="7.5" style="182" bestFit="1" customWidth="1"/>
    <col min="13828" max="13828" width="9.125" style="182" bestFit="1" customWidth="1"/>
    <col min="13829" max="13829" width="7.5" style="182" bestFit="1" customWidth="1"/>
    <col min="13830" max="13830" width="9.125" style="182" bestFit="1" customWidth="1"/>
    <col min="13831" max="13831" width="7.5" style="182" bestFit="1" customWidth="1"/>
    <col min="13832" max="13832" width="11" style="182" bestFit="1" customWidth="1"/>
    <col min="13833" max="13835" width="10" style="182"/>
    <col min="13836" max="13836" width="10.125" style="182" bestFit="1" customWidth="1"/>
    <col min="13837" max="14080" width="10" style="182"/>
    <col min="14081" max="14081" width="19.75" style="182" customWidth="1"/>
    <col min="14082" max="14082" width="10" style="182" customWidth="1"/>
    <col min="14083" max="14083" width="7.5" style="182" bestFit="1" customWidth="1"/>
    <col min="14084" max="14084" width="9.125" style="182" bestFit="1" customWidth="1"/>
    <col min="14085" max="14085" width="7.5" style="182" bestFit="1" customWidth="1"/>
    <col min="14086" max="14086" width="9.125" style="182" bestFit="1" customWidth="1"/>
    <col min="14087" max="14087" width="7.5" style="182" bestFit="1" customWidth="1"/>
    <col min="14088" max="14088" width="11" style="182" bestFit="1" customWidth="1"/>
    <col min="14089" max="14091" width="10" style="182"/>
    <col min="14092" max="14092" width="10.125" style="182" bestFit="1" customWidth="1"/>
    <col min="14093" max="14336" width="11" style="182"/>
    <col min="14337" max="14337" width="19.75" style="182" customWidth="1"/>
    <col min="14338" max="14338" width="10" style="182" customWidth="1"/>
    <col min="14339" max="14339" width="7.5" style="182" bestFit="1" customWidth="1"/>
    <col min="14340" max="14340" width="9.125" style="182" bestFit="1" customWidth="1"/>
    <col min="14341" max="14341" width="7.5" style="182" bestFit="1" customWidth="1"/>
    <col min="14342" max="14342" width="9.125" style="182" bestFit="1" customWidth="1"/>
    <col min="14343" max="14343" width="7.5" style="182" bestFit="1" customWidth="1"/>
    <col min="14344" max="14344" width="11" style="182" bestFit="1" customWidth="1"/>
    <col min="14345" max="14347" width="10" style="182"/>
    <col min="14348" max="14348" width="10.125" style="182" bestFit="1" customWidth="1"/>
    <col min="14349" max="14592" width="10" style="182"/>
    <col min="14593" max="14593" width="19.75" style="182" customWidth="1"/>
    <col min="14594" max="14594" width="10" style="182" customWidth="1"/>
    <col min="14595" max="14595" width="7.5" style="182" bestFit="1" customWidth="1"/>
    <col min="14596" max="14596" width="9.125" style="182" bestFit="1" customWidth="1"/>
    <col min="14597" max="14597" width="7.5" style="182" bestFit="1" customWidth="1"/>
    <col min="14598" max="14598" width="9.125" style="182" bestFit="1" customWidth="1"/>
    <col min="14599" max="14599" width="7.5" style="182" bestFit="1" customWidth="1"/>
    <col min="14600" max="14600" width="11" style="182" bestFit="1" customWidth="1"/>
    <col min="14601" max="14603" width="10" style="182"/>
    <col min="14604" max="14604" width="10.125" style="182" bestFit="1" customWidth="1"/>
    <col min="14605" max="14848" width="10" style="182"/>
    <col min="14849" max="14849" width="19.75" style="182" customWidth="1"/>
    <col min="14850" max="14850" width="10" style="182" customWidth="1"/>
    <col min="14851" max="14851" width="7.5" style="182" bestFit="1" customWidth="1"/>
    <col min="14852" max="14852" width="9.125" style="182" bestFit="1" customWidth="1"/>
    <col min="14853" max="14853" width="7.5" style="182" bestFit="1" customWidth="1"/>
    <col min="14854" max="14854" width="9.125" style="182" bestFit="1" customWidth="1"/>
    <col min="14855" max="14855" width="7.5" style="182" bestFit="1" customWidth="1"/>
    <col min="14856" max="14856" width="11" style="182" bestFit="1" customWidth="1"/>
    <col min="14857" max="14859" width="10" style="182"/>
    <col min="14860" max="14860" width="10.125" style="182" bestFit="1" customWidth="1"/>
    <col min="14861" max="15104" width="10" style="182"/>
    <col min="15105" max="15105" width="19.75" style="182" customWidth="1"/>
    <col min="15106" max="15106" width="10" style="182" customWidth="1"/>
    <col min="15107" max="15107" width="7.5" style="182" bestFit="1" customWidth="1"/>
    <col min="15108" max="15108" width="9.125" style="182" bestFit="1" customWidth="1"/>
    <col min="15109" max="15109" width="7.5" style="182" bestFit="1" customWidth="1"/>
    <col min="15110" max="15110" width="9.125" style="182" bestFit="1" customWidth="1"/>
    <col min="15111" max="15111" width="7.5" style="182" bestFit="1" customWidth="1"/>
    <col min="15112" max="15112" width="11" style="182" bestFit="1" customWidth="1"/>
    <col min="15113" max="15115" width="10" style="182"/>
    <col min="15116" max="15116" width="10.125" style="182" bestFit="1" customWidth="1"/>
    <col min="15117" max="15360" width="11" style="182"/>
    <col min="15361" max="15361" width="19.75" style="182" customWidth="1"/>
    <col min="15362" max="15362" width="10" style="182" customWidth="1"/>
    <col min="15363" max="15363" width="7.5" style="182" bestFit="1" customWidth="1"/>
    <col min="15364" max="15364" width="9.125" style="182" bestFit="1" customWidth="1"/>
    <col min="15365" max="15365" width="7.5" style="182" bestFit="1" customWidth="1"/>
    <col min="15366" max="15366" width="9.125" style="182" bestFit="1" customWidth="1"/>
    <col min="15367" max="15367" width="7.5" style="182" bestFit="1" customWidth="1"/>
    <col min="15368" max="15368" width="11" style="182" bestFit="1" customWidth="1"/>
    <col min="15369" max="15371" width="10" style="182"/>
    <col min="15372" max="15372" width="10.125" style="182" bestFit="1" customWidth="1"/>
    <col min="15373" max="15616" width="10" style="182"/>
    <col min="15617" max="15617" width="19.75" style="182" customWidth="1"/>
    <col min="15618" max="15618" width="10" style="182" customWidth="1"/>
    <col min="15619" max="15619" width="7.5" style="182" bestFit="1" customWidth="1"/>
    <col min="15620" max="15620" width="9.125" style="182" bestFit="1" customWidth="1"/>
    <col min="15621" max="15621" width="7.5" style="182" bestFit="1" customWidth="1"/>
    <col min="15622" max="15622" width="9.125" style="182" bestFit="1" customWidth="1"/>
    <col min="15623" max="15623" width="7.5" style="182" bestFit="1" customWidth="1"/>
    <col min="15624" max="15624" width="11" style="182" bestFit="1" customWidth="1"/>
    <col min="15625" max="15627" width="10" style="182"/>
    <col min="15628" max="15628" width="10.125" style="182" bestFit="1" customWidth="1"/>
    <col min="15629" max="15872" width="10" style="182"/>
    <col min="15873" max="15873" width="19.75" style="182" customWidth="1"/>
    <col min="15874" max="15874" width="10" style="182" customWidth="1"/>
    <col min="15875" max="15875" width="7.5" style="182" bestFit="1" customWidth="1"/>
    <col min="15876" max="15876" width="9.125" style="182" bestFit="1" customWidth="1"/>
    <col min="15877" max="15877" width="7.5" style="182" bestFit="1" customWidth="1"/>
    <col min="15878" max="15878" width="9.125" style="182" bestFit="1" customWidth="1"/>
    <col min="15879" max="15879" width="7.5" style="182" bestFit="1" customWidth="1"/>
    <col min="15880" max="15880" width="11" style="182" bestFit="1" customWidth="1"/>
    <col min="15881" max="15883" width="10" style="182"/>
    <col min="15884" max="15884" width="10.125" style="182" bestFit="1" customWidth="1"/>
    <col min="15885" max="16128" width="10" style="182"/>
    <col min="16129" max="16129" width="19.75" style="182" customWidth="1"/>
    <col min="16130" max="16130" width="10" style="182" customWidth="1"/>
    <col min="16131" max="16131" width="7.5" style="182" bestFit="1" customWidth="1"/>
    <col min="16132" max="16132" width="9.125" style="182" bestFit="1" customWidth="1"/>
    <col min="16133" max="16133" width="7.5" style="182" bestFit="1" customWidth="1"/>
    <col min="16134" max="16134" width="9.125" style="182" bestFit="1" customWidth="1"/>
    <col min="16135" max="16135" width="7.5" style="182" bestFit="1" customWidth="1"/>
    <col min="16136" max="16136" width="11" style="182" bestFit="1" customWidth="1"/>
    <col min="16137" max="16139" width="10" style="182"/>
    <col min="16140" max="16140" width="10.125" style="182" bestFit="1" customWidth="1"/>
    <col min="16141" max="16384" width="11" style="182"/>
  </cols>
  <sheetData>
    <row r="1" spans="1:65" s="175" customFormat="1" x14ac:dyDescent="0.2">
      <c r="A1" s="174" t="s">
        <v>7</v>
      </c>
    </row>
    <row r="2" spans="1:65" ht="15.75" x14ac:dyDescent="0.25">
      <c r="A2" s="176"/>
      <c r="B2" s="177"/>
      <c r="H2" s="585" t="s">
        <v>157</v>
      </c>
    </row>
    <row r="3" spans="1:65" s="102" customFormat="1" x14ac:dyDescent="0.2">
      <c r="A3" s="79"/>
      <c r="B3" s="873">
        <f>INDICE!A3</f>
        <v>42705</v>
      </c>
      <c r="C3" s="874"/>
      <c r="D3" s="874" t="s">
        <v>118</v>
      </c>
      <c r="E3" s="874"/>
      <c r="F3" s="874" t="s">
        <v>119</v>
      </c>
      <c r="G3" s="874"/>
      <c r="H3" s="874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</row>
    <row r="4" spans="1:65" s="102" customFormat="1" x14ac:dyDescent="0.2">
      <c r="A4" s="81"/>
      <c r="B4" s="97" t="s">
        <v>47</v>
      </c>
      <c r="C4" s="97" t="s">
        <v>484</v>
      </c>
      <c r="D4" s="97" t="s">
        <v>47</v>
      </c>
      <c r="E4" s="97" t="s">
        <v>484</v>
      </c>
      <c r="F4" s="97" t="s">
        <v>47</v>
      </c>
      <c r="G4" s="98" t="s">
        <v>484</v>
      </c>
      <c r="H4" s="98" t="s">
        <v>108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</row>
    <row r="5" spans="1:65" s="135" customFormat="1" x14ac:dyDescent="0.2">
      <c r="A5" s="99" t="s">
        <v>204</v>
      </c>
      <c r="B5" s="587">
        <v>29.366904420549599</v>
      </c>
      <c r="C5" s="266">
        <v>3.5252348482395064</v>
      </c>
      <c r="D5" s="100">
        <v>395.5741774922343</v>
      </c>
      <c r="E5" s="101">
        <v>3.9468466065574961</v>
      </c>
      <c r="F5" s="100">
        <v>395.5741774922343</v>
      </c>
      <c r="G5" s="101">
        <v>3.9468466065574961</v>
      </c>
      <c r="H5" s="588">
        <v>7.2750648173903238</v>
      </c>
      <c r="I5" s="99"/>
    </row>
    <row r="6" spans="1:65" s="135" customFormat="1" x14ac:dyDescent="0.2">
      <c r="A6" s="99" t="s">
        <v>205</v>
      </c>
      <c r="B6" s="587">
        <v>62.537999999999997</v>
      </c>
      <c r="C6" s="101">
        <v>36.272117144600365</v>
      </c>
      <c r="D6" s="100">
        <v>733.524</v>
      </c>
      <c r="E6" s="101">
        <v>-19.001146203944796</v>
      </c>
      <c r="F6" s="100">
        <v>733.524</v>
      </c>
      <c r="G6" s="101">
        <v>-19.001146203944796</v>
      </c>
      <c r="H6" s="588">
        <v>13.490351364545736</v>
      </c>
      <c r="I6" s="99"/>
    </row>
    <row r="7" spans="1:65" s="135" customFormat="1" x14ac:dyDescent="0.2">
      <c r="A7" s="99" t="s">
        <v>206</v>
      </c>
      <c r="B7" s="587">
        <v>249</v>
      </c>
      <c r="C7" s="101">
        <v>7.3275862068965507</v>
      </c>
      <c r="D7" s="100">
        <v>2189</v>
      </c>
      <c r="E7" s="101">
        <v>-18.503350707371556</v>
      </c>
      <c r="F7" s="100">
        <v>2189</v>
      </c>
      <c r="G7" s="101">
        <v>-18.503350707371556</v>
      </c>
      <c r="H7" s="588">
        <v>40.258231682931459</v>
      </c>
      <c r="I7" s="99"/>
    </row>
    <row r="8" spans="1:65" s="135" customFormat="1" x14ac:dyDescent="0.2">
      <c r="A8" s="178" t="s">
        <v>510</v>
      </c>
      <c r="B8" s="587">
        <v>187.09509557945043</v>
      </c>
      <c r="C8" s="101">
        <v>44.331305770586944</v>
      </c>
      <c r="D8" s="100">
        <v>2119.2991161600953</v>
      </c>
      <c r="E8" s="101">
        <v>7.5863565280013905</v>
      </c>
      <c r="F8" s="100">
        <v>2119.2991161600953</v>
      </c>
      <c r="G8" s="806">
        <v>7.5863565280013905</v>
      </c>
      <c r="H8" s="588">
        <v>38.976352135132473</v>
      </c>
      <c r="I8" s="99"/>
      <c r="J8" s="100"/>
    </row>
    <row r="9" spans="1:65" s="99" customFormat="1" x14ac:dyDescent="0.2">
      <c r="A9" s="68" t="s">
        <v>207</v>
      </c>
      <c r="B9" s="69">
        <v>528</v>
      </c>
      <c r="C9" s="103">
        <v>21.132086043458973</v>
      </c>
      <c r="D9" s="69">
        <v>5437.3972936523296</v>
      </c>
      <c r="E9" s="103">
        <v>-8.4923036429312528</v>
      </c>
      <c r="F9" s="69">
        <v>5437.3972936523296</v>
      </c>
      <c r="G9" s="103">
        <v>-8.4923036429312528</v>
      </c>
      <c r="H9" s="103">
        <v>100</v>
      </c>
    </row>
    <row r="10" spans="1:65" s="99" customFormat="1" x14ac:dyDescent="0.2">
      <c r="H10" s="93" t="s">
        <v>235</v>
      </c>
    </row>
    <row r="11" spans="1:65" s="99" customFormat="1" x14ac:dyDescent="0.2">
      <c r="A11" s="94" t="s">
        <v>553</v>
      </c>
    </row>
    <row r="12" spans="1:65" x14ac:dyDescent="0.2">
      <c r="A12" s="94" t="s">
        <v>509</v>
      </c>
    </row>
    <row r="13" spans="1:65" x14ac:dyDescent="0.2">
      <c r="A13" s="94" t="s">
        <v>631</v>
      </c>
    </row>
    <row r="14" spans="1:65" x14ac:dyDescent="0.2">
      <c r="A14" s="165" t="s">
        <v>638</v>
      </c>
    </row>
  </sheetData>
  <mergeCells count="3">
    <mergeCell ref="B3:C3"/>
    <mergeCell ref="D3:E3"/>
    <mergeCell ref="F3:H3"/>
  </mergeCells>
  <conditionalFormatting sqref="C5">
    <cfRule type="cellIs" dxfId="255" priority="1" operator="between">
      <formula>-0.49999999</formula>
      <formula>0.499999</formula>
    </cfRule>
    <cfRule type="cellIs" dxfId="254" priority="2" operator="between">
      <formula>0</formula>
      <formula>0.5</formula>
    </cfRule>
    <cfRule type="cellIs" dxfId="253" priority="3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workbookViewId="0">
      <selection activeCell="A3" sqref="A3:A4"/>
    </sheetView>
  </sheetViews>
  <sheetFormatPr baseColWidth="10" defaultRowHeight="14.25" x14ac:dyDescent="0.2"/>
  <cols>
    <col min="1" max="1" width="8.5" customWidth="1"/>
    <col min="2" max="2" width="12.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27" t="s">
        <v>265</v>
      </c>
      <c r="B1" s="427"/>
      <c r="C1" s="1"/>
      <c r="D1" s="1"/>
      <c r="E1" s="1"/>
      <c r="F1" s="1"/>
      <c r="G1" s="1"/>
      <c r="H1" s="1"/>
      <c r="I1" s="1"/>
    </row>
    <row r="2" spans="1:10" x14ac:dyDescent="0.2">
      <c r="A2" s="589"/>
      <c r="B2" s="589"/>
      <c r="C2" s="589"/>
      <c r="D2" s="589"/>
      <c r="E2" s="589"/>
      <c r="F2" s="1"/>
      <c r="G2" s="1"/>
      <c r="H2" s="590"/>
      <c r="I2" s="593" t="s">
        <v>157</v>
      </c>
    </row>
    <row r="3" spans="1:10" ht="14.45" customHeight="1" x14ac:dyDescent="0.2">
      <c r="A3" s="890" t="s">
        <v>521</v>
      </c>
      <c r="B3" s="890" t="s">
        <v>522</v>
      </c>
      <c r="C3" s="873">
        <f>INDICE!A3</f>
        <v>42705</v>
      </c>
      <c r="D3" s="874"/>
      <c r="E3" s="874" t="s">
        <v>118</v>
      </c>
      <c r="F3" s="874"/>
      <c r="G3" s="874" t="s">
        <v>119</v>
      </c>
      <c r="H3" s="874"/>
      <c r="I3" s="874"/>
    </row>
    <row r="4" spans="1:10" x14ac:dyDescent="0.2">
      <c r="A4" s="891"/>
      <c r="B4" s="891"/>
      <c r="C4" s="97" t="s">
        <v>47</v>
      </c>
      <c r="D4" s="97" t="s">
        <v>519</v>
      </c>
      <c r="E4" s="97" t="s">
        <v>47</v>
      </c>
      <c r="F4" s="97" t="s">
        <v>519</v>
      </c>
      <c r="G4" s="97" t="s">
        <v>47</v>
      </c>
      <c r="H4" s="98" t="s">
        <v>519</v>
      </c>
      <c r="I4" s="98" t="s">
        <v>108</v>
      </c>
    </row>
    <row r="5" spans="1:10" x14ac:dyDescent="0.2">
      <c r="A5" s="594"/>
      <c r="B5" s="600" t="s">
        <v>209</v>
      </c>
      <c r="C5" s="597">
        <v>94</v>
      </c>
      <c r="D5" s="185">
        <v>22.077922077922079</v>
      </c>
      <c r="E5" s="184">
        <v>437</v>
      </c>
      <c r="F5" s="196">
        <v>-23.198594024604567</v>
      </c>
      <c r="G5" s="596">
        <v>437</v>
      </c>
      <c r="H5" s="196">
        <v>-23.198594024604567</v>
      </c>
      <c r="I5" s="602">
        <v>0.68099297190319619</v>
      </c>
      <c r="J5" s="389"/>
    </row>
    <row r="6" spans="1:10" x14ac:dyDescent="0.2">
      <c r="A6" s="183"/>
      <c r="B6" s="183" t="s">
        <v>246</v>
      </c>
      <c r="C6" s="598">
        <v>0</v>
      </c>
      <c r="D6" s="185" t="s">
        <v>148</v>
      </c>
      <c r="E6" s="187">
        <v>522</v>
      </c>
      <c r="F6" s="185" t="s">
        <v>148</v>
      </c>
      <c r="G6" s="596">
        <v>522</v>
      </c>
      <c r="H6" s="816" t="s">
        <v>148</v>
      </c>
      <c r="I6" s="602">
        <v>0.81345155911548839</v>
      </c>
      <c r="J6" s="389"/>
    </row>
    <row r="7" spans="1:10" x14ac:dyDescent="0.2">
      <c r="A7" s="183"/>
      <c r="B7" s="601" t="s">
        <v>210</v>
      </c>
      <c r="C7" s="598">
        <v>736</v>
      </c>
      <c r="D7" s="185">
        <v>28.000000000000004</v>
      </c>
      <c r="E7" s="187">
        <v>9234</v>
      </c>
      <c r="F7" s="185">
        <v>3.9513677811550152</v>
      </c>
      <c r="G7" s="596">
        <v>9234</v>
      </c>
      <c r="H7" s="195">
        <v>3.9513677811550152</v>
      </c>
      <c r="I7" s="602">
        <v>14.389677580215363</v>
      </c>
      <c r="J7" s="389"/>
    </row>
    <row r="8" spans="1:10" x14ac:dyDescent="0.2">
      <c r="A8" s="798" t="s">
        <v>342</v>
      </c>
      <c r="B8" s="799"/>
      <c r="C8" s="190">
        <v>830</v>
      </c>
      <c r="D8" s="191">
        <v>27.300613496932513</v>
      </c>
      <c r="E8" s="190">
        <v>10193</v>
      </c>
      <c r="F8" s="192">
        <v>7.8396106644096495</v>
      </c>
      <c r="G8" s="193">
        <v>10193</v>
      </c>
      <c r="H8" s="192">
        <v>7.8396106644096495</v>
      </c>
      <c r="I8" s="194">
        <v>15.884122111234047</v>
      </c>
      <c r="J8" s="389"/>
    </row>
    <row r="9" spans="1:10" x14ac:dyDescent="0.2">
      <c r="A9" s="594"/>
      <c r="B9" s="183" t="s">
        <v>211</v>
      </c>
      <c r="C9" s="598">
        <v>139</v>
      </c>
      <c r="D9" s="185">
        <v>-52.397260273972599</v>
      </c>
      <c r="E9" s="187">
        <v>2840</v>
      </c>
      <c r="F9" s="188">
        <v>48.925013109596229</v>
      </c>
      <c r="G9" s="596">
        <v>2840</v>
      </c>
      <c r="H9" s="188">
        <v>48.925013109596229</v>
      </c>
      <c r="I9" s="602">
        <v>4.4256751492107025</v>
      </c>
      <c r="J9" s="389"/>
    </row>
    <row r="10" spans="1:10" x14ac:dyDescent="0.2">
      <c r="A10" s="594"/>
      <c r="B10" s="183" t="s">
        <v>212</v>
      </c>
      <c r="C10" s="598">
        <v>149</v>
      </c>
      <c r="D10" s="185">
        <v>-35.497835497835503</v>
      </c>
      <c r="E10" s="187">
        <v>2644</v>
      </c>
      <c r="F10" s="196">
        <v>-14.68215553404324</v>
      </c>
      <c r="G10" s="187">
        <v>2644</v>
      </c>
      <c r="H10" s="196">
        <v>-14.68215553404324</v>
      </c>
      <c r="I10" s="768">
        <v>4.1202412304623586</v>
      </c>
      <c r="J10" s="389"/>
    </row>
    <row r="11" spans="1:10" x14ac:dyDescent="0.2">
      <c r="A11" s="198"/>
      <c r="B11" s="183" t="s">
        <v>213</v>
      </c>
      <c r="C11" s="598">
        <v>160</v>
      </c>
      <c r="D11" s="185">
        <v>-54.285714285714285</v>
      </c>
      <c r="E11" s="187">
        <v>1120</v>
      </c>
      <c r="F11" s="197">
        <v>-64.890282131661451</v>
      </c>
      <c r="G11" s="187">
        <v>1120</v>
      </c>
      <c r="H11" s="197">
        <v>-64.890282131661451</v>
      </c>
      <c r="I11" s="839">
        <v>1.7453366785619671</v>
      </c>
      <c r="J11" s="389"/>
    </row>
    <row r="12" spans="1:10" x14ac:dyDescent="0.2">
      <c r="A12" s="798" t="s">
        <v>511</v>
      </c>
      <c r="B12" s="799"/>
      <c r="C12" s="190">
        <v>448</v>
      </c>
      <c r="D12" s="191">
        <v>-48.682703321878577</v>
      </c>
      <c r="E12" s="190">
        <v>6604</v>
      </c>
      <c r="F12" s="192">
        <v>-19.424109321620303</v>
      </c>
      <c r="G12" s="193">
        <v>6604</v>
      </c>
      <c r="H12" s="192">
        <v>-19.424109321620303</v>
      </c>
      <c r="I12" s="194">
        <v>10.291253058235029</v>
      </c>
      <c r="J12" s="389"/>
    </row>
    <row r="13" spans="1:10" x14ac:dyDescent="0.2">
      <c r="A13" s="594"/>
      <c r="B13" s="183" t="s">
        <v>640</v>
      </c>
      <c r="C13" s="598">
        <v>91</v>
      </c>
      <c r="D13" s="185" t="s">
        <v>148</v>
      </c>
      <c r="E13" s="187">
        <v>1630</v>
      </c>
      <c r="F13" s="188">
        <v>43.10798946444249</v>
      </c>
      <c r="G13" s="596">
        <v>1630</v>
      </c>
      <c r="H13" s="188">
        <v>43.10798946444249</v>
      </c>
      <c r="I13" s="602">
        <v>2.54008820183572</v>
      </c>
      <c r="J13" s="389"/>
    </row>
    <row r="14" spans="1:10" x14ac:dyDescent="0.2">
      <c r="A14" s="595"/>
      <c r="B14" s="599" t="s">
        <v>215</v>
      </c>
      <c r="C14" s="597">
        <v>25</v>
      </c>
      <c r="D14" s="185">
        <v>-50</v>
      </c>
      <c r="E14" s="184">
        <v>141</v>
      </c>
      <c r="F14" s="185">
        <v>-12.422360248447205</v>
      </c>
      <c r="G14" s="187">
        <v>141</v>
      </c>
      <c r="H14" s="197">
        <v>-12.422360248447205</v>
      </c>
      <c r="I14" s="768">
        <v>0.21972542114039054</v>
      </c>
      <c r="J14" s="389"/>
    </row>
    <row r="15" spans="1:10" x14ac:dyDescent="0.2">
      <c r="A15" s="595"/>
      <c r="B15" s="599" t="s">
        <v>216</v>
      </c>
      <c r="C15" s="598">
        <v>253</v>
      </c>
      <c r="D15" s="185">
        <v>-18.64951768488746</v>
      </c>
      <c r="E15" s="187">
        <v>2852</v>
      </c>
      <c r="F15" s="197">
        <v>-2.3287671232876712</v>
      </c>
      <c r="G15" s="187">
        <v>2852</v>
      </c>
      <c r="H15" s="197">
        <v>-2.3287671232876712</v>
      </c>
      <c r="I15" s="767">
        <v>4.4443751850524373</v>
      </c>
      <c r="J15" s="389"/>
    </row>
    <row r="16" spans="1:10" x14ac:dyDescent="0.2">
      <c r="A16" s="595"/>
      <c r="B16" s="599" t="s">
        <v>217</v>
      </c>
      <c r="C16" s="598">
        <v>94</v>
      </c>
      <c r="D16" s="185" t="s">
        <v>148</v>
      </c>
      <c r="E16" s="187">
        <v>937</v>
      </c>
      <c r="F16" s="197">
        <v>-30.541141586360265</v>
      </c>
      <c r="G16" s="187">
        <v>937</v>
      </c>
      <c r="H16" s="197">
        <v>-30.541141586360265</v>
      </c>
      <c r="I16" s="768">
        <v>1.460161131975503</v>
      </c>
      <c r="J16" s="389"/>
    </row>
    <row r="17" spans="1:10" x14ac:dyDescent="0.2">
      <c r="A17" s="595"/>
      <c r="B17" s="599" t="s">
        <v>218</v>
      </c>
      <c r="C17" s="598">
        <v>681</v>
      </c>
      <c r="D17" s="185">
        <v>111.49068322981365</v>
      </c>
      <c r="E17" s="187">
        <v>1792</v>
      </c>
      <c r="F17" s="197">
        <v>-0.16713091922005571</v>
      </c>
      <c r="G17" s="596">
        <v>1792</v>
      </c>
      <c r="H17" s="197">
        <v>-0.16713091922005571</v>
      </c>
      <c r="I17" s="602">
        <v>2.7925386856991476</v>
      </c>
      <c r="J17" s="389"/>
    </row>
    <row r="18" spans="1:10" x14ac:dyDescent="0.2">
      <c r="A18" s="595"/>
      <c r="B18" s="599" t="s">
        <v>219</v>
      </c>
      <c r="C18" s="598">
        <v>200</v>
      </c>
      <c r="D18" s="185">
        <v>-33.110367892976591</v>
      </c>
      <c r="E18" s="187">
        <v>5073</v>
      </c>
      <c r="F18" s="266">
        <v>26.888444222111058</v>
      </c>
      <c r="G18" s="596">
        <v>5073</v>
      </c>
      <c r="H18" s="197">
        <v>26.888444222111058</v>
      </c>
      <c r="I18" s="602">
        <v>7.9054401520936253</v>
      </c>
      <c r="J18" s="389"/>
    </row>
    <row r="19" spans="1:10" x14ac:dyDescent="0.2">
      <c r="A19" s="595"/>
      <c r="B19" s="599" t="s">
        <v>257</v>
      </c>
      <c r="C19" s="598">
        <v>41</v>
      </c>
      <c r="D19" s="185">
        <v>115.78947368421053</v>
      </c>
      <c r="E19" s="187">
        <v>301</v>
      </c>
      <c r="F19" s="197">
        <v>5.244755244755245</v>
      </c>
      <c r="G19" s="596">
        <v>301</v>
      </c>
      <c r="H19" s="197">
        <v>5.244755244755245</v>
      </c>
      <c r="I19" s="602">
        <v>0.46905923236352876</v>
      </c>
      <c r="J19" s="389"/>
    </row>
    <row r="20" spans="1:10" x14ac:dyDescent="0.2">
      <c r="A20" s="798" t="s">
        <v>512</v>
      </c>
      <c r="B20" s="799"/>
      <c r="C20" s="190">
        <v>1385</v>
      </c>
      <c r="D20" s="191">
        <v>38.361638361638363</v>
      </c>
      <c r="E20" s="190">
        <v>12726</v>
      </c>
      <c r="F20" s="192">
        <v>9.2548076923076934</v>
      </c>
      <c r="G20" s="193">
        <v>12726</v>
      </c>
      <c r="H20" s="192">
        <v>9.2548076923076934</v>
      </c>
      <c r="I20" s="194">
        <v>19.831388010160353</v>
      </c>
      <c r="J20" s="389"/>
    </row>
    <row r="21" spans="1:10" x14ac:dyDescent="0.2">
      <c r="A21" s="594"/>
      <c r="B21" s="183" t="s">
        <v>220</v>
      </c>
      <c r="C21" s="598">
        <v>561</v>
      </c>
      <c r="D21" s="185" t="s">
        <v>148</v>
      </c>
      <c r="E21" s="187">
        <v>6588</v>
      </c>
      <c r="F21" s="188">
        <v>-3.2883147386964175</v>
      </c>
      <c r="G21" s="596">
        <v>6588</v>
      </c>
      <c r="H21" s="188">
        <v>-3.2883147386964175</v>
      </c>
      <c r="I21" s="602">
        <v>10.266319677112715</v>
      </c>
      <c r="J21" s="389"/>
    </row>
    <row r="22" spans="1:10" x14ac:dyDescent="0.2">
      <c r="A22" s="595"/>
      <c r="B22" s="599" t="s">
        <v>221</v>
      </c>
      <c r="C22" s="598">
        <v>393</v>
      </c>
      <c r="D22" s="185">
        <v>66.525423728813564</v>
      </c>
      <c r="E22" s="187">
        <v>5191</v>
      </c>
      <c r="F22" s="185">
        <v>48.952654232424678</v>
      </c>
      <c r="G22" s="187">
        <v>5191</v>
      </c>
      <c r="H22" s="185">
        <v>48.952654232424678</v>
      </c>
      <c r="I22" s="603">
        <v>8.0893238378706886</v>
      </c>
      <c r="J22" s="389"/>
    </row>
    <row r="23" spans="1:10" x14ac:dyDescent="0.2">
      <c r="A23" s="595"/>
      <c r="B23" s="599" t="s">
        <v>656</v>
      </c>
      <c r="C23" s="598">
        <v>274</v>
      </c>
      <c r="D23" s="185" t="s">
        <v>148</v>
      </c>
      <c r="E23" s="187">
        <v>2513</v>
      </c>
      <c r="F23" s="185" t="s">
        <v>148</v>
      </c>
      <c r="G23" s="596">
        <v>2513</v>
      </c>
      <c r="H23" s="197" t="s">
        <v>148</v>
      </c>
      <c r="I23" s="602">
        <v>3.9160991725234142</v>
      </c>
      <c r="J23" s="389"/>
    </row>
    <row r="24" spans="1:10" x14ac:dyDescent="0.2">
      <c r="A24" s="595"/>
      <c r="B24" s="599" t="s">
        <v>385</v>
      </c>
      <c r="C24" s="598">
        <v>0</v>
      </c>
      <c r="D24" s="185" t="s">
        <v>148</v>
      </c>
      <c r="E24" s="187">
        <v>87</v>
      </c>
      <c r="F24" s="197" t="s">
        <v>148</v>
      </c>
      <c r="G24" s="596">
        <v>87</v>
      </c>
      <c r="H24" s="197" t="s">
        <v>148</v>
      </c>
      <c r="I24" s="602">
        <v>0.13557525985258137</v>
      </c>
      <c r="J24" s="389"/>
    </row>
    <row r="25" spans="1:10" x14ac:dyDescent="0.2">
      <c r="A25" s="798" t="s">
        <v>389</v>
      </c>
      <c r="B25" s="799"/>
      <c r="C25" s="190">
        <v>1228</v>
      </c>
      <c r="D25" s="191">
        <v>54.077791718946045</v>
      </c>
      <c r="E25" s="190">
        <v>14379</v>
      </c>
      <c r="F25" s="192">
        <v>39.642614353695251</v>
      </c>
      <c r="G25" s="193">
        <v>14379</v>
      </c>
      <c r="H25" s="192">
        <v>39.642614353695251</v>
      </c>
      <c r="I25" s="194">
        <v>22.407317947359399</v>
      </c>
      <c r="J25" s="389"/>
    </row>
    <row r="26" spans="1:10" x14ac:dyDescent="0.2">
      <c r="A26" s="594"/>
      <c r="B26" s="183" t="s">
        <v>223</v>
      </c>
      <c r="C26" s="598">
        <v>257</v>
      </c>
      <c r="D26" s="185" t="s">
        <v>148</v>
      </c>
      <c r="E26" s="187">
        <v>2989</v>
      </c>
      <c r="F26" s="188">
        <v>-49.790021837728879</v>
      </c>
      <c r="G26" s="596">
        <v>2989</v>
      </c>
      <c r="H26" s="188">
        <v>-49.790021837728879</v>
      </c>
      <c r="I26" s="602">
        <v>4.6578672609122505</v>
      </c>
      <c r="J26" s="389"/>
    </row>
    <row r="27" spans="1:10" x14ac:dyDescent="0.2">
      <c r="A27" s="595"/>
      <c r="B27" s="599" t="s">
        <v>224</v>
      </c>
      <c r="C27" s="598">
        <v>131</v>
      </c>
      <c r="D27" s="185">
        <v>-54.671280276816617</v>
      </c>
      <c r="E27" s="187">
        <v>1519</v>
      </c>
      <c r="F27" s="185">
        <v>-48.12158469945355</v>
      </c>
      <c r="G27" s="187">
        <v>1519</v>
      </c>
      <c r="H27" s="185">
        <v>-48.12158469945355</v>
      </c>
      <c r="I27" s="603">
        <v>2.367112870299668</v>
      </c>
      <c r="J27" s="389"/>
    </row>
    <row r="28" spans="1:10" x14ac:dyDescent="0.2">
      <c r="A28" s="595"/>
      <c r="B28" s="599" t="s">
        <v>225</v>
      </c>
      <c r="C28" s="598">
        <v>0</v>
      </c>
      <c r="D28" s="185" t="s">
        <v>148</v>
      </c>
      <c r="E28" s="187">
        <v>695</v>
      </c>
      <c r="F28" s="185">
        <v>43.595041322314046</v>
      </c>
      <c r="G28" s="596">
        <v>695</v>
      </c>
      <c r="H28" s="185">
        <v>43.595041322314046</v>
      </c>
      <c r="I28" s="603">
        <v>1.0830437425005064</v>
      </c>
      <c r="J28" s="389"/>
    </row>
    <row r="29" spans="1:10" x14ac:dyDescent="0.2">
      <c r="A29" s="595"/>
      <c r="B29" s="599" t="s">
        <v>226</v>
      </c>
      <c r="C29" s="598">
        <v>125</v>
      </c>
      <c r="D29" s="199" t="s">
        <v>148</v>
      </c>
      <c r="E29" s="187">
        <v>509</v>
      </c>
      <c r="F29" s="185">
        <v>-1.3565891472868217</v>
      </c>
      <c r="G29" s="187">
        <v>509</v>
      </c>
      <c r="H29" s="185">
        <v>-1.3565891472868217</v>
      </c>
      <c r="I29" s="768">
        <v>0.7931931869536083</v>
      </c>
      <c r="J29" s="389"/>
    </row>
    <row r="30" spans="1:10" x14ac:dyDescent="0.2">
      <c r="A30" s="595"/>
      <c r="B30" s="599" t="s">
        <v>227</v>
      </c>
      <c r="C30" s="597">
        <v>200</v>
      </c>
      <c r="D30" s="199">
        <v>207.69230769230771</v>
      </c>
      <c r="E30" s="184">
        <v>1411</v>
      </c>
      <c r="F30" s="185">
        <v>601.99004975124376</v>
      </c>
      <c r="G30" s="187">
        <v>1411</v>
      </c>
      <c r="H30" s="185">
        <v>601.99004975124376</v>
      </c>
      <c r="I30" s="602">
        <v>2.1988125477240499</v>
      </c>
      <c r="J30" s="389"/>
    </row>
    <row r="31" spans="1:10" x14ac:dyDescent="0.2">
      <c r="A31" s="595"/>
      <c r="B31" s="599" t="s">
        <v>228</v>
      </c>
      <c r="C31" s="598">
        <v>136</v>
      </c>
      <c r="D31" s="185">
        <v>61.904761904761905</v>
      </c>
      <c r="E31" s="187">
        <v>396</v>
      </c>
      <c r="F31" s="185">
        <v>-59.2173017507724</v>
      </c>
      <c r="G31" s="596">
        <v>396</v>
      </c>
      <c r="H31" s="185">
        <v>-59.2173017507724</v>
      </c>
      <c r="I31" s="603">
        <v>0.617101182777267</v>
      </c>
      <c r="J31" s="389"/>
    </row>
    <row r="32" spans="1:10" x14ac:dyDescent="0.2">
      <c r="A32" s="595"/>
      <c r="B32" s="599" t="s">
        <v>229</v>
      </c>
      <c r="C32" s="598">
        <v>139</v>
      </c>
      <c r="D32" s="185">
        <v>1.4598540145985401</v>
      </c>
      <c r="E32" s="187">
        <v>1674</v>
      </c>
      <c r="F32" s="185">
        <v>11.303191489361703</v>
      </c>
      <c r="G32" s="187">
        <v>1674</v>
      </c>
      <c r="H32" s="185">
        <v>11.303191489361703</v>
      </c>
      <c r="I32" s="603">
        <v>2.6086549999220834</v>
      </c>
      <c r="J32" s="389"/>
    </row>
    <row r="33" spans="1:10" x14ac:dyDescent="0.2">
      <c r="A33" s="595"/>
      <c r="B33" s="599" t="s">
        <v>230</v>
      </c>
      <c r="C33" s="598">
        <v>224</v>
      </c>
      <c r="D33" s="185">
        <v>-52.84210526315789</v>
      </c>
      <c r="E33" s="187">
        <v>2703</v>
      </c>
      <c r="F33" s="266">
        <v>68.621334996880847</v>
      </c>
      <c r="G33" s="596">
        <v>2703</v>
      </c>
      <c r="H33" s="197">
        <v>68.621334996880847</v>
      </c>
      <c r="I33" s="602">
        <v>4.2121830733508903</v>
      </c>
      <c r="J33" s="389"/>
    </row>
    <row r="34" spans="1:10" x14ac:dyDescent="0.2">
      <c r="A34" s="595"/>
      <c r="B34" s="599" t="s">
        <v>231</v>
      </c>
      <c r="C34" s="598">
        <v>262</v>
      </c>
      <c r="D34" s="185">
        <v>-74.68599033816426</v>
      </c>
      <c r="E34" s="187">
        <v>8110</v>
      </c>
      <c r="F34" s="197">
        <v>-25.05313741798355</v>
      </c>
      <c r="G34" s="596">
        <v>8110</v>
      </c>
      <c r="H34" s="197">
        <v>-25.05313741798355</v>
      </c>
      <c r="I34" s="602">
        <v>12.638107556372816</v>
      </c>
      <c r="J34" s="389"/>
    </row>
    <row r="35" spans="1:10" x14ac:dyDescent="0.2">
      <c r="A35" s="595"/>
      <c r="B35" s="599" t="s">
        <v>232</v>
      </c>
      <c r="C35" s="598">
        <v>0</v>
      </c>
      <c r="D35" s="185">
        <v>-100</v>
      </c>
      <c r="E35" s="187">
        <v>0</v>
      </c>
      <c r="F35" s="185">
        <v>-100</v>
      </c>
      <c r="G35" s="187">
        <v>0</v>
      </c>
      <c r="H35" s="187">
        <v>0</v>
      </c>
      <c r="I35" s="772" t="s">
        <v>148</v>
      </c>
      <c r="J35" s="389"/>
    </row>
    <row r="36" spans="1:10" x14ac:dyDescent="0.2">
      <c r="A36" s="595"/>
      <c r="B36" s="599" t="s">
        <v>233</v>
      </c>
      <c r="C36" s="598">
        <v>0</v>
      </c>
      <c r="D36" s="185" t="s">
        <v>148</v>
      </c>
      <c r="E36" s="187">
        <v>263</v>
      </c>
      <c r="F36" s="197">
        <v>696.969696969697</v>
      </c>
      <c r="G36" s="596">
        <v>263</v>
      </c>
      <c r="H36" s="197">
        <v>696.969696969697</v>
      </c>
      <c r="I36" s="602">
        <v>0.40984245219803339</v>
      </c>
      <c r="J36" s="389"/>
    </row>
    <row r="37" spans="1:10" x14ac:dyDescent="0.2">
      <c r="A37" s="798" t="s">
        <v>513</v>
      </c>
      <c r="B37" s="799"/>
      <c r="C37" s="190">
        <v>1474</v>
      </c>
      <c r="D37" s="191">
        <v>-30.009496676163344</v>
      </c>
      <c r="E37" s="190">
        <v>20269</v>
      </c>
      <c r="F37" s="192">
        <v>-19.03734771320152</v>
      </c>
      <c r="G37" s="193">
        <v>20269</v>
      </c>
      <c r="H37" s="192">
        <v>-19.03734771320152</v>
      </c>
      <c r="I37" s="194">
        <v>31.58591887301117</v>
      </c>
      <c r="J37" s="389"/>
    </row>
    <row r="38" spans="1:10" x14ac:dyDescent="0.2">
      <c r="A38" s="203" t="s">
        <v>234</v>
      </c>
      <c r="B38" s="203"/>
      <c r="C38" s="203">
        <v>5365</v>
      </c>
      <c r="D38" s="204">
        <v>-1.1788543009762387</v>
      </c>
      <c r="E38" s="203">
        <v>64171</v>
      </c>
      <c r="F38" s="205">
        <v>-0.70712384724887045</v>
      </c>
      <c r="G38" s="203">
        <v>64171</v>
      </c>
      <c r="H38" s="205">
        <v>-0.70712384724887045</v>
      </c>
      <c r="I38" s="206">
        <v>100</v>
      </c>
      <c r="J38" s="389"/>
    </row>
    <row r="39" spans="1:10" x14ac:dyDescent="0.2">
      <c r="A39" s="207" t="s">
        <v>623</v>
      </c>
      <c r="B39" s="769"/>
      <c r="C39" s="208">
        <v>2262</v>
      </c>
      <c r="D39" s="209">
        <v>-23.217922606924642</v>
      </c>
      <c r="E39" s="208">
        <v>30820</v>
      </c>
      <c r="F39" s="209">
        <v>-11.416417567256842</v>
      </c>
      <c r="G39" s="208">
        <v>30820</v>
      </c>
      <c r="H39" s="209">
        <v>-11.416417567256842</v>
      </c>
      <c r="I39" s="210">
        <v>48.027925386856992</v>
      </c>
      <c r="J39" s="389"/>
    </row>
    <row r="40" spans="1:10" x14ac:dyDescent="0.2">
      <c r="A40" s="207" t="s">
        <v>624</v>
      </c>
      <c r="B40" s="769"/>
      <c r="C40" s="208">
        <v>3103</v>
      </c>
      <c r="D40" s="209">
        <v>24.969794603302457</v>
      </c>
      <c r="E40" s="208">
        <v>33351</v>
      </c>
      <c r="F40" s="209">
        <v>11.781069848505162</v>
      </c>
      <c r="G40" s="208">
        <v>33351</v>
      </c>
      <c r="H40" s="209">
        <v>11.781069848505162</v>
      </c>
      <c r="I40" s="210">
        <v>51.972074613143008</v>
      </c>
      <c r="J40" s="389"/>
    </row>
    <row r="41" spans="1:10" x14ac:dyDescent="0.2">
      <c r="A41" s="211" t="s">
        <v>625</v>
      </c>
      <c r="B41" s="770"/>
      <c r="C41" s="212">
        <v>1630</v>
      </c>
      <c r="D41" s="213">
        <v>59.1796875</v>
      </c>
      <c r="E41" s="212">
        <v>13063</v>
      </c>
      <c r="F41" s="213">
        <v>2.3986830759582976</v>
      </c>
      <c r="G41" s="212">
        <v>13063</v>
      </c>
      <c r="H41" s="213">
        <v>2.3986830759582976</v>
      </c>
      <c r="I41" s="214">
        <v>20.356547350049087</v>
      </c>
    </row>
    <row r="42" spans="1:10" x14ac:dyDescent="0.2">
      <c r="A42" s="211" t="s">
        <v>626</v>
      </c>
      <c r="B42" s="770"/>
      <c r="C42" s="212">
        <v>3735</v>
      </c>
      <c r="D42" s="213">
        <v>-15.209988649262202</v>
      </c>
      <c r="E42" s="212">
        <v>51108</v>
      </c>
      <c r="F42" s="213">
        <v>-1.4709567966686588</v>
      </c>
      <c r="G42" s="212">
        <v>51108</v>
      </c>
      <c r="H42" s="213">
        <v>-1.4709567966686588</v>
      </c>
      <c r="I42" s="214">
        <v>79.643452649950902</v>
      </c>
    </row>
    <row r="43" spans="1:10" x14ac:dyDescent="0.2">
      <c r="A43" s="779" t="s">
        <v>627</v>
      </c>
      <c r="B43" s="780"/>
      <c r="C43" s="804">
        <v>706</v>
      </c>
      <c r="D43" s="755">
        <v>89.784946236559136</v>
      </c>
      <c r="E43" s="804">
        <v>1933</v>
      </c>
      <c r="F43" s="755">
        <v>-1.1758691206543967</v>
      </c>
      <c r="G43" s="783">
        <v>1933</v>
      </c>
      <c r="H43" s="782">
        <v>-1.1758691206543967</v>
      </c>
      <c r="I43" s="784">
        <v>3.0122641068395382</v>
      </c>
    </row>
    <row r="44" spans="1:10" x14ac:dyDescent="0.2">
      <c r="A44" s="829"/>
      <c r="B44" s="99"/>
      <c r="C44" s="99"/>
      <c r="D44" s="99"/>
      <c r="E44" s="99"/>
      <c r="F44" s="99"/>
      <c r="G44" s="99"/>
      <c r="I44" s="93" t="s">
        <v>235</v>
      </c>
    </row>
    <row r="45" spans="1:10" x14ac:dyDescent="0.2">
      <c r="A45" s="592" t="s">
        <v>553</v>
      </c>
      <c r="B45" s="821"/>
      <c r="C45" s="821"/>
      <c r="D45" s="821"/>
      <c r="E45" s="821"/>
      <c r="F45" s="821"/>
      <c r="G45" s="821"/>
      <c r="H45" s="821"/>
      <c r="I45" s="821"/>
    </row>
    <row r="46" spans="1:10" x14ac:dyDescent="0.2">
      <c r="A46" s="592" t="s">
        <v>637</v>
      </c>
      <c r="B46" s="821"/>
      <c r="C46" s="821"/>
      <c r="D46" s="821"/>
      <c r="E46" s="821"/>
      <c r="F46" s="821"/>
      <c r="G46" s="821"/>
      <c r="H46" s="821"/>
      <c r="I46" s="821"/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252" priority="14" operator="between">
      <formula>0</formula>
      <formula>0.5</formula>
    </cfRule>
    <cfRule type="cellIs" dxfId="251" priority="15" operator="between">
      <formula>0</formula>
      <formula>0.49</formula>
    </cfRule>
  </conditionalFormatting>
  <conditionalFormatting sqref="F18">
    <cfRule type="cellIs" dxfId="250" priority="13" stopIfTrue="1" operator="equal">
      <formula>0</formula>
    </cfRule>
  </conditionalFormatting>
  <conditionalFormatting sqref="F33">
    <cfRule type="cellIs" dxfId="249" priority="8" operator="between">
      <formula>0</formula>
      <formula>0.5</formula>
    </cfRule>
    <cfRule type="cellIs" dxfId="248" priority="9" operator="between">
      <formula>0</formula>
      <formula>0.49</formula>
    </cfRule>
  </conditionalFormatting>
  <conditionalFormatting sqref="F33">
    <cfRule type="cellIs" dxfId="247" priority="7" stopIfTrue="1" operator="equal">
      <formula>0</formula>
    </cfRule>
  </conditionalFormatting>
  <conditionalFormatting sqref="I35">
    <cfRule type="cellIs" dxfId="246" priority="2" operator="between">
      <formula>0</formula>
      <formula>0.5</formula>
    </cfRule>
    <cfRule type="cellIs" dxfId="245" priority="3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cols>
    <col min="1" max="1" width="11" customWidth="1"/>
  </cols>
  <sheetData>
    <row r="1" spans="1:8" x14ac:dyDescent="0.2">
      <c r="A1" s="17" t="s">
        <v>237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238</v>
      </c>
      <c r="H2" s="1"/>
    </row>
    <row r="3" spans="1:8" x14ac:dyDescent="0.2">
      <c r="A3" s="79"/>
      <c r="B3" s="873">
        <f>INDICE!A3</f>
        <v>42705</v>
      </c>
      <c r="C3" s="874"/>
      <c r="D3" s="874" t="s">
        <v>118</v>
      </c>
      <c r="E3" s="874"/>
      <c r="F3" s="874" t="s">
        <v>119</v>
      </c>
      <c r="G3" s="874"/>
      <c r="H3" s="1"/>
    </row>
    <row r="4" spans="1:8" x14ac:dyDescent="0.2">
      <c r="A4" s="81"/>
      <c r="B4" s="97" t="s">
        <v>56</v>
      </c>
      <c r="C4" s="97" t="s">
        <v>519</v>
      </c>
      <c r="D4" s="97" t="s">
        <v>56</v>
      </c>
      <c r="E4" s="97" t="s">
        <v>519</v>
      </c>
      <c r="F4" s="97" t="s">
        <v>56</v>
      </c>
      <c r="G4" s="438" t="s">
        <v>519</v>
      </c>
      <c r="H4" s="1"/>
    </row>
    <row r="5" spans="1:8" x14ac:dyDescent="0.2">
      <c r="A5" s="222" t="s">
        <v>8</v>
      </c>
      <c r="B5" s="604">
        <v>46.156592424158148</v>
      </c>
      <c r="C5" s="773">
        <v>42.045007389489662</v>
      </c>
      <c r="D5" s="604">
        <v>36.250840908564143</v>
      </c>
      <c r="E5" s="773">
        <v>-18.813191649619885</v>
      </c>
      <c r="F5" s="604">
        <v>36.250840908564143</v>
      </c>
      <c r="G5" s="773">
        <v>-18.813191649619885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235</v>
      </c>
      <c r="H6" s="1"/>
    </row>
    <row r="7" spans="1:8" x14ac:dyDescent="0.2">
      <c r="A7" s="94" t="s">
        <v>131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610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3"/>
  <sheetViews>
    <sheetView workbookViewId="0">
      <selection activeCell="C7" sqref="C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3" t="s">
        <v>523</v>
      </c>
      <c r="B1" s="223"/>
      <c r="C1" s="224"/>
      <c r="D1" s="224"/>
      <c r="E1" s="224"/>
      <c r="F1" s="224"/>
      <c r="G1" s="224"/>
      <c r="H1" s="225"/>
    </row>
    <row r="2" spans="1:8" x14ac:dyDescent="0.2">
      <c r="A2" s="226"/>
      <c r="B2" s="226"/>
      <c r="C2" s="227"/>
      <c r="D2" s="227"/>
      <c r="E2" s="227"/>
      <c r="F2" s="227"/>
      <c r="G2" s="227"/>
      <c r="H2" s="228" t="s">
        <v>157</v>
      </c>
    </row>
    <row r="3" spans="1:8" ht="14.1" customHeight="1" x14ac:dyDescent="0.2">
      <c r="A3" s="229"/>
      <c r="B3" s="873">
        <f>INDICE!A3</f>
        <v>42705</v>
      </c>
      <c r="C3" s="874"/>
      <c r="D3" s="874" t="s">
        <v>118</v>
      </c>
      <c r="E3" s="874"/>
      <c r="F3" s="874" t="s">
        <v>119</v>
      </c>
      <c r="G3" s="874"/>
      <c r="H3" s="874"/>
    </row>
    <row r="4" spans="1:8" x14ac:dyDescent="0.2">
      <c r="A4" s="230"/>
      <c r="B4" s="72" t="s">
        <v>47</v>
      </c>
      <c r="C4" s="72" t="s">
        <v>519</v>
      </c>
      <c r="D4" s="72" t="s">
        <v>47</v>
      </c>
      <c r="E4" s="72" t="s">
        <v>519</v>
      </c>
      <c r="F4" s="72" t="s">
        <v>47</v>
      </c>
      <c r="G4" s="73" t="s">
        <v>519</v>
      </c>
      <c r="H4" s="73" t="s">
        <v>108</v>
      </c>
    </row>
    <row r="5" spans="1:8" x14ac:dyDescent="0.2">
      <c r="A5" s="230" t="s">
        <v>239</v>
      </c>
      <c r="B5" s="231"/>
      <c r="C5" s="231"/>
      <c r="D5" s="231"/>
      <c r="E5" s="231"/>
      <c r="F5" s="231"/>
      <c r="G5" s="232"/>
      <c r="H5" s="233"/>
    </row>
    <row r="6" spans="1:8" x14ac:dyDescent="0.2">
      <c r="A6" s="234" t="s">
        <v>464</v>
      </c>
      <c r="B6" s="735">
        <v>161</v>
      </c>
      <c r="C6" s="606">
        <v>64.285714285714292</v>
      </c>
      <c r="D6" s="369">
        <v>1009</v>
      </c>
      <c r="E6" s="606">
        <v>29.358974358974361</v>
      </c>
      <c r="F6" s="369">
        <v>1009</v>
      </c>
      <c r="G6" s="606">
        <v>29.358974358974361</v>
      </c>
      <c r="H6" s="606">
        <v>5.473878370314111</v>
      </c>
    </row>
    <row r="7" spans="1:8" x14ac:dyDescent="0.2">
      <c r="A7" s="234" t="s">
        <v>48</v>
      </c>
      <c r="B7" s="735">
        <v>13</v>
      </c>
      <c r="C7" s="847">
        <v>0</v>
      </c>
      <c r="D7" s="369">
        <v>172</v>
      </c>
      <c r="E7" s="606">
        <v>26.47058823529412</v>
      </c>
      <c r="F7" s="369">
        <v>172</v>
      </c>
      <c r="G7" s="606">
        <v>26.47058823529412</v>
      </c>
      <c r="H7" s="606">
        <v>0.93310909781370366</v>
      </c>
    </row>
    <row r="8" spans="1:8" x14ac:dyDescent="0.2">
      <c r="A8" s="234" t="s">
        <v>49</v>
      </c>
      <c r="B8" s="735">
        <v>137</v>
      </c>
      <c r="C8" s="606">
        <v>7.03125</v>
      </c>
      <c r="D8" s="369">
        <v>2188</v>
      </c>
      <c r="E8" s="606">
        <v>-1.0849909584086799</v>
      </c>
      <c r="F8" s="369">
        <v>2188</v>
      </c>
      <c r="G8" s="606">
        <v>-1.0849909584086799</v>
      </c>
      <c r="H8" s="606">
        <v>11.870015732653394</v>
      </c>
    </row>
    <row r="9" spans="1:8" x14ac:dyDescent="0.2">
      <c r="A9" s="234" t="s">
        <v>127</v>
      </c>
      <c r="B9" s="735">
        <v>413</v>
      </c>
      <c r="C9" s="606">
        <v>35.855263157894733</v>
      </c>
      <c r="D9" s="369">
        <v>5576</v>
      </c>
      <c r="E9" s="606">
        <v>7.0660522273425492</v>
      </c>
      <c r="F9" s="369">
        <v>5576</v>
      </c>
      <c r="G9" s="606">
        <v>7.0660522273425492</v>
      </c>
      <c r="H9" s="606">
        <v>30.250094938425647</v>
      </c>
    </row>
    <row r="10" spans="1:8" x14ac:dyDescent="0.2">
      <c r="A10" s="234" t="s">
        <v>128</v>
      </c>
      <c r="B10" s="735">
        <v>366</v>
      </c>
      <c r="C10" s="606">
        <v>-3.9370078740157481</v>
      </c>
      <c r="D10" s="369">
        <v>5955</v>
      </c>
      <c r="E10" s="606">
        <v>32.805530776092773</v>
      </c>
      <c r="F10" s="369">
        <v>5955</v>
      </c>
      <c r="G10" s="606">
        <v>32.805530776092773</v>
      </c>
      <c r="H10" s="606">
        <v>32.306189985352354</v>
      </c>
    </row>
    <row r="11" spans="1:8" x14ac:dyDescent="0.2">
      <c r="A11" s="234" t="s">
        <v>240</v>
      </c>
      <c r="B11" s="735">
        <v>391</v>
      </c>
      <c r="C11" s="606">
        <v>-2.4937655860349128</v>
      </c>
      <c r="D11" s="369">
        <v>3533</v>
      </c>
      <c r="E11" s="606">
        <v>-8.7551652892561993</v>
      </c>
      <c r="F11" s="369">
        <v>3533</v>
      </c>
      <c r="G11" s="606">
        <v>-8.7551652892561993</v>
      </c>
      <c r="H11" s="606">
        <v>19.166711875440786</v>
      </c>
    </row>
    <row r="12" spans="1:8" x14ac:dyDescent="0.2">
      <c r="A12" s="237" t="s">
        <v>241</v>
      </c>
      <c r="B12" s="736">
        <v>1481</v>
      </c>
      <c r="C12" s="239">
        <v>11.773584905660377</v>
      </c>
      <c r="D12" s="238">
        <v>18433</v>
      </c>
      <c r="E12" s="239">
        <v>10.430146177809728</v>
      </c>
      <c r="F12" s="238">
        <v>18433</v>
      </c>
      <c r="G12" s="239">
        <v>10.430146177809728</v>
      </c>
      <c r="H12" s="239">
        <v>100</v>
      </c>
    </row>
    <row r="13" spans="1:8" x14ac:dyDescent="0.2">
      <c r="A13" s="189" t="s">
        <v>242</v>
      </c>
      <c r="B13" s="737"/>
      <c r="C13" s="241"/>
      <c r="D13" s="240"/>
      <c r="E13" s="241"/>
      <c r="F13" s="240"/>
      <c r="G13" s="241"/>
      <c r="H13" s="241"/>
    </row>
    <row r="14" spans="1:8" x14ac:dyDescent="0.2">
      <c r="A14" s="234" t="s">
        <v>464</v>
      </c>
      <c r="B14" s="735">
        <v>29</v>
      </c>
      <c r="C14" s="757">
        <v>20.833333333333336</v>
      </c>
      <c r="D14" s="369">
        <v>462</v>
      </c>
      <c r="E14" s="606">
        <v>16.962025316455694</v>
      </c>
      <c r="F14" s="369">
        <v>462</v>
      </c>
      <c r="G14" s="606">
        <v>16.962025316455694</v>
      </c>
      <c r="H14" s="606">
        <v>2.0542463317029793</v>
      </c>
    </row>
    <row r="15" spans="1:8" x14ac:dyDescent="0.2">
      <c r="A15" s="234" t="s">
        <v>48</v>
      </c>
      <c r="B15" s="735">
        <v>402</v>
      </c>
      <c r="C15" s="606">
        <v>-19.114688128772634</v>
      </c>
      <c r="D15" s="369">
        <v>4434</v>
      </c>
      <c r="E15" s="606">
        <v>-9.6392908090482976</v>
      </c>
      <c r="F15" s="369">
        <v>4434</v>
      </c>
      <c r="G15" s="606">
        <v>-9.6392908090482976</v>
      </c>
      <c r="H15" s="606">
        <v>19.71542907959093</v>
      </c>
    </row>
    <row r="16" spans="1:8" x14ac:dyDescent="0.2">
      <c r="A16" s="234" t="s">
        <v>49</v>
      </c>
      <c r="B16" s="735">
        <v>74</v>
      </c>
      <c r="C16" s="757">
        <v>722.22222222222229</v>
      </c>
      <c r="D16" s="369">
        <v>619</v>
      </c>
      <c r="E16" s="606">
        <v>19.961240310077518</v>
      </c>
      <c r="F16" s="369">
        <v>619</v>
      </c>
      <c r="G16" s="606">
        <v>19.961240310077518</v>
      </c>
      <c r="H16" s="606">
        <v>2.7523343708314809</v>
      </c>
    </row>
    <row r="17" spans="1:8" x14ac:dyDescent="0.2">
      <c r="A17" s="234" t="s">
        <v>127</v>
      </c>
      <c r="B17" s="735">
        <v>846</v>
      </c>
      <c r="C17" s="606">
        <v>47.643979057591622</v>
      </c>
      <c r="D17" s="369">
        <v>6488</v>
      </c>
      <c r="E17" s="606">
        <v>2.7557808045612924</v>
      </c>
      <c r="F17" s="369">
        <v>6488</v>
      </c>
      <c r="G17" s="606">
        <v>2.7557808045612924</v>
      </c>
      <c r="H17" s="606">
        <v>28.848377056469545</v>
      </c>
    </row>
    <row r="18" spans="1:8" x14ac:dyDescent="0.2">
      <c r="A18" s="234" t="s">
        <v>128</v>
      </c>
      <c r="B18" s="735">
        <v>312</v>
      </c>
      <c r="C18" s="606">
        <v>-3.4055727554179565</v>
      </c>
      <c r="D18" s="369">
        <v>2801</v>
      </c>
      <c r="E18" s="606">
        <v>21.888598781549174</v>
      </c>
      <c r="F18" s="369">
        <v>2801</v>
      </c>
      <c r="G18" s="606">
        <v>21.888598781549174</v>
      </c>
      <c r="H18" s="606">
        <v>12.454424188528234</v>
      </c>
    </row>
    <row r="19" spans="1:8" x14ac:dyDescent="0.2">
      <c r="A19" s="234" t="s">
        <v>240</v>
      </c>
      <c r="B19" s="735">
        <v>718</v>
      </c>
      <c r="C19" s="606">
        <v>18.481848184818482</v>
      </c>
      <c r="D19" s="369">
        <v>7686</v>
      </c>
      <c r="E19" s="606">
        <v>6.5280665280665282</v>
      </c>
      <c r="F19" s="369">
        <v>7686</v>
      </c>
      <c r="G19" s="606">
        <v>6.5280665280665282</v>
      </c>
      <c r="H19" s="606">
        <v>34.175188972876839</v>
      </c>
    </row>
    <row r="20" spans="1:8" x14ac:dyDescent="0.2">
      <c r="A20" s="242" t="s">
        <v>243</v>
      </c>
      <c r="B20" s="738">
        <v>2381</v>
      </c>
      <c r="C20" s="244">
        <v>17.1751968503937</v>
      </c>
      <c r="D20" s="243">
        <v>22490</v>
      </c>
      <c r="E20" s="244">
        <v>3.9039039039039038</v>
      </c>
      <c r="F20" s="243">
        <v>22490</v>
      </c>
      <c r="G20" s="244">
        <v>3.9039039039039038</v>
      </c>
      <c r="H20" s="244">
        <v>100</v>
      </c>
    </row>
    <row r="21" spans="1:8" x14ac:dyDescent="0.2">
      <c r="A21" s="189" t="s">
        <v>524</v>
      </c>
      <c r="B21" s="739"/>
      <c r="C21" s="608"/>
      <c r="D21" s="607"/>
      <c r="E21" s="608"/>
      <c r="F21" s="607"/>
      <c r="G21" s="608"/>
      <c r="H21" s="608"/>
    </row>
    <row r="22" spans="1:8" x14ac:dyDescent="0.2">
      <c r="A22" s="234" t="s">
        <v>464</v>
      </c>
      <c r="B22" s="735">
        <v>-132</v>
      </c>
      <c r="C22" s="606">
        <v>78.378378378378372</v>
      </c>
      <c r="D22" s="369">
        <v>-547</v>
      </c>
      <c r="E22" s="606">
        <v>42.077922077922075</v>
      </c>
      <c r="F22" s="369">
        <v>-547</v>
      </c>
      <c r="G22" s="606">
        <v>42.077922077922075</v>
      </c>
      <c r="H22" s="609" t="s">
        <v>525</v>
      </c>
    </row>
    <row r="23" spans="1:8" x14ac:dyDescent="0.2">
      <c r="A23" s="234" t="s">
        <v>48</v>
      </c>
      <c r="B23" s="735">
        <v>389</v>
      </c>
      <c r="C23" s="606">
        <v>-19.628099173553721</v>
      </c>
      <c r="D23" s="369">
        <v>4262</v>
      </c>
      <c r="E23" s="606">
        <v>-10.668622930203311</v>
      </c>
      <c r="F23" s="369">
        <v>4262</v>
      </c>
      <c r="G23" s="606">
        <v>-10.668622930203311</v>
      </c>
      <c r="H23" s="609" t="s">
        <v>525</v>
      </c>
    </row>
    <row r="24" spans="1:8" x14ac:dyDescent="0.2">
      <c r="A24" s="234" t="s">
        <v>49</v>
      </c>
      <c r="B24" s="735">
        <v>-63</v>
      </c>
      <c r="C24" s="606">
        <v>-47.058823529411761</v>
      </c>
      <c r="D24" s="369">
        <v>-1569</v>
      </c>
      <c r="E24" s="606">
        <v>-7.4882075471698117</v>
      </c>
      <c r="F24" s="369">
        <v>-1569</v>
      </c>
      <c r="G24" s="606">
        <v>-7.4882075471698117</v>
      </c>
      <c r="H24" s="609" t="s">
        <v>525</v>
      </c>
    </row>
    <row r="25" spans="1:8" x14ac:dyDescent="0.2">
      <c r="A25" s="234" t="s">
        <v>127</v>
      </c>
      <c r="B25" s="735">
        <v>433</v>
      </c>
      <c r="C25" s="606">
        <v>60.966542750929364</v>
      </c>
      <c r="D25" s="369">
        <v>912</v>
      </c>
      <c r="E25" s="606">
        <v>-17.540687160940323</v>
      </c>
      <c r="F25" s="369">
        <v>912</v>
      </c>
      <c r="G25" s="606">
        <v>-17.540687160940323</v>
      </c>
      <c r="H25" s="609" t="s">
        <v>525</v>
      </c>
    </row>
    <row r="26" spans="1:8" x14ac:dyDescent="0.2">
      <c r="A26" s="234" t="s">
        <v>128</v>
      </c>
      <c r="B26" s="735">
        <v>-54</v>
      </c>
      <c r="C26" s="606">
        <v>-6.8965517241379306</v>
      </c>
      <c r="D26" s="369">
        <v>-3154</v>
      </c>
      <c r="E26" s="606">
        <v>44.281793229643185</v>
      </c>
      <c r="F26" s="369">
        <v>-3154</v>
      </c>
      <c r="G26" s="606">
        <v>44.281793229643185</v>
      </c>
      <c r="H26" s="609" t="s">
        <v>525</v>
      </c>
    </row>
    <row r="27" spans="1:8" x14ac:dyDescent="0.2">
      <c r="A27" s="234" t="s">
        <v>240</v>
      </c>
      <c r="B27" s="735">
        <v>327</v>
      </c>
      <c r="C27" s="606">
        <v>59.512195121951216</v>
      </c>
      <c r="D27" s="369">
        <v>4153</v>
      </c>
      <c r="E27" s="606">
        <v>24.229733772061024</v>
      </c>
      <c r="F27" s="369">
        <v>4153</v>
      </c>
      <c r="G27" s="606">
        <v>24.229733772061024</v>
      </c>
      <c r="H27" s="609" t="s">
        <v>525</v>
      </c>
    </row>
    <row r="28" spans="1:8" x14ac:dyDescent="0.2">
      <c r="A28" s="242" t="s">
        <v>244</v>
      </c>
      <c r="B28" s="738">
        <v>900</v>
      </c>
      <c r="C28" s="244">
        <v>27.298444130127297</v>
      </c>
      <c r="D28" s="243">
        <v>4057</v>
      </c>
      <c r="E28" s="244">
        <v>-18.09004643650313</v>
      </c>
      <c r="F28" s="243">
        <v>4057</v>
      </c>
      <c r="G28" s="244">
        <v>-18.09004643650313</v>
      </c>
      <c r="H28" s="605" t="s">
        <v>525</v>
      </c>
    </row>
    <row r="29" spans="1:8" x14ac:dyDescent="0.2">
      <c r="A29" s="94" t="s">
        <v>631</v>
      </c>
      <c r="B29" s="235"/>
      <c r="C29" s="235"/>
      <c r="D29" s="235"/>
      <c r="E29" s="235"/>
      <c r="F29" s="235"/>
      <c r="G29" s="235"/>
      <c r="H29" s="246" t="s">
        <v>235</v>
      </c>
    </row>
    <row r="30" spans="1:8" x14ac:dyDescent="0.2">
      <c r="A30" s="165" t="s">
        <v>638</v>
      </c>
      <c r="B30" s="235"/>
      <c r="C30" s="235"/>
      <c r="D30" s="235"/>
      <c r="E30" s="235"/>
      <c r="F30" s="235"/>
      <c r="G30" s="236"/>
      <c r="H30" s="236"/>
    </row>
    <row r="31" spans="1:8" x14ac:dyDescent="0.2">
      <c r="A31" s="165" t="s">
        <v>526</v>
      </c>
      <c r="B31" s="235"/>
      <c r="C31" s="235"/>
      <c r="D31" s="235"/>
      <c r="E31" s="235"/>
      <c r="F31" s="235"/>
      <c r="G31" s="236"/>
      <c r="H31" s="236"/>
    </row>
    <row r="33" spans="6:6" x14ac:dyDescent="0.2">
      <c r="F33" s="825"/>
    </row>
  </sheetData>
  <mergeCells count="3">
    <mergeCell ref="B3:C3"/>
    <mergeCell ref="D3:E3"/>
    <mergeCell ref="F3:H3"/>
  </mergeCells>
  <conditionalFormatting sqref="E9">
    <cfRule type="cellIs" dxfId="244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54"/>
  <sheetViews>
    <sheetView workbookViewId="0">
      <selection activeCell="A3" sqref="A3:A4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3" t="s">
        <v>527</v>
      </c>
      <c r="B1" s="223"/>
      <c r="C1" s="1"/>
      <c r="D1" s="1"/>
      <c r="E1" s="1"/>
      <c r="F1" s="1"/>
      <c r="G1" s="1"/>
      <c r="H1" s="1"/>
    </row>
    <row r="2" spans="1:8" x14ac:dyDescent="0.2">
      <c r="A2" s="589"/>
      <c r="B2" s="589"/>
      <c r="C2" s="589"/>
      <c r="D2" s="589"/>
      <c r="E2" s="589"/>
      <c r="F2" s="1"/>
      <c r="G2" s="1"/>
      <c r="H2" s="591" t="s">
        <v>157</v>
      </c>
    </row>
    <row r="3" spans="1:8" ht="14.45" customHeight="1" x14ac:dyDescent="0.2">
      <c r="A3" s="892" t="s">
        <v>521</v>
      </c>
      <c r="B3" s="890" t="s">
        <v>522</v>
      </c>
      <c r="C3" s="876">
        <f>INDICE!A3</f>
        <v>42705</v>
      </c>
      <c r="D3" s="875">
        <v>41671</v>
      </c>
      <c r="E3" s="875">
        <v>41671</v>
      </c>
      <c r="F3" s="874" t="s">
        <v>119</v>
      </c>
      <c r="G3" s="874"/>
      <c r="H3" s="874"/>
    </row>
    <row r="4" spans="1:8" x14ac:dyDescent="0.2">
      <c r="A4" s="893"/>
      <c r="B4" s="891"/>
      <c r="C4" s="97" t="s">
        <v>530</v>
      </c>
      <c r="D4" s="97" t="s">
        <v>531</v>
      </c>
      <c r="E4" s="97" t="s">
        <v>245</v>
      </c>
      <c r="F4" s="97" t="s">
        <v>530</v>
      </c>
      <c r="G4" s="97" t="s">
        <v>531</v>
      </c>
      <c r="H4" s="97" t="s">
        <v>245</v>
      </c>
    </row>
    <row r="5" spans="1:8" x14ac:dyDescent="0.2">
      <c r="A5" s="610"/>
      <c r="B5" s="184" t="s">
        <v>209</v>
      </c>
      <c r="C5" s="184">
        <v>0</v>
      </c>
      <c r="D5" s="184">
        <v>10</v>
      </c>
      <c r="E5" s="247">
        <v>10</v>
      </c>
      <c r="F5" s="186">
        <v>23</v>
      </c>
      <c r="G5" s="184">
        <v>350</v>
      </c>
      <c r="H5" s="247">
        <v>327</v>
      </c>
    </row>
    <row r="6" spans="1:8" x14ac:dyDescent="0.2">
      <c r="A6" s="610"/>
      <c r="B6" s="184" t="s">
        <v>246</v>
      </c>
      <c r="C6" s="184">
        <v>415</v>
      </c>
      <c r="D6" s="184">
        <v>248</v>
      </c>
      <c r="E6" s="248">
        <v>-167</v>
      </c>
      <c r="F6" s="186">
        <v>3402</v>
      </c>
      <c r="G6" s="184">
        <v>2233</v>
      </c>
      <c r="H6" s="248">
        <v>-1169</v>
      </c>
    </row>
    <row r="7" spans="1:8" x14ac:dyDescent="0.2">
      <c r="A7" s="610"/>
      <c r="B7" s="187" t="s">
        <v>210</v>
      </c>
      <c r="C7" s="187">
        <v>0</v>
      </c>
      <c r="D7" s="187">
        <v>0</v>
      </c>
      <c r="E7" s="249">
        <v>0</v>
      </c>
      <c r="F7" s="187">
        <v>0</v>
      </c>
      <c r="G7" s="187">
        <v>119</v>
      </c>
      <c r="H7" s="248">
        <v>119</v>
      </c>
    </row>
    <row r="8" spans="1:8" x14ac:dyDescent="0.2">
      <c r="A8" s="189" t="s">
        <v>342</v>
      </c>
      <c r="B8" s="190"/>
      <c r="C8" s="190">
        <v>415</v>
      </c>
      <c r="D8" s="190">
        <v>258</v>
      </c>
      <c r="E8" s="250">
        <v>-157</v>
      </c>
      <c r="F8" s="190">
        <v>3425</v>
      </c>
      <c r="G8" s="190">
        <v>2702</v>
      </c>
      <c r="H8" s="250">
        <v>-723</v>
      </c>
    </row>
    <row r="9" spans="1:8" x14ac:dyDescent="0.2">
      <c r="A9" s="610"/>
      <c r="B9" s="187" t="s">
        <v>247</v>
      </c>
      <c r="C9" s="187">
        <v>0</v>
      </c>
      <c r="D9" s="184">
        <v>4</v>
      </c>
      <c r="E9" s="251">
        <v>4</v>
      </c>
      <c r="F9" s="187">
        <v>0</v>
      </c>
      <c r="G9" s="184">
        <v>4</v>
      </c>
      <c r="H9" s="251">
        <v>4</v>
      </c>
    </row>
    <row r="10" spans="1:8" x14ac:dyDescent="0.2">
      <c r="A10" s="610"/>
      <c r="B10" s="184" t="s">
        <v>211</v>
      </c>
      <c r="C10" s="184">
        <v>0</v>
      </c>
      <c r="D10" s="184">
        <v>19</v>
      </c>
      <c r="E10" s="248">
        <v>19</v>
      </c>
      <c r="F10" s="184">
        <v>14</v>
      </c>
      <c r="G10" s="184">
        <v>145</v>
      </c>
      <c r="H10" s="248">
        <v>131</v>
      </c>
    </row>
    <row r="11" spans="1:8" x14ac:dyDescent="0.2">
      <c r="A11" s="610"/>
      <c r="B11" s="187" t="s">
        <v>248</v>
      </c>
      <c r="C11" s="187">
        <v>0</v>
      </c>
      <c r="D11" s="187">
        <v>63</v>
      </c>
      <c r="E11" s="248">
        <v>63</v>
      </c>
      <c r="F11" s="187">
        <v>64</v>
      </c>
      <c r="G11" s="187">
        <v>643</v>
      </c>
      <c r="H11" s="248">
        <v>579</v>
      </c>
    </row>
    <row r="12" spans="1:8" x14ac:dyDescent="0.2">
      <c r="A12" s="189" t="s">
        <v>528</v>
      </c>
      <c r="B12" s="190"/>
      <c r="C12" s="190">
        <v>0</v>
      </c>
      <c r="D12" s="190">
        <v>86</v>
      </c>
      <c r="E12" s="250">
        <v>86</v>
      </c>
      <c r="F12" s="190">
        <v>78</v>
      </c>
      <c r="G12" s="190">
        <v>792</v>
      </c>
      <c r="H12" s="250">
        <v>714</v>
      </c>
    </row>
    <row r="13" spans="1:8" x14ac:dyDescent="0.2">
      <c r="A13" s="610"/>
      <c r="B13" s="187" t="s">
        <v>304</v>
      </c>
      <c r="C13" s="187">
        <v>12</v>
      </c>
      <c r="D13" s="184">
        <v>17</v>
      </c>
      <c r="E13" s="251">
        <v>5</v>
      </c>
      <c r="F13" s="187">
        <v>58</v>
      </c>
      <c r="G13" s="184">
        <v>213</v>
      </c>
      <c r="H13" s="251">
        <v>155</v>
      </c>
    </row>
    <row r="14" spans="1:8" x14ac:dyDescent="0.2">
      <c r="A14" s="610"/>
      <c r="B14" s="187" t="s">
        <v>249</v>
      </c>
      <c r="C14" s="187">
        <v>3</v>
      </c>
      <c r="D14" s="187">
        <v>48</v>
      </c>
      <c r="E14" s="248">
        <v>45</v>
      </c>
      <c r="F14" s="187">
        <v>434</v>
      </c>
      <c r="G14" s="187">
        <v>1052</v>
      </c>
      <c r="H14" s="248">
        <v>618</v>
      </c>
    </row>
    <row r="15" spans="1:8" x14ac:dyDescent="0.2">
      <c r="A15" s="610"/>
      <c r="B15" s="187" t="s">
        <v>250</v>
      </c>
      <c r="C15" s="187">
        <v>21</v>
      </c>
      <c r="D15" s="184">
        <v>433</v>
      </c>
      <c r="E15" s="248">
        <v>412</v>
      </c>
      <c r="F15" s="187">
        <v>593</v>
      </c>
      <c r="G15" s="184">
        <v>2644</v>
      </c>
      <c r="H15" s="248">
        <v>2051</v>
      </c>
    </row>
    <row r="16" spans="1:8" x14ac:dyDescent="0.2">
      <c r="A16" s="610"/>
      <c r="B16" s="187" t="s">
        <v>251</v>
      </c>
      <c r="C16" s="187">
        <v>33</v>
      </c>
      <c r="D16" s="184">
        <v>5</v>
      </c>
      <c r="E16" s="248">
        <v>-28</v>
      </c>
      <c r="F16" s="187">
        <v>328</v>
      </c>
      <c r="G16" s="184">
        <v>286</v>
      </c>
      <c r="H16" s="248">
        <v>-42</v>
      </c>
    </row>
    <row r="17" spans="1:8" x14ac:dyDescent="0.2">
      <c r="A17" s="610"/>
      <c r="B17" s="187" t="s">
        <v>252</v>
      </c>
      <c r="C17" s="187">
        <v>95</v>
      </c>
      <c r="D17" s="184">
        <v>102</v>
      </c>
      <c r="E17" s="248">
        <v>7</v>
      </c>
      <c r="F17" s="187">
        <v>983</v>
      </c>
      <c r="G17" s="184">
        <v>1061</v>
      </c>
      <c r="H17" s="248">
        <v>78</v>
      </c>
    </row>
    <row r="18" spans="1:8" x14ac:dyDescent="0.2">
      <c r="A18" s="610"/>
      <c r="B18" s="187" t="s">
        <v>215</v>
      </c>
      <c r="C18" s="187">
        <v>319</v>
      </c>
      <c r="D18" s="184">
        <v>179</v>
      </c>
      <c r="E18" s="248">
        <v>-140</v>
      </c>
      <c r="F18" s="187">
        <v>3576</v>
      </c>
      <c r="G18" s="184">
        <v>2371</v>
      </c>
      <c r="H18" s="248">
        <v>-1205</v>
      </c>
    </row>
    <row r="19" spans="1:8" x14ac:dyDescent="0.2">
      <c r="A19" s="610"/>
      <c r="B19" s="187" t="s">
        <v>253</v>
      </c>
      <c r="C19" s="187">
        <v>111</v>
      </c>
      <c r="D19" s="184">
        <v>126</v>
      </c>
      <c r="E19" s="248">
        <v>15</v>
      </c>
      <c r="F19" s="187">
        <v>1598</v>
      </c>
      <c r="G19" s="184">
        <v>1710</v>
      </c>
      <c r="H19" s="248">
        <v>112</v>
      </c>
    </row>
    <row r="20" spans="1:8" x14ac:dyDescent="0.2">
      <c r="A20" s="610"/>
      <c r="B20" s="187" t="s">
        <v>218</v>
      </c>
      <c r="C20" s="187">
        <v>18</v>
      </c>
      <c r="D20" s="184">
        <v>69</v>
      </c>
      <c r="E20" s="248">
        <v>51</v>
      </c>
      <c r="F20" s="187">
        <v>335</v>
      </c>
      <c r="G20" s="184">
        <v>704</v>
      </c>
      <c r="H20" s="248">
        <v>369</v>
      </c>
    </row>
    <row r="21" spans="1:8" x14ac:dyDescent="0.2">
      <c r="A21" s="610"/>
      <c r="B21" s="187" t="s">
        <v>219</v>
      </c>
      <c r="C21" s="187">
        <v>0</v>
      </c>
      <c r="D21" s="184">
        <v>0</v>
      </c>
      <c r="E21" s="248">
        <v>0</v>
      </c>
      <c r="F21" s="187">
        <v>559</v>
      </c>
      <c r="G21" s="184">
        <v>3</v>
      </c>
      <c r="H21" s="248">
        <v>-556</v>
      </c>
    </row>
    <row r="22" spans="1:8" x14ac:dyDescent="0.2">
      <c r="A22" s="610"/>
      <c r="B22" s="187" t="s">
        <v>254</v>
      </c>
      <c r="C22" s="187">
        <v>91</v>
      </c>
      <c r="D22" s="184">
        <v>6</v>
      </c>
      <c r="E22" s="248">
        <v>-85</v>
      </c>
      <c r="F22" s="187">
        <v>753</v>
      </c>
      <c r="G22" s="184">
        <v>96</v>
      </c>
      <c r="H22" s="248">
        <v>-657</v>
      </c>
    </row>
    <row r="23" spans="1:8" x14ac:dyDescent="0.2">
      <c r="A23" s="610"/>
      <c r="B23" s="187" t="s">
        <v>255</v>
      </c>
      <c r="C23" s="187">
        <v>10</v>
      </c>
      <c r="D23" s="184">
        <v>98</v>
      </c>
      <c r="E23" s="248">
        <v>88</v>
      </c>
      <c r="F23" s="187">
        <v>106</v>
      </c>
      <c r="G23" s="184">
        <v>727</v>
      </c>
      <c r="H23" s="248">
        <v>621</v>
      </c>
    </row>
    <row r="24" spans="1:8" x14ac:dyDescent="0.2">
      <c r="A24" s="610"/>
      <c r="B24" s="187" t="s">
        <v>256</v>
      </c>
      <c r="C24" s="187">
        <v>0</v>
      </c>
      <c r="D24" s="184">
        <v>0</v>
      </c>
      <c r="E24" s="248">
        <v>0</v>
      </c>
      <c r="F24" s="187">
        <v>5</v>
      </c>
      <c r="G24" s="184">
        <v>33</v>
      </c>
      <c r="H24" s="248">
        <v>28</v>
      </c>
    </row>
    <row r="25" spans="1:8" x14ac:dyDescent="0.2">
      <c r="A25" s="610"/>
      <c r="B25" s="187" t="s">
        <v>257</v>
      </c>
      <c r="C25" s="187">
        <v>138</v>
      </c>
      <c r="D25" s="184">
        <v>215</v>
      </c>
      <c r="E25" s="248">
        <v>77</v>
      </c>
      <c r="F25" s="187">
        <v>1167</v>
      </c>
      <c r="G25" s="184">
        <v>2076</v>
      </c>
      <c r="H25" s="248">
        <v>909</v>
      </c>
    </row>
    <row r="26" spans="1:8" x14ac:dyDescent="0.2">
      <c r="A26" s="189" t="s">
        <v>512</v>
      </c>
      <c r="B26" s="190"/>
      <c r="C26" s="190">
        <v>851</v>
      </c>
      <c r="D26" s="190">
        <v>1298</v>
      </c>
      <c r="E26" s="250">
        <v>447</v>
      </c>
      <c r="F26" s="190">
        <v>10495</v>
      </c>
      <c r="G26" s="190">
        <v>12976</v>
      </c>
      <c r="H26" s="250">
        <v>2481</v>
      </c>
    </row>
    <row r="27" spans="1:8" x14ac:dyDescent="0.2">
      <c r="A27" s="610"/>
      <c r="B27" s="187" t="s">
        <v>220</v>
      </c>
      <c r="C27" s="187">
        <v>92</v>
      </c>
      <c r="D27" s="184">
        <v>35</v>
      </c>
      <c r="E27" s="248">
        <v>-57</v>
      </c>
      <c r="F27" s="187">
        <v>1614</v>
      </c>
      <c r="G27" s="187">
        <v>78</v>
      </c>
      <c r="H27" s="248">
        <v>-1536</v>
      </c>
    </row>
    <row r="28" spans="1:8" x14ac:dyDescent="0.2">
      <c r="A28" s="611"/>
      <c r="B28" s="187" t="s">
        <v>258</v>
      </c>
      <c r="C28" s="187">
        <v>0</v>
      </c>
      <c r="D28" s="187">
        <v>0</v>
      </c>
      <c r="E28" s="248">
        <v>0</v>
      </c>
      <c r="F28" s="187">
        <v>204</v>
      </c>
      <c r="G28" s="187">
        <v>0</v>
      </c>
      <c r="H28" s="248">
        <v>-204</v>
      </c>
    </row>
    <row r="29" spans="1:8" x14ac:dyDescent="0.2">
      <c r="A29" s="611"/>
      <c r="B29" s="187" t="s">
        <v>259</v>
      </c>
      <c r="C29" s="187">
        <v>0</v>
      </c>
      <c r="D29" s="184">
        <v>2</v>
      </c>
      <c r="E29" s="248">
        <v>2</v>
      </c>
      <c r="F29" s="187">
        <v>133</v>
      </c>
      <c r="G29" s="184">
        <v>10</v>
      </c>
      <c r="H29" s="248">
        <v>-123</v>
      </c>
    </row>
    <row r="30" spans="1:8" x14ac:dyDescent="0.2">
      <c r="A30" s="611"/>
      <c r="B30" s="187" t="s">
        <v>617</v>
      </c>
      <c r="C30" s="187">
        <v>0</v>
      </c>
      <c r="D30" s="187">
        <v>79</v>
      </c>
      <c r="E30" s="251">
        <v>79</v>
      </c>
      <c r="F30" s="184">
        <v>114</v>
      </c>
      <c r="G30" s="184">
        <v>867</v>
      </c>
      <c r="H30" s="251">
        <v>753</v>
      </c>
    </row>
    <row r="31" spans="1:8" x14ac:dyDescent="0.2">
      <c r="A31" s="189" t="s">
        <v>389</v>
      </c>
      <c r="B31" s="190"/>
      <c r="C31" s="190">
        <v>92</v>
      </c>
      <c r="D31" s="190">
        <v>116</v>
      </c>
      <c r="E31" s="250">
        <v>24</v>
      </c>
      <c r="F31" s="190">
        <v>2065</v>
      </c>
      <c r="G31" s="190">
        <v>955</v>
      </c>
      <c r="H31" s="250">
        <v>-1110</v>
      </c>
    </row>
    <row r="32" spans="1:8" x14ac:dyDescent="0.2">
      <c r="A32" s="611"/>
      <c r="B32" s="187" t="s">
        <v>224</v>
      </c>
      <c r="C32" s="187">
        <v>60</v>
      </c>
      <c r="D32" s="184">
        <v>18</v>
      </c>
      <c r="E32" s="248">
        <v>-42</v>
      </c>
      <c r="F32" s="187">
        <v>967</v>
      </c>
      <c r="G32" s="184">
        <v>429</v>
      </c>
      <c r="H32" s="248">
        <v>-538</v>
      </c>
    </row>
    <row r="33" spans="1:10" x14ac:dyDescent="0.2">
      <c r="A33" s="611"/>
      <c r="B33" s="187" t="s">
        <v>230</v>
      </c>
      <c r="C33" s="187">
        <v>27</v>
      </c>
      <c r="D33" s="187">
        <v>0</v>
      </c>
      <c r="E33" s="251">
        <v>-27</v>
      </c>
      <c r="F33" s="620">
        <v>259</v>
      </c>
      <c r="G33" s="187">
        <v>136</v>
      </c>
      <c r="H33" s="248">
        <v>-123</v>
      </c>
    </row>
    <row r="34" spans="1:10" x14ac:dyDescent="0.2">
      <c r="A34" s="611"/>
      <c r="B34" s="187" t="s">
        <v>260</v>
      </c>
      <c r="C34" s="187">
        <v>0</v>
      </c>
      <c r="D34" s="187">
        <v>375</v>
      </c>
      <c r="E34" s="248">
        <v>375</v>
      </c>
      <c r="F34" s="848">
        <v>0</v>
      </c>
      <c r="G34" s="187">
        <v>3021</v>
      </c>
      <c r="H34" s="248">
        <v>3021</v>
      </c>
    </row>
    <row r="35" spans="1:10" x14ac:dyDescent="0.2">
      <c r="A35" s="611"/>
      <c r="B35" s="187" t="s">
        <v>232</v>
      </c>
      <c r="C35" s="187">
        <v>0</v>
      </c>
      <c r="D35" s="187">
        <v>63</v>
      </c>
      <c r="E35" s="251">
        <v>63</v>
      </c>
      <c r="F35" s="184">
        <v>0</v>
      </c>
      <c r="G35" s="187">
        <v>612</v>
      </c>
      <c r="H35" s="248">
        <v>612</v>
      </c>
    </row>
    <row r="36" spans="1:10" x14ac:dyDescent="0.2">
      <c r="A36" s="611"/>
      <c r="B36" s="187" t="s">
        <v>233</v>
      </c>
      <c r="C36" s="187">
        <v>10</v>
      </c>
      <c r="D36" s="187">
        <v>100</v>
      </c>
      <c r="E36" s="251">
        <v>90</v>
      </c>
      <c r="F36" s="620">
        <v>393</v>
      </c>
      <c r="G36" s="187">
        <v>615</v>
      </c>
      <c r="H36" s="248">
        <v>222</v>
      </c>
    </row>
    <row r="37" spans="1:10" x14ac:dyDescent="0.2">
      <c r="A37" s="801" t="s">
        <v>513</v>
      </c>
      <c r="B37" s="190"/>
      <c r="C37" s="190">
        <v>97</v>
      </c>
      <c r="D37" s="190">
        <v>556</v>
      </c>
      <c r="E37" s="250">
        <v>459</v>
      </c>
      <c r="F37" s="190">
        <v>1619</v>
      </c>
      <c r="G37" s="190">
        <v>4813</v>
      </c>
      <c r="H37" s="250">
        <v>3194</v>
      </c>
    </row>
    <row r="38" spans="1:10" x14ac:dyDescent="0.2">
      <c r="A38" s="611"/>
      <c r="B38" s="187" t="s">
        <v>261</v>
      </c>
      <c r="C38" s="187">
        <v>0</v>
      </c>
      <c r="D38" s="187">
        <v>59</v>
      </c>
      <c r="E38" s="247">
        <v>59</v>
      </c>
      <c r="F38" s="620">
        <v>461</v>
      </c>
      <c r="G38" s="187">
        <v>167</v>
      </c>
      <c r="H38" s="248">
        <v>-294</v>
      </c>
    </row>
    <row r="39" spans="1:10" x14ac:dyDescent="0.2">
      <c r="A39" s="611"/>
      <c r="B39" s="187" t="s">
        <v>262</v>
      </c>
      <c r="C39" s="187">
        <v>23</v>
      </c>
      <c r="D39" s="187">
        <v>0</v>
      </c>
      <c r="E39" s="251">
        <v>-23</v>
      </c>
      <c r="F39" s="620">
        <v>76</v>
      </c>
      <c r="G39" s="187">
        <v>0</v>
      </c>
      <c r="H39" s="248">
        <v>-76</v>
      </c>
    </row>
    <row r="40" spans="1:10" x14ac:dyDescent="0.2">
      <c r="A40" s="611"/>
      <c r="B40" s="187" t="s">
        <v>651</v>
      </c>
      <c r="C40" s="187">
        <v>0</v>
      </c>
      <c r="D40" s="187">
        <v>0</v>
      </c>
      <c r="E40" s="251">
        <v>0</v>
      </c>
      <c r="F40" s="187">
        <v>0</v>
      </c>
      <c r="G40" s="187">
        <v>21</v>
      </c>
      <c r="H40" s="251">
        <v>21</v>
      </c>
    </row>
    <row r="41" spans="1:10" x14ac:dyDescent="0.2">
      <c r="A41" s="611"/>
      <c r="B41" s="187" t="s">
        <v>263</v>
      </c>
      <c r="C41" s="187">
        <v>0</v>
      </c>
      <c r="D41" s="187">
        <v>0</v>
      </c>
      <c r="E41" s="251">
        <v>0</v>
      </c>
      <c r="F41" s="620">
        <v>50</v>
      </c>
      <c r="G41" s="187">
        <v>25</v>
      </c>
      <c r="H41" s="251">
        <v>-25</v>
      </c>
    </row>
    <row r="42" spans="1:10" x14ac:dyDescent="0.2">
      <c r="A42" s="611"/>
      <c r="B42" s="187" t="s">
        <v>264</v>
      </c>
      <c r="C42" s="187">
        <v>3</v>
      </c>
      <c r="D42" s="187">
        <v>8</v>
      </c>
      <c r="E42" s="251">
        <v>5</v>
      </c>
      <c r="F42" s="620">
        <v>123</v>
      </c>
      <c r="G42" s="187">
        <v>29</v>
      </c>
      <c r="H42" s="251">
        <v>-94</v>
      </c>
    </row>
    <row r="43" spans="1:10" x14ac:dyDescent="0.2">
      <c r="A43" s="201" t="s">
        <v>529</v>
      </c>
      <c r="B43" s="201"/>
      <c r="C43" s="190">
        <v>26</v>
      </c>
      <c r="D43" s="190">
        <v>67</v>
      </c>
      <c r="E43" s="771">
        <v>41</v>
      </c>
      <c r="F43" s="201">
        <v>710</v>
      </c>
      <c r="G43" s="201">
        <v>242</v>
      </c>
      <c r="H43" s="252">
        <v>-468</v>
      </c>
    </row>
    <row r="44" spans="1:10" x14ac:dyDescent="0.2">
      <c r="A44" s="807" t="s">
        <v>596</v>
      </c>
      <c r="B44" s="807"/>
      <c r="C44" s="187">
        <v>0</v>
      </c>
      <c r="D44" s="187">
        <v>0</v>
      </c>
      <c r="E44" s="187">
        <v>0</v>
      </c>
      <c r="F44" s="808">
        <v>41</v>
      </c>
      <c r="G44" s="187">
        <v>10</v>
      </c>
      <c r="H44" s="809">
        <v>-31</v>
      </c>
    </row>
    <row r="45" spans="1:10" x14ac:dyDescent="0.2">
      <c r="A45" s="203" t="s">
        <v>117</v>
      </c>
      <c r="B45" s="203"/>
      <c r="C45" s="203">
        <v>1481</v>
      </c>
      <c r="D45" s="253">
        <v>2381</v>
      </c>
      <c r="E45" s="203">
        <v>900</v>
      </c>
      <c r="F45" s="203">
        <v>18433</v>
      </c>
      <c r="G45" s="253">
        <v>22490</v>
      </c>
      <c r="H45" s="203">
        <v>4057</v>
      </c>
      <c r="J45" s="825"/>
    </row>
    <row r="46" spans="1:10" x14ac:dyDescent="0.2">
      <c r="A46" s="354" t="s">
        <v>514</v>
      </c>
      <c r="B46" s="208"/>
      <c r="C46" s="208">
        <v>179</v>
      </c>
      <c r="D46" s="800">
        <v>59</v>
      </c>
      <c r="E46" s="208">
        <v>-120</v>
      </c>
      <c r="F46" s="208">
        <v>3073</v>
      </c>
      <c r="G46" s="208">
        <v>716</v>
      </c>
      <c r="H46" s="208">
        <v>-2357</v>
      </c>
    </row>
    <row r="47" spans="1:10" x14ac:dyDescent="0.2">
      <c r="A47" s="354" t="s">
        <v>515</v>
      </c>
      <c r="B47" s="208"/>
      <c r="C47" s="208">
        <v>1302</v>
      </c>
      <c r="D47" s="208">
        <v>2322</v>
      </c>
      <c r="E47" s="208">
        <v>1020</v>
      </c>
      <c r="F47" s="208">
        <v>15360</v>
      </c>
      <c r="G47" s="208">
        <v>21774</v>
      </c>
      <c r="H47" s="208">
        <v>6414</v>
      </c>
    </row>
    <row r="48" spans="1:10" x14ac:dyDescent="0.2">
      <c r="A48" s="785" t="s">
        <v>516</v>
      </c>
      <c r="B48" s="212"/>
      <c r="C48" s="212">
        <v>1202</v>
      </c>
      <c r="D48" s="212">
        <v>1402</v>
      </c>
      <c r="E48" s="212">
        <v>200</v>
      </c>
      <c r="F48" s="212">
        <v>12594</v>
      </c>
      <c r="G48" s="212">
        <v>13911</v>
      </c>
      <c r="H48" s="212">
        <v>1317</v>
      </c>
    </row>
    <row r="49" spans="1:8" x14ac:dyDescent="0.2">
      <c r="A49" s="785" t="s">
        <v>517</v>
      </c>
      <c r="B49" s="212"/>
      <c r="C49" s="212">
        <v>279</v>
      </c>
      <c r="D49" s="212">
        <v>979</v>
      </c>
      <c r="E49" s="212">
        <v>700</v>
      </c>
      <c r="F49" s="212">
        <v>5839</v>
      </c>
      <c r="G49" s="212">
        <v>8579</v>
      </c>
      <c r="H49" s="212">
        <v>2740</v>
      </c>
    </row>
    <row r="50" spans="1:8" x14ac:dyDescent="0.2">
      <c r="A50" s="786" t="s">
        <v>518</v>
      </c>
      <c r="B50" s="781"/>
      <c r="C50" s="781">
        <v>740</v>
      </c>
      <c r="D50" s="754">
        <v>1062</v>
      </c>
      <c r="E50" s="783">
        <v>322</v>
      </c>
      <c r="F50" s="783">
        <v>8973</v>
      </c>
      <c r="G50" s="783">
        <v>10717</v>
      </c>
      <c r="H50" s="783">
        <v>1744</v>
      </c>
    </row>
    <row r="51" spans="1:8" ht="15" x14ac:dyDescent="0.25">
      <c r="A51" s="220" t="s">
        <v>236</v>
      </c>
      <c r="B51" s="216"/>
      <c r="C51" s="255"/>
      <c r="D51" s="217"/>
      <c r="E51" s="217"/>
      <c r="F51" s="218"/>
      <c r="G51" s="217"/>
      <c r="H51" s="246" t="s">
        <v>235</v>
      </c>
    </row>
    <row r="52" spans="1:8" ht="15" x14ac:dyDescent="0.25">
      <c r="B52" s="220"/>
      <c r="C52" s="221"/>
      <c r="D52" s="217"/>
      <c r="E52" s="217"/>
      <c r="F52" s="218"/>
      <c r="G52" s="217"/>
      <c r="H52" s="219"/>
    </row>
    <row r="54" spans="1:8" x14ac:dyDescent="0.2">
      <c r="C54" s="256"/>
      <c r="D54" s="256"/>
      <c r="E54" s="256"/>
      <c r="F54" s="256"/>
      <c r="G54" s="256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F11" sqref="F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3"/>
      <c r="H2" s="62" t="s">
        <v>157</v>
      </c>
    </row>
    <row r="3" spans="1:8" x14ac:dyDescent="0.2">
      <c r="A3" s="63"/>
      <c r="B3" s="873">
        <f>INDICE!A3</f>
        <v>42705</v>
      </c>
      <c r="C3" s="874"/>
      <c r="D3" s="874" t="s">
        <v>118</v>
      </c>
      <c r="E3" s="874"/>
      <c r="F3" s="874" t="s">
        <v>119</v>
      </c>
      <c r="G3" s="874"/>
      <c r="H3" s="874"/>
    </row>
    <row r="4" spans="1:8" x14ac:dyDescent="0.2">
      <c r="A4" s="75"/>
      <c r="B4" s="72" t="s">
        <v>47</v>
      </c>
      <c r="C4" s="72" t="s">
        <v>519</v>
      </c>
      <c r="D4" s="72" t="s">
        <v>47</v>
      </c>
      <c r="E4" s="72" t="s">
        <v>519</v>
      </c>
      <c r="F4" s="72" t="s">
        <v>47</v>
      </c>
      <c r="G4" s="72" t="s">
        <v>519</v>
      </c>
      <c r="H4" s="73" t="s">
        <v>126</v>
      </c>
    </row>
    <row r="5" spans="1:8" x14ac:dyDescent="0.2">
      <c r="A5" s="234" t="s">
        <v>266</v>
      </c>
      <c r="B5" s="654">
        <v>0.20200000000000001</v>
      </c>
      <c r="C5" s="373">
        <v>-69.486404833836858</v>
      </c>
      <c r="D5" s="529">
        <v>5.5979999999999999</v>
      </c>
      <c r="E5" s="373">
        <v>-11.689540937056318</v>
      </c>
      <c r="F5" s="529">
        <v>5.5979999999999999</v>
      </c>
      <c r="G5" s="373">
        <v>-11.689540937056318</v>
      </c>
      <c r="H5" s="655">
        <v>3.9731715106994567</v>
      </c>
    </row>
    <row r="6" spans="1:8" x14ac:dyDescent="0.2">
      <c r="A6" s="234" t="s">
        <v>267</v>
      </c>
      <c r="B6" s="530">
        <v>2.3839999999999999</v>
      </c>
      <c r="C6" s="265">
        <v>1.1455239711497667</v>
      </c>
      <c r="D6" s="264">
        <v>23.248999999999999</v>
      </c>
      <c r="E6" s="265">
        <v>-20.800545051950266</v>
      </c>
      <c r="F6" s="264">
        <v>23.248999999999999</v>
      </c>
      <c r="G6" s="265">
        <v>-20.800545051950266</v>
      </c>
      <c r="H6" s="656">
        <v>16.500940416622306</v>
      </c>
    </row>
    <row r="7" spans="1:8" x14ac:dyDescent="0.2">
      <c r="A7" s="234" t="s">
        <v>268</v>
      </c>
      <c r="B7" s="530">
        <v>1.569</v>
      </c>
      <c r="C7" s="265">
        <v>-49.157485418016847</v>
      </c>
      <c r="D7" s="264">
        <v>33.33</v>
      </c>
      <c r="E7" s="265">
        <v>-14.190824365377683</v>
      </c>
      <c r="F7" s="264">
        <v>33.33</v>
      </c>
      <c r="G7" s="265">
        <v>-14.190824365377683</v>
      </c>
      <c r="H7" s="656">
        <v>23.65591397849462</v>
      </c>
    </row>
    <row r="8" spans="1:8" x14ac:dyDescent="0.2">
      <c r="A8" s="234" t="s">
        <v>269</v>
      </c>
      <c r="B8" s="530">
        <v>4.234</v>
      </c>
      <c r="C8" s="265">
        <v>-36.645219212928325</v>
      </c>
      <c r="D8" s="264">
        <v>60.569000000000003</v>
      </c>
      <c r="E8" s="265">
        <v>-46.785742525544492</v>
      </c>
      <c r="F8" s="264">
        <v>60.569000000000003</v>
      </c>
      <c r="G8" s="265">
        <v>-46.785742525544492</v>
      </c>
      <c r="H8" s="656">
        <v>42.988750487952018</v>
      </c>
    </row>
    <row r="9" spans="1:8" x14ac:dyDescent="0.2">
      <c r="A9" s="234" t="s">
        <v>270</v>
      </c>
      <c r="B9" s="531">
        <v>1.204</v>
      </c>
      <c r="C9" s="266">
        <v>0.46792452830188674</v>
      </c>
      <c r="D9" s="264">
        <v>16.161000000000001</v>
      </c>
      <c r="E9" s="265">
        <v>-61.376129248123888</v>
      </c>
      <c r="F9" s="264">
        <v>16.161000000000001</v>
      </c>
      <c r="G9" s="827">
        <v>-6.1376129248123891E-2</v>
      </c>
      <c r="H9" s="656">
        <v>11.470243798573405</v>
      </c>
    </row>
    <row r="10" spans="1:8" x14ac:dyDescent="0.2">
      <c r="A10" s="234" t="s">
        <v>620</v>
      </c>
      <c r="B10" s="531">
        <v>0.114</v>
      </c>
      <c r="C10" s="266">
        <v>-2.8106685335361843</v>
      </c>
      <c r="D10" s="264">
        <v>1.988</v>
      </c>
      <c r="E10" s="265">
        <v>-2.8106685335361843</v>
      </c>
      <c r="F10" s="264">
        <v>1.988</v>
      </c>
      <c r="G10" s="265">
        <v>-2.8106685335361843</v>
      </c>
      <c r="H10" s="772">
        <v>1.410979807658185</v>
      </c>
    </row>
    <row r="11" spans="1:8" x14ac:dyDescent="0.2">
      <c r="A11" s="242" t="s">
        <v>271</v>
      </c>
      <c r="B11" s="267">
        <v>9.7070000000000007</v>
      </c>
      <c r="C11" s="268">
        <v>-26.445404258543608</v>
      </c>
      <c r="D11" s="267">
        <v>140.89500000000001</v>
      </c>
      <c r="E11" s="268">
        <v>-39.33332980831252</v>
      </c>
      <c r="F11" s="267">
        <v>140.89500000000001</v>
      </c>
      <c r="G11" s="268">
        <v>-39.33332980831252</v>
      </c>
      <c r="H11" s="268">
        <v>100</v>
      </c>
    </row>
    <row r="12" spans="1:8" x14ac:dyDescent="0.2">
      <c r="A12" s="269" t="s">
        <v>272</v>
      </c>
      <c r="B12" s="844">
        <f>B11/'Consumo PP'!B11*100</f>
        <v>0.19926269109303874</v>
      </c>
      <c r="C12" s="271"/>
      <c r="D12" s="270">
        <f>D11/'Consumo PP'!D11*100</f>
        <v>0.2471371218270777</v>
      </c>
      <c r="E12" s="271"/>
      <c r="F12" s="270">
        <f>F11/'Consumo PP'!F11*100</f>
        <v>0.2471371218270777</v>
      </c>
      <c r="G12" s="272"/>
      <c r="H12" s="845"/>
    </row>
    <row r="13" spans="1:8" x14ac:dyDescent="0.2">
      <c r="A13" s="273" t="s">
        <v>553</v>
      </c>
      <c r="B13" s="67"/>
      <c r="C13" s="67"/>
      <c r="D13" s="67"/>
      <c r="E13" s="67"/>
      <c r="F13" s="67"/>
      <c r="G13" s="266"/>
      <c r="H13" s="71" t="s">
        <v>235</v>
      </c>
    </row>
    <row r="14" spans="1:8" x14ac:dyDescent="0.2">
      <c r="A14" s="273" t="s">
        <v>621</v>
      </c>
      <c r="B14" s="67"/>
      <c r="C14" s="67"/>
      <c r="D14" s="67"/>
      <c r="E14" s="67"/>
      <c r="F14" s="67"/>
      <c r="G14" s="266"/>
      <c r="H14" s="71"/>
    </row>
    <row r="15" spans="1:8" x14ac:dyDescent="0.2">
      <c r="A15" s="220" t="s">
        <v>638</v>
      </c>
      <c r="B15" s="133"/>
      <c r="C15" s="133"/>
      <c r="D15" s="133"/>
      <c r="E15" s="133"/>
      <c r="F15" s="133"/>
      <c r="G15" s="133"/>
      <c r="H15" s="71"/>
    </row>
  </sheetData>
  <mergeCells count="3">
    <mergeCell ref="B3:C3"/>
    <mergeCell ref="D3:E3"/>
    <mergeCell ref="F3:H3"/>
  </mergeCells>
  <conditionalFormatting sqref="B5:B10 D5:D10">
    <cfRule type="cellIs" dxfId="243" priority="5" operator="between">
      <formula>0.00001</formula>
      <formula>0.499</formula>
    </cfRule>
  </conditionalFormatting>
  <conditionalFormatting sqref="F10">
    <cfRule type="cellIs" dxfId="242" priority="3" operator="between">
      <formula>0.00001</formula>
      <formula>0.499</formula>
    </cfRule>
  </conditionalFormatting>
  <conditionalFormatting sqref="G9">
    <cfRule type="cellIs" dxfId="241" priority="2" operator="between">
      <formula>0.00001</formula>
      <formula>0.499</formula>
    </cfRule>
  </conditionalFormatting>
  <conditionalFormatting sqref="C9">
    <cfRule type="cellIs" dxfId="240" priority="1" operator="between">
      <formula>-0.499999</formula>
      <formula>0.4999999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cols>
    <col min="1" max="1" width="11" customWidth="1"/>
  </cols>
  <sheetData>
    <row r="1" spans="1:7" x14ac:dyDescent="0.2">
      <c r="A1" s="6" t="s">
        <v>273</v>
      </c>
      <c r="B1" s="659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157</v>
      </c>
    </row>
    <row r="3" spans="1:7" x14ac:dyDescent="0.2">
      <c r="A3" s="63"/>
      <c r="B3" s="876">
        <f>INDICE!A3</f>
        <v>42705</v>
      </c>
      <c r="C3" s="876"/>
      <c r="D3" s="894" t="s">
        <v>118</v>
      </c>
      <c r="E3" s="894"/>
      <c r="F3" s="894" t="s">
        <v>119</v>
      </c>
      <c r="G3" s="894"/>
    </row>
    <row r="4" spans="1:7" x14ac:dyDescent="0.2">
      <c r="A4" s="75"/>
      <c r="B4" s="259"/>
      <c r="C4" s="72" t="s">
        <v>519</v>
      </c>
      <c r="D4" s="259"/>
      <c r="E4" s="72" t="s">
        <v>519</v>
      </c>
      <c r="F4" s="259"/>
      <c r="G4" s="72" t="s">
        <v>519</v>
      </c>
    </row>
    <row r="5" spans="1:7" ht="15" x14ac:dyDescent="0.25">
      <c r="A5" s="651" t="s">
        <v>117</v>
      </c>
      <c r="B5" s="657">
        <v>5934</v>
      </c>
      <c r="C5" s="652">
        <v>3.3978044955567173</v>
      </c>
      <c r="D5" s="653">
        <v>65788</v>
      </c>
      <c r="E5" s="652">
        <v>0.19036595952058236</v>
      </c>
      <c r="F5" s="658">
        <v>65788</v>
      </c>
      <c r="G5" s="652">
        <v>0.19036595952058236</v>
      </c>
    </row>
    <row r="6" spans="1:7" x14ac:dyDescent="0.2">
      <c r="A6" s="273"/>
      <c r="B6" s="1"/>
      <c r="C6" s="1"/>
      <c r="D6" s="1"/>
      <c r="E6" s="1"/>
      <c r="F6" s="1"/>
      <c r="G6" s="71" t="s">
        <v>235</v>
      </c>
    </row>
    <row r="7" spans="1:7" x14ac:dyDescent="0.2">
      <c r="A7" s="273" t="s">
        <v>553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274</v>
      </c>
      <c r="B1" s="3"/>
      <c r="C1" s="3"/>
      <c r="D1" s="3"/>
      <c r="E1" s="3"/>
      <c r="F1" s="3"/>
      <c r="G1" s="3"/>
    </row>
    <row r="2" spans="1:8" ht="15.75" x14ac:dyDescent="0.25">
      <c r="A2" s="2"/>
      <c r="B2" s="108"/>
      <c r="C2" s="3"/>
      <c r="D2" s="3"/>
      <c r="E2" s="3"/>
      <c r="F2" s="3"/>
      <c r="G2" s="3"/>
      <c r="H2" s="62" t="s">
        <v>157</v>
      </c>
    </row>
    <row r="3" spans="1:8" s="80" customFormat="1" x14ac:dyDescent="0.2">
      <c r="A3" s="79"/>
      <c r="B3" s="873">
        <f>INDICE!A3</f>
        <v>42705</v>
      </c>
      <c r="C3" s="874"/>
      <c r="D3" s="874" t="s">
        <v>118</v>
      </c>
      <c r="E3" s="874"/>
      <c r="F3" s="874" t="s">
        <v>119</v>
      </c>
      <c r="G3" s="874"/>
      <c r="H3" s="874"/>
    </row>
    <row r="4" spans="1:8" s="80" customFormat="1" x14ac:dyDescent="0.2">
      <c r="A4" s="81"/>
      <c r="B4" s="72" t="s">
        <v>47</v>
      </c>
      <c r="C4" s="72" t="s">
        <v>120</v>
      </c>
      <c r="D4" s="72" t="s">
        <v>47</v>
      </c>
      <c r="E4" s="72" t="s">
        <v>121</v>
      </c>
      <c r="F4" s="72" t="s">
        <v>47</v>
      </c>
      <c r="G4" s="73" t="s">
        <v>121</v>
      </c>
      <c r="H4" s="73" t="s">
        <v>126</v>
      </c>
    </row>
    <row r="5" spans="1:8" s="80" customFormat="1" x14ac:dyDescent="0.2">
      <c r="A5" s="82" t="s">
        <v>605</v>
      </c>
      <c r="B5" s="468">
        <v>134</v>
      </c>
      <c r="C5" s="84">
        <v>-10.666666666666668</v>
      </c>
      <c r="D5" s="83">
        <v>1540</v>
      </c>
      <c r="E5" s="84">
        <v>-9.3584461447910527</v>
      </c>
      <c r="F5" s="83">
        <v>1540</v>
      </c>
      <c r="G5" s="84">
        <v>-9.3584461447910527</v>
      </c>
      <c r="H5" s="471">
        <v>2.3710549494755901</v>
      </c>
    </row>
    <row r="6" spans="1:8" s="80" customFormat="1" x14ac:dyDescent="0.2">
      <c r="A6" s="82" t="s">
        <v>48</v>
      </c>
      <c r="B6" s="469">
        <v>839.673</v>
      </c>
      <c r="C6" s="86">
        <v>-0.13237613376054583</v>
      </c>
      <c r="D6" s="85">
        <v>9554.6890000000003</v>
      </c>
      <c r="E6" s="86">
        <v>4.9340486433194766</v>
      </c>
      <c r="F6" s="85">
        <v>9554.6890000000003</v>
      </c>
      <c r="G6" s="86">
        <v>4.9340486433194766</v>
      </c>
      <c r="H6" s="472">
        <v>14.710839379318166</v>
      </c>
    </row>
    <row r="7" spans="1:8" s="80" customFormat="1" x14ac:dyDescent="0.2">
      <c r="A7" s="82" t="s">
        <v>49</v>
      </c>
      <c r="B7" s="469">
        <v>778.61400000000003</v>
      </c>
      <c r="C7" s="86">
        <v>1.4523081092631971</v>
      </c>
      <c r="D7" s="85">
        <v>8886.2220000000016</v>
      </c>
      <c r="E7" s="86">
        <v>-6.5724227522744414</v>
      </c>
      <c r="F7" s="85">
        <v>8886.2220000000016</v>
      </c>
      <c r="G7" s="86">
        <v>-6.5724227522744414</v>
      </c>
      <c r="H7" s="472">
        <v>13.681636789116155</v>
      </c>
    </row>
    <row r="8" spans="1:8" s="80" customFormat="1" x14ac:dyDescent="0.2">
      <c r="A8" s="82" t="s">
        <v>127</v>
      </c>
      <c r="B8" s="469">
        <v>2410.2640000000001</v>
      </c>
      <c r="C8" s="86">
        <v>1.826379268899091</v>
      </c>
      <c r="D8" s="85">
        <v>26703.763000000003</v>
      </c>
      <c r="E8" s="86">
        <v>-2.8363706515351397</v>
      </c>
      <c r="F8" s="85">
        <v>26703.763000000003</v>
      </c>
      <c r="G8" s="86">
        <v>-2.8363706515351397</v>
      </c>
      <c r="H8" s="472">
        <v>41.114343786216324</v>
      </c>
    </row>
    <row r="9" spans="1:8" s="80" customFormat="1" x14ac:dyDescent="0.2">
      <c r="A9" s="82" t="s">
        <v>128</v>
      </c>
      <c r="B9" s="469">
        <v>487.44300000000004</v>
      </c>
      <c r="C9" s="86">
        <v>25.219770339353147</v>
      </c>
      <c r="D9" s="85">
        <v>5109.2620000000006</v>
      </c>
      <c r="E9" s="86">
        <v>28.252028795860806</v>
      </c>
      <c r="F9" s="85">
        <v>5109.2620000000006</v>
      </c>
      <c r="G9" s="87">
        <v>28.252028795860806</v>
      </c>
      <c r="H9" s="472">
        <v>7.8664551644594498</v>
      </c>
    </row>
    <row r="10" spans="1:8" s="80" customFormat="1" x14ac:dyDescent="0.2">
      <c r="A10" s="81" t="s">
        <v>129</v>
      </c>
      <c r="B10" s="470">
        <v>1170.347</v>
      </c>
      <c r="C10" s="86">
        <v>3.0630594136481872</v>
      </c>
      <c r="D10" s="88">
        <v>13156.055999999995</v>
      </c>
      <c r="E10" s="89">
        <v>-0.33568006101649694</v>
      </c>
      <c r="F10" s="88">
        <v>13156.055999999995</v>
      </c>
      <c r="G10" s="89">
        <v>-0.33568006101649694</v>
      </c>
      <c r="H10" s="473">
        <v>20.2556699314143</v>
      </c>
    </row>
    <row r="11" spans="1:8" s="80" customFormat="1" x14ac:dyDescent="0.2">
      <c r="A11" s="90" t="s">
        <v>117</v>
      </c>
      <c r="B11" s="91">
        <v>5820.3409999999994</v>
      </c>
      <c r="C11" s="92">
        <v>3.0126788435150207</v>
      </c>
      <c r="D11" s="91">
        <v>64949.992000000006</v>
      </c>
      <c r="E11" s="92">
        <v>-5.1096286492277022E-2</v>
      </c>
      <c r="F11" s="91">
        <v>64949.992000000006</v>
      </c>
      <c r="G11" s="92">
        <v>-5.1096286492265837E-2</v>
      </c>
      <c r="H11" s="92">
        <v>100</v>
      </c>
    </row>
    <row r="12" spans="1:8" s="80" customFormat="1" x14ac:dyDescent="0.2">
      <c r="A12" s="113"/>
      <c r="B12" s="113"/>
      <c r="C12" s="113"/>
      <c r="D12" s="113"/>
      <c r="E12" s="113"/>
      <c r="F12" s="113"/>
      <c r="G12" s="113"/>
      <c r="H12" s="93" t="s">
        <v>235</v>
      </c>
    </row>
    <row r="13" spans="1:8" s="80" customFormat="1" x14ac:dyDescent="0.2">
      <c r="A13" s="94" t="s">
        <v>131</v>
      </c>
      <c r="B13" s="113"/>
      <c r="C13" s="113"/>
      <c r="D13" s="113"/>
      <c r="E13" s="113"/>
      <c r="F13" s="113"/>
      <c r="G13" s="113"/>
      <c r="H13" s="113"/>
    </row>
    <row r="14" spans="1:8" x14ac:dyDescent="0.2">
      <c r="A14" s="94" t="s">
        <v>554</v>
      </c>
      <c r="B14" s="124"/>
      <c r="C14" s="3"/>
      <c r="D14" s="3"/>
      <c r="E14" s="3"/>
      <c r="F14" s="3"/>
      <c r="G14" s="3"/>
      <c r="H14" s="3"/>
    </row>
    <row r="15" spans="1:8" x14ac:dyDescent="0.2">
      <c r="A15" s="94" t="s">
        <v>638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3" t="s">
        <v>275</v>
      </c>
      <c r="B1" s="223"/>
      <c r="C1" s="223"/>
      <c r="D1" s="223"/>
      <c r="E1" s="223"/>
      <c r="F1" s="224"/>
      <c r="G1" s="224"/>
    </row>
    <row r="2" spans="1:7" x14ac:dyDescent="0.2">
      <c r="A2" s="223"/>
      <c r="B2" s="223"/>
      <c r="C2" s="223"/>
      <c r="D2" s="223"/>
      <c r="E2" s="228" t="s">
        <v>157</v>
      </c>
      <c r="F2" s="224"/>
      <c r="G2" s="224"/>
    </row>
    <row r="3" spans="1:7" x14ac:dyDescent="0.2">
      <c r="A3" s="895">
        <f>INDICE!A3</f>
        <v>42705</v>
      </c>
      <c r="B3" s="895">
        <v>41671</v>
      </c>
      <c r="C3" s="896">
        <v>41671</v>
      </c>
      <c r="D3" s="895">
        <v>41671</v>
      </c>
      <c r="E3" s="895">
        <v>41671</v>
      </c>
      <c r="F3" s="224"/>
    </row>
    <row r="4" spans="1:7" ht="15" x14ac:dyDescent="0.25">
      <c r="A4" s="234" t="s">
        <v>30</v>
      </c>
      <c r="B4" s="235">
        <v>9.7070000000000007</v>
      </c>
      <c r="C4" s="660"/>
      <c r="D4" s="361" t="s">
        <v>276</v>
      </c>
      <c r="E4" s="788">
        <v>5820.3409999999994</v>
      </c>
    </row>
    <row r="5" spans="1:7" x14ac:dyDescent="0.2">
      <c r="A5" s="234" t="s">
        <v>277</v>
      </c>
      <c r="B5" s="235">
        <v>5365</v>
      </c>
      <c r="C5" s="368"/>
      <c r="D5" s="234" t="s">
        <v>278</v>
      </c>
      <c r="E5" s="235">
        <v>-404</v>
      </c>
    </row>
    <row r="6" spans="1:7" x14ac:dyDescent="0.2">
      <c r="A6" s="234" t="s">
        <v>547</v>
      </c>
      <c r="B6" s="235">
        <v>-215</v>
      </c>
      <c r="C6" s="368"/>
      <c r="D6" s="234" t="s">
        <v>279</v>
      </c>
      <c r="E6" s="235">
        <v>-171.88199999999961</v>
      </c>
    </row>
    <row r="7" spans="1:7" x14ac:dyDescent="0.2">
      <c r="A7" s="234" t="s">
        <v>548</v>
      </c>
      <c r="B7" s="235">
        <v>155.29299999999967</v>
      </c>
      <c r="C7" s="368"/>
      <c r="D7" s="234" t="s">
        <v>549</v>
      </c>
      <c r="E7" s="235">
        <v>1481</v>
      </c>
    </row>
    <row r="8" spans="1:7" x14ac:dyDescent="0.2">
      <c r="A8" s="234" t="s">
        <v>550</v>
      </c>
      <c r="B8" s="235">
        <v>619</v>
      </c>
      <c r="C8" s="368"/>
      <c r="D8" s="234" t="s">
        <v>551</v>
      </c>
      <c r="E8" s="235">
        <v>-2381</v>
      </c>
    </row>
    <row r="9" spans="1:7" ht="15" x14ac:dyDescent="0.25">
      <c r="A9" s="242" t="s">
        <v>58</v>
      </c>
      <c r="B9" s="673">
        <v>5934</v>
      </c>
      <c r="C9" s="368"/>
      <c r="D9" s="234" t="s">
        <v>281</v>
      </c>
      <c r="E9" s="235">
        <v>527</v>
      </c>
    </row>
    <row r="10" spans="1:7" ht="15" x14ac:dyDescent="0.25">
      <c r="A10" s="234" t="s">
        <v>280</v>
      </c>
      <c r="B10" s="235">
        <v>-113.65900000000056</v>
      </c>
      <c r="C10" s="368"/>
      <c r="D10" s="242" t="s">
        <v>552</v>
      </c>
      <c r="E10" s="673">
        <v>4871.4589999999998</v>
      </c>
      <c r="G10" s="820"/>
    </row>
    <row r="11" spans="1:7" ht="15" x14ac:dyDescent="0.25">
      <c r="A11" s="242" t="s">
        <v>276</v>
      </c>
      <c r="B11" s="673">
        <v>5820.3409999999994</v>
      </c>
      <c r="C11" s="661"/>
      <c r="D11" s="317"/>
      <c r="E11" s="650" t="s">
        <v>130</v>
      </c>
      <c r="F11" s="234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1"/>
  <sheetViews>
    <sheetView topLeftCell="A2" workbookViewId="0">
      <selection activeCell="C29" sqref="C29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62" t="s">
        <v>556</v>
      </c>
      <c r="B1" s="862"/>
      <c r="C1" s="862"/>
      <c r="D1" s="862"/>
      <c r="E1" s="276"/>
      <c r="F1" s="276"/>
      <c r="G1" s="60"/>
      <c r="H1" s="60"/>
      <c r="I1" s="60"/>
      <c r="J1" s="60"/>
      <c r="K1" s="58"/>
      <c r="L1" s="58"/>
    </row>
    <row r="2" spans="1:12" ht="14.25" customHeight="1" x14ac:dyDescent="0.2">
      <c r="A2" s="862"/>
      <c r="B2" s="862"/>
      <c r="C2" s="862"/>
      <c r="D2" s="862"/>
      <c r="E2" s="276"/>
      <c r="F2" s="276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282</v>
      </c>
      <c r="F3" s="58"/>
    </row>
    <row r="4" spans="1:12" s="279" customFormat="1" ht="14.25" customHeight="1" x14ac:dyDescent="0.2">
      <c r="A4" s="277"/>
      <c r="B4" s="277"/>
      <c r="C4" s="278" t="s">
        <v>283</v>
      </c>
      <c r="D4" s="278" t="s">
        <v>555</v>
      </c>
      <c r="E4" s="65"/>
      <c r="F4" s="65"/>
    </row>
    <row r="5" spans="1:12" s="279" customFormat="1" ht="14.25" customHeight="1" x14ac:dyDescent="0.2">
      <c r="A5" s="864">
        <v>2010</v>
      </c>
      <c r="B5" s="283" t="s">
        <v>284</v>
      </c>
      <c r="C5" s="663">
        <v>11.06</v>
      </c>
      <c r="D5" s="284">
        <v>3.4611786716557624</v>
      </c>
      <c r="E5" s="65"/>
      <c r="F5" s="65"/>
    </row>
    <row r="6" spans="1:12" ht="14.25" customHeight="1" x14ac:dyDescent="0.2">
      <c r="A6" s="897"/>
      <c r="B6" s="280" t="s">
        <v>285</v>
      </c>
      <c r="C6" s="662">
        <v>11.68</v>
      </c>
      <c r="D6" s="281">
        <v>5.6057866184448395</v>
      </c>
      <c r="F6" s="58"/>
    </row>
    <row r="7" spans="1:12" ht="14.25" customHeight="1" x14ac:dyDescent="0.2">
      <c r="A7" s="897"/>
      <c r="B7" s="280" t="s">
        <v>286</v>
      </c>
      <c r="C7" s="662">
        <v>12.45</v>
      </c>
      <c r="D7" s="281">
        <v>6.5924657534246531</v>
      </c>
      <c r="E7" s="282"/>
      <c r="F7" s="58"/>
    </row>
    <row r="8" spans="1:12" ht="14.25" customHeight="1" x14ac:dyDescent="0.2">
      <c r="A8" s="865"/>
      <c r="B8" s="285" t="s">
        <v>287</v>
      </c>
      <c r="C8" s="664">
        <v>12.79</v>
      </c>
      <c r="D8" s="286">
        <v>2.7309236947791153</v>
      </c>
      <c r="E8" s="282"/>
      <c r="F8" s="58"/>
    </row>
    <row r="9" spans="1:12" s="279" customFormat="1" ht="14.25" customHeight="1" x14ac:dyDescent="0.2">
      <c r="A9" s="897">
        <v>2011</v>
      </c>
      <c r="B9" s="280" t="s">
        <v>284</v>
      </c>
      <c r="C9" s="662">
        <v>13.19</v>
      </c>
      <c r="D9" s="281">
        <v>3.1274433150899172</v>
      </c>
      <c r="E9" s="65"/>
      <c r="F9" s="65"/>
    </row>
    <row r="10" spans="1:12" ht="14.25" customHeight="1" x14ac:dyDescent="0.2">
      <c r="A10" s="897"/>
      <c r="B10" s="280" t="s">
        <v>285</v>
      </c>
      <c r="C10" s="662">
        <v>14</v>
      </c>
      <c r="D10" s="281">
        <v>6.141015921152392</v>
      </c>
      <c r="F10" s="58"/>
    </row>
    <row r="11" spans="1:12" ht="14.25" customHeight="1" x14ac:dyDescent="0.2">
      <c r="A11" s="897"/>
      <c r="B11" s="280" t="s">
        <v>286</v>
      </c>
      <c r="C11" s="662">
        <v>14.8</v>
      </c>
      <c r="D11" s="281">
        <v>5.7142857142857197</v>
      </c>
      <c r="E11" s="282"/>
      <c r="F11" s="58"/>
    </row>
    <row r="12" spans="1:12" ht="14.25" customHeight="1" x14ac:dyDescent="0.2">
      <c r="A12" s="865"/>
      <c r="B12" s="285" t="s">
        <v>287</v>
      </c>
      <c r="C12" s="664">
        <v>15.09</v>
      </c>
      <c r="D12" s="286">
        <v>1.9594594594594537</v>
      </c>
      <c r="E12" s="282"/>
      <c r="F12" s="58"/>
    </row>
    <row r="13" spans="1:12" s="279" customFormat="1" ht="14.25" customHeight="1" x14ac:dyDescent="0.2">
      <c r="A13" s="897">
        <v>2012</v>
      </c>
      <c r="B13" s="280" t="s">
        <v>288</v>
      </c>
      <c r="C13" s="662">
        <v>15.53</v>
      </c>
      <c r="D13" s="281">
        <v>2.9158383035122566</v>
      </c>
      <c r="E13" s="65"/>
      <c r="F13" s="65"/>
    </row>
    <row r="14" spans="1:12" ht="14.25" customHeight="1" x14ac:dyDescent="0.2">
      <c r="A14" s="897"/>
      <c r="B14" s="280" t="s">
        <v>286</v>
      </c>
      <c r="C14" s="662">
        <v>16.45</v>
      </c>
      <c r="D14" s="281">
        <v>5.9240180296200897</v>
      </c>
      <c r="F14" s="58"/>
    </row>
    <row r="15" spans="1:12" ht="14.25" customHeight="1" x14ac:dyDescent="0.2">
      <c r="A15" s="897"/>
      <c r="B15" s="280" t="s">
        <v>289</v>
      </c>
      <c r="C15" s="662">
        <v>16.87</v>
      </c>
      <c r="D15" s="281">
        <v>2.5531914893617129</v>
      </c>
      <c r="E15" s="282"/>
      <c r="F15" s="58"/>
    </row>
    <row r="16" spans="1:12" ht="14.25" customHeight="1" x14ac:dyDescent="0.2">
      <c r="A16" s="865"/>
      <c r="B16" s="285" t="s">
        <v>287</v>
      </c>
      <c r="C16" s="664">
        <v>16.100000000000001</v>
      </c>
      <c r="D16" s="286">
        <v>-4.5643153526970925</v>
      </c>
      <c r="E16" s="282"/>
      <c r="F16" s="58"/>
    </row>
    <row r="17" spans="1:6" ht="14.25" customHeight="1" x14ac:dyDescent="0.2">
      <c r="A17" s="864">
        <v>2013</v>
      </c>
      <c r="B17" s="283" t="s">
        <v>284</v>
      </c>
      <c r="C17" s="663">
        <v>16.32</v>
      </c>
      <c r="D17" s="284">
        <v>1.3664596273291854</v>
      </c>
      <c r="E17" s="282"/>
      <c r="F17" s="58"/>
    </row>
    <row r="18" spans="1:6" ht="14.25" customHeight="1" x14ac:dyDescent="0.2">
      <c r="A18" s="897"/>
      <c r="B18" s="280" t="s">
        <v>290</v>
      </c>
      <c r="C18" s="662">
        <v>17.13</v>
      </c>
      <c r="D18" s="281">
        <v>4.9632352941176388</v>
      </c>
      <c r="E18" s="282"/>
      <c r="F18" s="58"/>
    </row>
    <row r="19" spans="1:6" ht="14.25" customHeight="1" x14ac:dyDescent="0.2">
      <c r="A19" s="865"/>
      <c r="B19" s="285" t="s">
        <v>291</v>
      </c>
      <c r="C19" s="664">
        <v>17.5</v>
      </c>
      <c r="D19" s="286">
        <v>2.1599532983070695</v>
      </c>
      <c r="F19" s="58"/>
    </row>
    <row r="20" spans="1:6" ht="14.25" customHeight="1" x14ac:dyDescent="0.2">
      <c r="A20" s="864">
        <v>2015</v>
      </c>
      <c r="B20" s="283" t="s">
        <v>628</v>
      </c>
      <c r="C20" s="663">
        <v>15.81</v>
      </c>
      <c r="D20" s="284">
        <v>-9.66</v>
      </c>
      <c r="F20" s="58"/>
    </row>
    <row r="21" spans="1:6" ht="14.25" customHeight="1" x14ac:dyDescent="0.2">
      <c r="A21" s="897"/>
      <c r="B21" s="280" t="s">
        <v>632</v>
      </c>
      <c r="C21" s="662">
        <v>14.12</v>
      </c>
      <c r="D21" s="281">
        <v>-10.69</v>
      </c>
      <c r="F21" s="58"/>
    </row>
    <row r="22" spans="1:6" ht="14.25" customHeight="1" x14ac:dyDescent="0.2">
      <c r="A22" s="897"/>
      <c r="B22" s="280" t="s">
        <v>636</v>
      </c>
      <c r="C22" s="662">
        <v>13.42</v>
      </c>
      <c r="D22" s="281">
        <v>-4.96</v>
      </c>
    </row>
    <row r="23" spans="1:6" ht="14.25" customHeight="1" x14ac:dyDescent="0.2">
      <c r="A23" s="897"/>
      <c r="B23" s="280" t="s">
        <v>650</v>
      </c>
      <c r="C23" s="662">
        <v>12.76</v>
      </c>
      <c r="D23" s="281">
        <v>-4.9180327868852469</v>
      </c>
    </row>
    <row r="24" spans="1:6" ht="14.25" customHeight="1" x14ac:dyDescent="0.2">
      <c r="A24" s="865"/>
      <c r="B24" s="285" t="s">
        <v>652</v>
      </c>
      <c r="C24" s="664">
        <v>12.68</v>
      </c>
      <c r="D24" s="286">
        <v>-0.62695924764890343</v>
      </c>
    </row>
    <row r="25" spans="1:6" ht="14.25" customHeight="1" x14ac:dyDescent="0.2">
      <c r="A25" s="864">
        <v>2016</v>
      </c>
      <c r="B25" s="283" t="s">
        <v>653</v>
      </c>
      <c r="C25" s="663">
        <v>13.1</v>
      </c>
      <c r="D25" s="284">
        <v>3.3123028391167186</v>
      </c>
    </row>
    <row r="26" spans="1:6" ht="14.25" customHeight="1" x14ac:dyDescent="0.2">
      <c r="A26" s="897"/>
      <c r="B26" s="280" t="s">
        <v>657</v>
      </c>
      <c r="C26" s="662">
        <v>12.46</v>
      </c>
      <c r="D26" s="281">
        <v>-4.8854961832060981</v>
      </c>
    </row>
    <row r="27" spans="1:6" ht="14.25" customHeight="1" x14ac:dyDescent="0.2">
      <c r="A27" s="897"/>
      <c r="B27" s="280" t="s">
        <v>666</v>
      </c>
      <c r="C27" s="662">
        <v>11.85</v>
      </c>
      <c r="D27" s="281">
        <v>-4.8956661316211969</v>
      </c>
    </row>
    <row r="28" spans="1:6" ht="14.25" customHeight="1" x14ac:dyDescent="0.2">
      <c r="A28" s="897"/>
      <c r="B28" s="280" t="s">
        <v>665</v>
      </c>
      <c r="C28" s="662">
        <v>11.27</v>
      </c>
      <c r="D28" s="281">
        <v>-4.8945147679324901</v>
      </c>
    </row>
    <row r="29" spans="1:6" ht="14.25" customHeight="1" x14ac:dyDescent="0.2">
      <c r="A29" s="897"/>
      <c r="B29" s="280" t="s">
        <v>668</v>
      </c>
      <c r="C29" s="662">
        <v>11.71</v>
      </c>
      <c r="D29" s="281">
        <v>3.9041703637977045</v>
      </c>
    </row>
    <row r="30" spans="1:6" ht="14.25" customHeight="1" x14ac:dyDescent="0.2">
      <c r="A30" s="865"/>
      <c r="B30" s="830" t="s">
        <v>672</v>
      </c>
      <c r="C30" s="664">
        <v>12.28</v>
      </c>
      <c r="D30" s="286">
        <v>4.8676345004269725</v>
      </c>
    </row>
    <row r="31" spans="1:6" ht="14.25" customHeight="1" x14ac:dyDescent="0.2">
      <c r="A31" s="273" t="s">
        <v>292</v>
      </c>
      <c r="D31" s="71" t="s">
        <v>679</v>
      </c>
    </row>
  </sheetData>
  <mergeCells count="7">
    <mergeCell ref="A25:A30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C11" sqref="C11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106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107</v>
      </c>
    </row>
    <row r="3" spans="1:7" ht="14.45" customHeight="1" x14ac:dyDescent="0.2">
      <c r="A3" s="63"/>
      <c r="B3" s="864" t="s">
        <v>658</v>
      </c>
      <c r="C3" s="866" t="s">
        <v>483</v>
      </c>
      <c r="D3" s="864" t="s">
        <v>634</v>
      </c>
      <c r="E3" s="866" t="s">
        <v>483</v>
      </c>
      <c r="F3" s="868" t="s">
        <v>109</v>
      </c>
      <c r="G3" s="868"/>
    </row>
    <row r="4" spans="1:7" ht="14.45" customHeight="1" x14ac:dyDescent="0.25">
      <c r="A4" s="815"/>
      <c r="B4" s="865"/>
      <c r="C4" s="867"/>
      <c r="D4" s="865"/>
      <c r="E4" s="867"/>
      <c r="F4" s="454">
        <v>2015</v>
      </c>
      <c r="G4" s="454">
        <v>2014</v>
      </c>
    </row>
    <row r="5" spans="1:7" x14ac:dyDescent="0.2">
      <c r="A5" s="65" t="s">
        <v>110</v>
      </c>
      <c r="B5" s="264">
        <v>14425.661036937392</v>
      </c>
      <c r="C5" s="265">
        <v>11.646075880656944</v>
      </c>
      <c r="D5" s="264">
        <v>11639.392948199999</v>
      </c>
      <c r="E5" s="265">
        <v>9.8314891506505102</v>
      </c>
      <c r="F5" s="749">
        <v>8.3340261664268152</v>
      </c>
      <c r="G5" s="749">
        <v>13.986079100901474</v>
      </c>
    </row>
    <row r="6" spans="1:7" x14ac:dyDescent="0.2">
      <c r="A6" s="65" t="s">
        <v>111</v>
      </c>
      <c r="B6" s="264">
        <v>52434.240239999999</v>
      </c>
      <c r="C6" s="265">
        <v>42.331033497601098</v>
      </c>
      <c r="D6" s="264">
        <v>50446.525071799995</v>
      </c>
      <c r="E6" s="265">
        <v>42.610853172383031</v>
      </c>
      <c r="F6" s="749">
        <v>0.4508656918035282</v>
      </c>
      <c r="G6" s="749">
        <v>0.61599140982995004</v>
      </c>
    </row>
    <row r="7" spans="1:7" x14ac:dyDescent="0.2">
      <c r="A7" s="65" t="s">
        <v>112</v>
      </c>
      <c r="B7" s="264">
        <v>24590.480148000002</v>
      </c>
      <c r="C7" s="265">
        <v>19.852303267912919</v>
      </c>
      <c r="D7" s="264">
        <v>23661.746351999998</v>
      </c>
      <c r="E7" s="265">
        <v>19.986454927712352</v>
      </c>
      <c r="F7" s="749">
        <v>0.22015978408784018</v>
      </c>
      <c r="G7" s="749">
        <v>8.7923586410356094E-2</v>
      </c>
    </row>
    <row r="8" spans="1:7" x14ac:dyDescent="0.2">
      <c r="A8" s="65" t="s">
        <v>113</v>
      </c>
      <c r="B8" s="264">
        <v>14926.70119191919</v>
      </c>
      <c r="C8" s="265">
        <v>12.05057392405565</v>
      </c>
      <c r="D8" s="264">
        <v>14934.0303030303</v>
      </c>
      <c r="E8" s="265">
        <v>12.614382687581163</v>
      </c>
      <c r="F8" s="749">
        <v>100</v>
      </c>
      <c r="G8" s="749">
        <v>100</v>
      </c>
    </row>
    <row r="9" spans="1:7" x14ac:dyDescent="0.2">
      <c r="A9" s="65" t="s">
        <v>114</v>
      </c>
      <c r="B9" s="264">
        <v>17243.376235943582</v>
      </c>
      <c r="C9" s="265">
        <v>13.920864185586732</v>
      </c>
      <c r="D9" s="264">
        <v>17795.982282899997</v>
      </c>
      <c r="E9" s="265">
        <v>15.031798266296805</v>
      </c>
      <c r="F9" s="749">
        <v>100</v>
      </c>
      <c r="G9" s="749">
        <v>100</v>
      </c>
    </row>
    <row r="10" spans="1:7" x14ac:dyDescent="0.2">
      <c r="A10" s="65" t="s">
        <v>115</v>
      </c>
      <c r="B10" s="264">
        <v>259.94936652448104</v>
      </c>
      <c r="C10" s="265">
        <v>0.20986144343202545</v>
      </c>
      <c r="D10" s="264">
        <v>204.15011999999999</v>
      </c>
      <c r="E10" s="265">
        <v>0.17244023797601851</v>
      </c>
      <c r="F10" s="749" t="s">
        <v>659</v>
      </c>
      <c r="G10" s="749" t="s">
        <v>660</v>
      </c>
    </row>
    <row r="11" spans="1:7" x14ac:dyDescent="0.2">
      <c r="A11" s="65" t="s">
        <v>116</v>
      </c>
      <c r="B11" s="264">
        <v>-13.268894763999953</v>
      </c>
      <c r="C11" s="265" t="s">
        <v>661</v>
      </c>
      <c r="D11" s="264">
        <v>-292.91599999999994</v>
      </c>
      <c r="E11" s="265">
        <v>-0.24741844259990359</v>
      </c>
      <c r="F11" s="750"/>
      <c r="G11" s="750"/>
    </row>
    <row r="12" spans="1:7" x14ac:dyDescent="0.2">
      <c r="A12" s="68" t="s">
        <v>117</v>
      </c>
      <c r="B12" s="751">
        <v>123867.13932456066</v>
      </c>
      <c r="C12" s="752">
        <v>100</v>
      </c>
      <c r="D12" s="751">
        <v>118388.91107793032</v>
      </c>
      <c r="E12" s="752">
        <v>100</v>
      </c>
      <c r="F12" s="752">
        <v>26.888410867770883</v>
      </c>
      <c r="G12" s="752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601</v>
      </c>
    </row>
    <row r="14" spans="1:7" x14ac:dyDescent="0.2">
      <c r="A14" s="753" t="s">
        <v>602</v>
      </c>
      <c r="B14" s="1"/>
      <c r="C14" s="1"/>
      <c r="D14" s="1"/>
      <c r="E14" s="1"/>
      <c r="F14" s="1"/>
      <c r="G14" s="1"/>
    </row>
    <row r="15" spans="1:7" x14ac:dyDescent="0.2">
      <c r="A15" s="813" t="s">
        <v>662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13"/>
  <sheetViews>
    <sheetView workbookViewId="0">
      <selection activeCell="F7" sqref="F7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557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88" t="s">
        <v>293</v>
      </c>
    </row>
    <row r="3" spans="1:6" x14ac:dyDescent="0.2">
      <c r="A3" s="63"/>
      <c r="B3" s="876" t="s">
        <v>294</v>
      </c>
      <c r="C3" s="876"/>
      <c r="D3" s="876"/>
      <c r="E3" s="258" t="s">
        <v>295</v>
      </c>
      <c r="F3" s="258"/>
    </row>
    <row r="4" spans="1:6" x14ac:dyDescent="0.2">
      <c r="A4" s="75"/>
      <c r="B4" s="289" t="s">
        <v>673</v>
      </c>
      <c r="C4" s="290" t="s">
        <v>671</v>
      </c>
      <c r="D4" s="289" t="s">
        <v>674</v>
      </c>
      <c r="E4" s="260" t="s">
        <v>296</v>
      </c>
      <c r="F4" s="259" t="s">
        <v>297</v>
      </c>
    </row>
    <row r="5" spans="1:6" x14ac:dyDescent="0.2">
      <c r="A5" s="665" t="s">
        <v>559</v>
      </c>
      <c r="B5" s="291">
        <v>121.41674550967743</v>
      </c>
      <c r="C5" s="291">
        <v>116.91123848333331</v>
      </c>
      <c r="D5" s="291">
        <v>114.24777628928571</v>
      </c>
      <c r="E5" s="291">
        <v>3.8537843622163135</v>
      </c>
      <c r="F5" s="291">
        <v>6.2749310780800123</v>
      </c>
    </row>
    <row r="6" spans="1:6" x14ac:dyDescent="0.2">
      <c r="A6" s="75" t="s">
        <v>558</v>
      </c>
      <c r="B6" s="270">
        <v>110.28650571290322</v>
      </c>
      <c r="C6" s="286">
        <v>105.16934903333333</v>
      </c>
      <c r="D6" s="270">
        <v>99.487374514285705</v>
      </c>
      <c r="E6" s="270">
        <v>4.8656350225653764</v>
      </c>
      <c r="F6" s="270">
        <v>10.854775544475581</v>
      </c>
    </row>
    <row r="7" spans="1:6" x14ac:dyDescent="0.2">
      <c r="A7" s="1"/>
      <c r="B7" s="1"/>
      <c r="C7" s="1"/>
      <c r="D7" s="1"/>
      <c r="E7" s="1"/>
      <c r="F7" s="71" t="s">
        <v>679</v>
      </c>
    </row>
    <row r="8" spans="1:6" x14ac:dyDescent="0.2">
      <c r="A8" s="1"/>
      <c r="B8" s="1"/>
      <c r="C8" s="1"/>
      <c r="D8" s="1"/>
      <c r="E8" s="1"/>
      <c r="F8" s="1"/>
    </row>
    <row r="13" spans="1:6" x14ac:dyDescent="0.2">
      <c r="C13" t="s">
        <v>421</v>
      </c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A3" sqref="A3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62" t="s">
        <v>298</v>
      </c>
      <c r="B1" s="862"/>
      <c r="C1" s="862"/>
      <c r="D1" s="58"/>
      <c r="E1" s="58"/>
    </row>
    <row r="2" spans="1:38" x14ac:dyDescent="0.2">
      <c r="A2" s="863"/>
      <c r="B2" s="862"/>
      <c r="C2" s="862"/>
      <c r="D2" s="8"/>
      <c r="E2" s="62" t="s">
        <v>293</v>
      </c>
    </row>
    <row r="3" spans="1:38" x14ac:dyDescent="0.2">
      <c r="A3" s="64"/>
      <c r="B3" s="293" t="s">
        <v>299</v>
      </c>
      <c r="C3" s="293" t="s">
        <v>300</v>
      </c>
      <c r="D3" s="293" t="s">
        <v>301</v>
      </c>
      <c r="E3" s="293" t="s">
        <v>302</v>
      </c>
    </row>
    <row r="4" spans="1:38" x14ac:dyDescent="0.2">
      <c r="A4" s="294" t="s">
        <v>303</v>
      </c>
      <c r="B4" s="295">
        <v>121.41674550967743</v>
      </c>
      <c r="C4" s="296">
        <v>21.072327733084514</v>
      </c>
      <c r="D4" s="296">
        <v>46.188519765715803</v>
      </c>
      <c r="E4" s="296">
        <v>54.15589801087711</v>
      </c>
      <c r="F4" s="428"/>
      <c r="G4" s="428"/>
      <c r="H4" s="428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</row>
    <row r="5" spans="1:38" x14ac:dyDescent="0.2">
      <c r="A5" s="297" t="s">
        <v>304</v>
      </c>
      <c r="B5" s="298">
        <v>136.22800000000001</v>
      </c>
      <c r="C5" s="292">
        <v>21.750689075630255</v>
      </c>
      <c r="D5" s="292">
        <v>65.449950924369745</v>
      </c>
      <c r="E5" s="292">
        <v>49.027360000000009</v>
      </c>
      <c r="F5" s="428"/>
      <c r="G5" s="428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429"/>
      <c r="AJ5" s="429"/>
      <c r="AK5" s="429"/>
      <c r="AL5" s="429"/>
    </row>
    <row r="6" spans="1:38" x14ac:dyDescent="0.2">
      <c r="A6" s="297" t="s">
        <v>305</v>
      </c>
      <c r="B6" s="298">
        <v>115.64400000000001</v>
      </c>
      <c r="C6" s="292">
        <v>19.274000000000001</v>
      </c>
      <c r="D6" s="292">
        <v>49.33596</v>
      </c>
      <c r="E6" s="292">
        <v>47.034040000000012</v>
      </c>
      <c r="F6" s="428"/>
      <c r="G6" s="428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29"/>
      <c r="AK6" s="429"/>
      <c r="AL6" s="429"/>
    </row>
    <row r="7" spans="1:38" x14ac:dyDescent="0.2">
      <c r="A7" s="297" t="s">
        <v>249</v>
      </c>
      <c r="B7" s="298">
        <v>130.0164</v>
      </c>
      <c r="C7" s="292">
        <v>22.564829752066114</v>
      </c>
      <c r="D7" s="292">
        <v>61.00293024793389</v>
      </c>
      <c r="E7" s="292">
        <v>46.448639999999997</v>
      </c>
      <c r="F7" s="428"/>
      <c r="G7" s="428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29"/>
    </row>
    <row r="8" spans="1:38" x14ac:dyDescent="0.2">
      <c r="A8" s="297" t="s">
        <v>306</v>
      </c>
      <c r="B8" s="298">
        <v>101.32978832191432</v>
      </c>
      <c r="C8" s="292">
        <v>16.888298053652392</v>
      </c>
      <c r="D8" s="292">
        <v>36.302212223472075</v>
      </c>
      <c r="E8" s="292">
        <v>48.139278044789855</v>
      </c>
      <c r="F8" s="428"/>
      <c r="G8" s="428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  <c r="AK8" s="429"/>
      <c r="AL8" s="429"/>
    </row>
    <row r="9" spans="1:38" x14ac:dyDescent="0.2">
      <c r="A9" s="297" t="s">
        <v>307</v>
      </c>
      <c r="B9" s="298">
        <v>110.17518187444261</v>
      </c>
      <c r="C9" s="292">
        <v>19.121312556721445</v>
      </c>
      <c r="D9" s="292">
        <v>47.491474778181711</v>
      </c>
      <c r="E9" s="292">
        <v>43.562394539539454</v>
      </c>
      <c r="F9" s="428"/>
      <c r="G9" s="428"/>
    </row>
    <row r="10" spans="1:38" x14ac:dyDescent="0.2">
      <c r="A10" s="297" t="s">
        <v>308</v>
      </c>
      <c r="B10" s="298">
        <v>117.48635999999999</v>
      </c>
      <c r="C10" s="292">
        <v>18.758326386554621</v>
      </c>
      <c r="D10" s="292">
        <v>48.969993613445375</v>
      </c>
      <c r="E10" s="292">
        <v>49.758039999999994</v>
      </c>
      <c r="F10" s="428"/>
      <c r="G10" s="428"/>
    </row>
    <row r="11" spans="1:38" x14ac:dyDescent="0.2">
      <c r="A11" s="297" t="s">
        <v>309</v>
      </c>
      <c r="B11" s="298">
        <v>123.11782757419219</v>
      </c>
      <c r="C11" s="292">
        <v>24.62356551483844</v>
      </c>
      <c r="D11" s="292">
        <v>51.22736088905517</v>
      </c>
      <c r="E11" s="292">
        <v>47.266901170298581</v>
      </c>
      <c r="F11" s="428"/>
      <c r="G11" s="428"/>
    </row>
    <row r="12" spans="1:38" x14ac:dyDescent="0.2">
      <c r="A12" s="297" t="s">
        <v>310</v>
      </c>
      <c r="B12" s="298">
        <v>146.54265048645195</v>
      </c>
      <c r="C12" s="292">
        <v>29.30853009729039</v>
      </c>
      <c r="D12" s="292">
        <v>61.43355663966183</v>
      </c>
      <c r="E12" s="292">
        <v>55.800563749499723</v>
      </c>
      <c r="F12" s="428"/>
      <c r="G12" s="428"/>
    </row>
    <row r="13" spans="1:38" x14ac:dyDescent="0.2">
      <c r="A13" s="297" t="s">
        <v>311</v>
      </c>
      <c r="B13" s="298">
        <v>124.97999999999999</v>
      </c>
      <c r="C13" s="292">
        <v>20.83</v>
      </c>
      <c r="D13" s="292">
        <v>57.016959999999997</v>
      </c>
      <c r="E13" s="292">
        <v>47.133040000000001</v>
      </c>
      <c r="F13" s="428"/>
      <c r="G13" s="428"/>
    </row>
    <row r="14" spans="1:38" x14ac:dyDescent="0.2">
      <c r="A14" s="297" t="s">
        <v>312</v>
      </c>
      <c r="B14" s="298">
        <v>122.16348000000001</v>
      </c>
      <c r="C14" s="292">
        <v>22.02948</v>
      </c>
      <c r="D14" s="292">
        <v>56.370120000000021</v>
      </c>
      <c r="E14" s="292">
        <v>43.763879999999993</v>
      </c>
      <c r="F14" s="428"/>
      <c r="G14" s="428"/>
    </row>
    <row r="15" spans="1:38" x14ac:dyDescent="0.2">
      <c r="A15" s="297" t="s">
        <v>214</v>
      </c>
      <c r="B15" s="298">
        <v>108.52000000000001</v>
      </c>
      <c r="C15" s="292">
        <v>18.08666666666667</v>
      </c>
      <c r="D15" s="292">
        <v>42.277133333333339</v>
      </c>
      <c r="E15" s="292">
        <v>48.156200000000005</v>
      </c>
      <c r="F15" s="428"/>
      <c r="G15" s="428"/>
    </row>
    <row r="16" spans="1:38" x14ac:dyDescent="0.2">
      <c r="A16" s="297" t="s">
        <v>313</v>
      </c>
      <c r="B16" s="299">
        <v>141.66</v>
      </c>
      <c r="C16" s="281">
        <v>27.418064516129029</v>
      </c>
      <c r="D16" s="281">
        <v>65.278055483870986</v>
      </c>
      <c r="E16" s="281">
        <v>48.963879999999996</v>
      </c>
      <c r="F16" s="428"/>
      <c r="G16" s="428"/>
    </row>
    <row r="17" spans="1:13" x14ac:dyDescent="0.2">
      <c r="A17" s="297" t="s">
        <v>250</v>
      </c>
      <c r="B17" s="298">
        <v>134.34751999999997</v>
      </c>
      <c r="C17" s="292">
        <v>22.391253333333331</v>
      </c>
      <c r="D17" s="292">
        <v>64.760426666666632</v>
      </c>
      <c r="E17" s="292">
        <v>47.195840000000004</v>
      </c>
      <c r="F17" s="428"/>
      <c r="G17" s="428"/>
    </row>
    <row r="18" spans="1:13" x14ac:dyDescent="0.2">
      <c r="A18" s="297" t="s">
        <v>251</v>
      </c>
      <c r="B18" s="298">
        <v>144.68800000000002</v>
      </c>
      <c r="C18" s="292">
        <v>27.05547967479675</v>
      </c>
      <c r="D18" s="292">
        <v>68.979600325203279</v>
      </c>
      <c r="E18" s="292">
        <v>48.652920000000002</v>
      </c>
      <c r="F18" s="428"/>
      <c r="G18" s="428"/>
    </row>
    <row r="19" spans="1:13" x14ac:dyDescent="0.2">
      <c r="A19" s="58" t="s">
        <v>252</v>
      </c>
      <c r="B19" s="298">
        <v>153.93199999999999</v>
      </c>
      <c r="C19" s="292">
        <v>26.715471074380165</v>
      </c>
      <c r="D19" s="292">
        <v>77.789928925619833</v>
      </c>
      <c r="E19" s="292">
        <v>49.426599999999993</v>
      </c>
      <c r="F19" s="428"/>
      <c r="G19" s="428"/>
    </row>
    <row r="20" spans="1:13" x14ac:dyDescent="0.2">
      <c r="A20" s="58" t="s">
        <v>314</v>
      </c>
      <c r="B20" s="298">
        <v>112.63645507264414</v>
      </c>
      <c r="C20" s="292">
        <v>23.946332968199936</v>
      </c>
      <c r="D20" s="292">
        <v>40.436450514659469</v>
      </c>
      <c r="E20" s="292">
        <v>48.25367158978473</v>
      </c>
      <c r="F20" s="428"/>
      <c r="G20" s="428"/>
    </row>
    <row r="21" spans="1:13" x14ac:dyDescent="0.2">
      <c r="A21" s="58" t="s">
        <v>315</v>
      </c>
      <c r="B21" s="298">
        <v>131.85999999999999</v>
      </c>
      <c r="C21" s="292">
        <v>24.656747967479671</v>
      </c>
      <c r="D21" s="292">
        <v>60.771772032520317</v>
      </c>
      <c r="E21" s="292">
        <v>46.431479999999993</v>
      </c>
      <c r="F21" s="428"/>
      <c r="G21" s="428"/>
    </row>
    <row r="22" spans="1:13" x14ac:dyDescent="0.2">
      <c r="A22" s="58" t="s">
        <v>215</v>
      </c>
      <c r="B22" s="298">
        <v>149.12120000000002</v>
      </c>
      <c r="C22" s="292">
        <v>26.890708196721317</v>
      </c>
      <c r="D22" s="292">
        <v>72.839811803278707</v>
      </c>
      <c r="E22" s="292">
        <v>49.390679999999989</v>
      </c>
      <c r="F22" s="428"/>
      <c r="G22" s="428"/>
    </row>
    <row r="23" spans="1:13" x14ac:dyDescent="0.2">
      <c r="A23" s="300" t="s">
        <v>316</v>
      </c>
      <c r="B23" s="301">
        <v>110.77988000000001</v>
      </c>
      <c r="C23" s="302">
        <v>19.226260165289258</v>
      </c>
      <c r="D23" s="302">
        <v>44.334059834710757</v>
      </c>
      <c r="E23" s="302">
        <v>47.219559999999994</v>
      </c>
      <c r="F23" s="428"/>
      <c r="G23" s="428"/>
    </row>
    <row r="24" spans="1:13" x14ac:dyDescent="0.2">
      <c r="A24" s="300" t="s">
        <v>317</v>
      </c>
      <c r="B24" s="301">
        <v>109.32175999999997</v>
      </c>
      <c r="C24" s="302">
        <v>18.973198016528919</v>
      </c>
      <c r="D24" s="302">
        <v>43.442841983471055</v>
      </c>
      <c r="E24" s="302">
        <v>46.905719999999995</v>
      </c>
      <c r="F24" s="428"/>
      <c r="G24" s="428"/>
    </row>
    <row r="25" spans="1:13" x14ac:dyDescent="0.2">
      <c r="A25" s="280" t="s">
        <v>318</v>
      </c>
      <c r="B25" s="301">
        <v>114.42400000000001</v>
      </c>
      <c r="C25" s="302">
        <v>16.625709401709404</v>
      </c>
      <c r="D25" s="302">
        <v>46.209050598290602</v>
      </c>
      <c r="E25" s="302">
        <v>51.589239999999997</v>
      </c>
      <c r="F25" s="428"/>
      <c r="G25" s="428"/>
    </row>
    <row r="26" spans="1:13" x14ac:dyDescent="0.2">
      <c r="A26" s="280" t="s">
        <v>319</v>
      </c>
      <c r="B26" s="301">
        <v>127</v>
      </c>
      <c r="C26" s="302">
        <v>19.372881355932204</v>
      </c>
      <c r="D26" s="302">
        <v>54.938118644067799</v>
      </c>
      <c r="E26" s="302">
        <v>52.689</v>
      </c>
      <c r="F26" s="428"/>
      <c r="G26" s="428"/>
    </row>
    <row r="27" spans="1:13" x14ac:dyDescent="0.2">
      <c r="A27" s="280" t="s">
        <v>320</v>
      </c>
      <c r="B27" s="301">
        <v>105.15585650548708</v>
      </c>
      <c r="C27" s="302">
        <v>19.663290240863439</v>
      </c>
      <c r="D27" s="302">
        <v>37.524331514187438</v>
      </c>
      <c r="E27" s="302">
        <v>47.968234750436203</v>
      </c>
      <c r="F27" s="428"/>
      <c r="G27" s="428"/>
    </row>
    <row r="28" spans="1:13" x14ac:dyDescent="0.2">
      <c r="A28" s="58" t="s">
        <v>253</v>
      </c>
      <c r="B28" s="298">
        <v>141.55599999999998</v>
      </c>
      <c r="C28" s="292">
        <v>26.46982113821138</v>
      </c>
      <c r="D28" s="292">
        <v>67.1100988617886</v>
      </c>
      <c r="E28" s="292">
        <v>47.976080000000003</v>
      </c>
      <c r="F28" s="428"/>
      <c r="G28" s="428"/>
    </row>
    <row r="29" spans="1:13" x14ac:dyDescent="0.2">
      <c r="A29" s="280" t="s">
        <v>218</v>
      </c>
      <c r="B29" s="301">
        <v>135.53324461027589</v>
      </c>
      <c r="C29" s="302">
        <v>22.588874101712651</v>
      </c>
      <c r="D29" s="302">
        <v>68.772075438322062</v>
      </c>
      <c r="E29" s="302">
        <v>44.172295070241169</v>
      </c>
      <c r="F29" s="428"/>
      <c r="G29" s="428"/>
    </row>
    <row r="30" spans="1:13" x14ac:dyDescent="0.2">
      <c r="A30" s="58" t="s">
        <v>321</v>
      </c>
      <c r="B30" s="298">
        <v>112.87612835904481</v>
      </c>
      <c r="C30" s="292">
        <v>21.846992585621575</v>
      </c>
      <c r="D30" s="292">
        <v>42.099227644905767</v>
      </c>
      <c r="E30" s="292">
        <v>48.929908128517475</v>
      </c>
      <c r="F30" s="428"/>
      <c r="G30" s="428"/>
    </row>
    <row r="31" spans="1:13" x14ac:dyDescent="0.2">
      <c r="A31" s="303" t="s">
        <v>254</v>
      </c>
      <c r="B31" s="304">
        <v>140.63610376310751</v>
      </c>
      <c r="C31" s="270">
        <v>28.127220752621504</v>
      </c>
      <c r="D31" s="270">
        <v>64.54991672431197</v>
      </c>
      <c r="E31" s="270">
        <v>47.958966286174032</v>
      </c>
      <c r="F31" s="428"/>
      <c r="G31" s="428"/>
    </row>
    <row r="32" spans="1:13" x14ac:dyDescent="0.2">
      <c r="A32" s="305" t="s">
        <v>322</v>
      </c>
      <c r="B32" s="306">
        <v>133.54800374150091</v>
      </c>
      <c r="C32" s="306">
        <v>23.267349910233584</v>
      </c>
      <c r="D32" s="306">
        <v>62.229873173325096</v>
      </c>
      <c r="E32" s="306">
        <v>48.050780657942227</v>
      </c>
      <c r="F32" s="428"/>
      <c r="G32" s="428"/>
      <c r="M32" s="429"/>
    </row>
    <row r="33" spans="1:13" x14ac:dyDescent="0.2">
      <c r="A33" s="307" t="s">
        <v>323</v>
      </c>
      <c r="B33" s="308">
        <v>137.03888301447628</v>
      </c>
      <c r="C33" s="308">
        <v>23.43257186956027</v>
      </c>
      <c r="D33" s="308">
        <v>64.572963646179659</v>
      </c>
      <c r="E33" s="308">
        <v>49.033347498736369</v>
      </c>
      <c r="F33" s="428"/>
      <c r="G33" s="428"/>
      <c r="M33" s="429"/>
    </row>
    <row r="34" spans="1:13" x14ac:dyDescent="0.2">
      <c r="A34" s="307" t="s">
        <v>324</v>
      </c>
      <c r="B34" s="309">
        <v>15.622137504798857</v>
      </c>
      <c r="C34" s="309">
        <v>2.3602441364757567</v>
      </c>
      <c r="D34" s="309">
        <v>18.384443880463856</v>
      </c>
      <c r="E34" s="309">
        <v>-5.1225505121407409</v>
      </c>
      <c r="F34" s="428"/>
      <c r="G34" s="428"/>
    </row>
    <row r="35" spans="1:13" x14ac:dyDescent="0.2">
      <c r="A35" s="94"/>
      <c r="B35" s="65"/>
      <c r="C35" s="58"/>
      <c r="D35" s="8"/>
      <c r="E35" s="71" t="s">
        <v>679</v>
      </c>
    </row>
    <row r="36" spans="1:13" x14ac:dyDescent="0.2">
      <c r="B36" s="428"/>
      <c r="C36" s="428"/>
      <c r="D36" s="428"/>
      <c r="E36" s="428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A3" sqref="A3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62" t="s">
        <v>325</v>
      </c>
      <c r="B1" s="862"/>
      <c r="C1" s="862"/>
      <c r="D1" s="58"/>
      <c r="E1" s="58"/>
    </row>
    <row r="2" spans="1:36" x14ac:dyDescent="0.2">
      <c r="A2" s="863"/>
      <c r="B2" s="862"/>
      <c r="C2" s="862"/>
      <c r="D2" s="8"/>
      <c r="E2" s="62" t="s">
        <v>293</v>
      </c>
    </row>
    <row r="3" spans="1:36" x14ac:dyDescent="0.2">
      <c r="A3" s="64"/>
      <c r="B3" s="293" t="s">
        <v>299</v>
      </c>
      <c r="C3" s="293" t="s">
        <v>300</v>
      </c>
      <c r="D3" s="293" t="s">
        <v>301</v>
      </c>
      <c r="E3" s="293" t="s">
        <v>302</v>
      </c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</row>
    <row r="4" spans="1:36" x14ac:dyDescent="0.2">
      <c r="A4" s="294" t="s">
        <v>303</v>
      </c>
      <c r="B4" s="295">
        <v>110.28650571290322</v>
      </c>
      <c r="C4" s="296">
        <v>19.140633222900558</v>
      </c>
      <c r="D4" s="296">
        <v>36.794586992028798</v>
      </c>
      <c r="E4" s="296">
        <v>54.351285497973869</v>
      </c>
      <c r="F4" s="428"/>
      <c r="G4" s="428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  <c r="AA4" s="431"/>
      <c r="AB4" s="431"/>
      <c r="AC4" s="431"/>
      <c r="AD4" s="431"/>
      <c r="AE4" s="431"/>
      <c r="AF4" s="431"/>
      <c r="AG4" s="431"/>
      <c r="AH4" s="431"/>
      <c r="AI4" s="431"/>
      <c r="AJ4" s="431"/>
    </row>
    <row r="5" spans="1:36" x14ac:dyDescent="0.2">
      <c r="A5" s="297" t="s">
        <v>304</v>
      </c>
      <c r="B5" s="298">
        <v>117.34</v>
      </c>
      <c r="C5" s="292">
        <v>18.734957983193279</v>
      </c>
      <c r="D5" s="292">
        <v>47.040042016806723</v>
      </c>
      <c r="E5" s="292">
        <v>51.564999999999998</v>
      </c>
      <c r="G5" s="428"/>
      <c r="H5" s="433"/>
      <c r="I5" s="433"/>
      <c r="J5" s="433"/>
      <c r="K5" s="433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</row>
    <row r="6" spans="1:36" x14ac:dyDescent="0.2">
      <c r="A6" s="297" t="s">
        <v>305</v>
      </c>
      <c r="B6" s="298">
        <v>111.02799999999999</v>
      </c>
      <c r="C6" s="292">
        <v>18.504666666666669</v>
      </c>
      <c r="D6" s="292">
        <v>40.964133333333322</v>
      </c>
      <c r="E6" s="292">
        <v>51.559199999999997</v>
      </c>
      <c r="G6" s="428"/>
      <c r="L6" s="434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</row>
    <row r="7" spans="1:36" x14ac:dyDescent="0.2">
      <c r="A7" s="297" t="s">
        <v>249</v>
      </c>
      <c r="B7" s="298">
        <v>120.136</v>
      </c>
      <c r="C7" s="292">
        <v>20.850049586776858</v>
      </c>
      <c r="D7" s="292">
        <v>49.692070413223121</v>
      </c>
      <c r="E7" s="292">
        <v>49.593880000000006</v>
      </c>
      <c r="G7" s="428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</row>
    <row r="8" spans="1:36" x14ac:dyDescent="0.2">
      <c r="A8" s="297" t="s">
        <v>306</v>
      </c>
      <c r="B8" s="298">
        <v>99.267409755598734</v>
      </c>
      <c r="C8" s="292">
        <v>16.544568292599791</v>
      </c>
      <c r="D8" s="292">
        <v>33.03013259706173</v>
      </c>
      <c r="E8" s="292">
        <v>49.692708865937213</v>
      </c>
      <c r="G8" s="428"/>
    </row>
    <row r="9" spans="1:36" x14ac:dyDescent="0.2">
      <c r="A9" s="297" t="s">
        <v>307</v>
      </c>
      <c r="B9" s="298">
        <v>107.82188840676062</v>
      </c>
      <c r="C9" s="292">
        <v>18.712889723487379</v>
      </c>
      <c r="D9" s="292">
        <v>40.500913130351805</v>
      </c>
      <c r="E9" s="292">
        <v>48.608085552921438</v>
      </c>
      <c r="G9" s="428"/>
    </row>
    <row r="10" spans="1:36" x14ac:dyDescent="0.2">
      <c r="A10" s="297" t="s">
        <v>308</v>
      </c>
      <c r="B10" s="298">
        <v>117.12543999999998</v>
      </c>
      <c r="C10" s="292">
        <v>18.700700504201677</v>
      </c>
      <c r="D10" s="292">
        <v>46.070019495798306</v>
      </c>
      <c r="E10" s="292">
        <v>52.35472</v>
      </c>
      <c r="G10" s="428"/>
    </row>
    <row r="11" spans="1:36" x14ac:dyDescent="0.2">
      <c r="A11" s="297" t="s">
        <v>309</v>
      </c>
      <c r="B11" s="298">
        <v>114.2557705068613</v>
      </c>
      <c r="C11" s="292">
        <v>22.851154101372259</v>
      </c>
      <c r="D11" s="292">
        <v>40.610291274743226</v>
      </c>
      <c r="E11" s="292">
        <v>50.794325130745811</v>
      </c>
      <c r="G11" s="428"/>
    </row>
    <row r="12" spans="1:36" x14ac:dyDescent="0.2">
      <c r="A12" s="297" t="s">
        <v>310</v>
      </c>
      <c r="B12" s="298">
        <v>126.55146133557578</v>
      </c>
      <c r="C12" s="292">
        <v>25.310292267115155</v>
      </c>
      <c r="D12" s="292">
        <v>41.856568575020219</v>
      </c>
      <c r="E12" s="292">
        <v>59.384600493440402</v>
      </c>
      <c r="G12" s="428"/>
    </row>
    <row r="13" spans="1:36" x14ac:dyDescent="0.2">
      <c r="A13" s="297" t="s">
        <v>311</v>
      </c>
      <c r="B13" s="298">
        <v>110.81199999999998</v>
      </c>
      <c r="C13" s="292">
        <v>18.468666666666667</v>
      </c>
      <c r="D13" s="292">
        <v>40.605053333333316</v>
      </c>
      <c r="E13" s="292">
        <v>51.738279999999996</v>
      </c>
      <c r="G13" s="428"/>
    </row>
    <row r="14" spans="1:36" x14ac:dyDescent="0.2">
      <c r="A14" s="297" t="s">
        <v>312</v>
      </c>
      <c r="B14" s="298">
        <v>111.88696</v>
      </c>
      <c r="C14" s="292">
        <v>20.176337049180329</v>
      </c>
      <c r="D14" s="292">
        <v>48.866142950819665</v>
      </c>
      <c r="E14" s="292">
        <v>42.844480000000004</v>
      </c>
      <c r="G14" s="428"/>
    </row>
    <row r="15" spans="1:36" x14ac:dyDescent="0.2">
      <c r="A15" s="297" t="s">
        <v>214</v>
      </c>
      <c r="B15" s="298">
        <v>109.428</v>
      </c>
      <c r="C15" s="292">
        <v>18.238</v>
      </c>
      <c r="D15" s="292">
        <v>39.29204</v>
      </c>
      <c r="E15" s="292">
        <v>51.897959999999998</v>
      </c>
      <c r="G15" s="428"/>
    </row>
    <row r="16" spans="1:36" x14ac:dyDescent="0.2">
      <c r="A16" s="297" t="s">
        <v>313</v>
      </c>
      <c r="B16" s="299">
        <v>130.744</v>
      </c>
      <c r="C16" s="281">
        <v>25.305290322580646</v>
      </c>
      <c r="D16" s="281">
        <v>49.337869677419363</v>
      </c>
      <c r="E16" s="281">
        <v>56.100839999999991</v>
      </c>
      <c r="G16" s="428"/>
    </row>
    <row r="17" spans="1:11" x14ac:dyDescent="0.2">
      <c r="A17" s="297" t="s">
        <v>250</v>
      </c>
      <c r="B17" s="298">
        <v>117.57939999999999</v>
      </c>
      <c r="C17" s="292">
        <v>19.596566666666668</v>
      </c>
      <c r="D17" s="292">
        <v>51.060233333333322</v>
      </c>
      <c r="E17" s="292">
        <v>46.922600000000003</v>
      </c>
      <c r="G17" s="428"/>
    </row>
    <row r="18" spans="1:11" x14ac:dyDescent="0.2">
      <c r="A18" s="297" t="s">
        <v>251</v>
      </c>
      <c r="B18" s="298">
        <v>114.292</v>
      </c>
      <c r="C18" s="292">
        <v>21.371674796747968</v>
      </c>
      <c r="D18" s="292">
        <v>34.731485203252042</v>
      </c>
      <c r="E18" s="292">
        <v>58.188839999999992</v>
      </c>
      <c r="G18" s="428"/>
    </row>
    <row r="19" spans="1:11" x14ac:dyDescent="0.2">
      <c r="A19" s="58" t="s">
        <v>252</v>
      </c>
      <c r="B19" s="298">
        <v>122.74000000000001</v>
      </c>
      <c r="C19" s="292">
        <v>21.301983471074383</v>
      </c>
      <c r="D19" s="292">
        <v>49.24693652892563</v>
      </c>
      <c r="E19" s="292">
        <v>52.191079999999999</v>
      </c>
      <c r="G19" s="428"/>
    </row>
    <row r="20" spans="1:11" x14ac:dyDescent="0.2">
      <c r="A20" s="58" t="s">
        <v>314</v>
      </c>
      <c r="B20" s="298">
        <v>117.32034974836054</v>
      </c>
      <c r="C20" s="292">
        <v>24.942121600045159</v>
      </c>
      <c r="D20" s="292">
        <v>38.919683306284</v>
      </c>
      <c r="E20" s="292">
        <v>53.45854484203138</v>
      </c>
      <c r="G20" s="428"/>
    </row>
    <row r="21" spans="1:11" x14ac:dyDescent="0.2">
      <c r="A21" s="58" t="s">
        <v>315</v>
      </c>
      <c r="B21" s="298">
        <v>121.85999999999999</v>
      </c>
      <c r="C21" s="292">
        <v>22.786829268292681</v>
      </c>
      <c r="D21" s="292">
        <v>49.89969073170731</v>
      </c>
      <c r="E21" s="292">
        <v>49.173479999999998</v>
      </c>
      <c r="G21" s="428"/>
    </row>
    <row r="22" spans="1:11" x14ac:dyDescent="0.2">
      <c r="A22" s="58" t="s">
        <v>215</v>
      </c>
      <c r="B22" s="298">
        <v>134.58376000000001</v>
      </c>
      <c r="C22" s="292">
        <v>24.269202622950822</v>
      </c>
      <c r="D22" s="292">
        <v>61.740037377049184</v>
      </c>
      <c r="E22" s="292">
        <v>48.574520000000007</v>
      </c>
      <c r="G22" s="428"/>
    </row>
    <row r="23" spans="1:11" x14ac:dyDescent="0.2">
      <c r="A23" s="300" t="s">
        <v>316</v>
      </c>
      <c r="B23" s="301">
        <v>102.69539999999999</v>
      </c>
      <c r="C23" s="302">
        <v>17.82316859504132</v>
      </c>
      <c r="D23" s="302">
        <v>34.901911404958668</v>
      </c>
      <c r="E23" s="302">
        <v>49.970320000000001</v>
      </c>
      <c r="G23" s="428"/>
    </row>
    <row r="24" spans="1:11" x14ac:dyDescent="0.2">
      <c r="A24" s="300" t="s">
        <v>317</v>
      </c>
      <c r="B24" s="301">
        <v>99.997559999999993</v>
      </c>
      <c r="C24" s="302">
        <v>17.354948429752064</v>
      </c>
      <c r="D24" s="302">
        <v>33.016971570247932</v>
      </c>
      <c r="E24" s="302">
        <v>49.625639999999997</v>
      </c>
      <c r="G24" s="428"/>
    </row>
    <row r="25" spans="1:11" x14ac:dyDescent="0.2">
      <c r="A25" s="280" t="s">
        <v>318</v>
      </c>
      <c r="B25" s="301">
        <v>99.832000000000008</v>
      </c>
      <c r="C25" s="302">
        <v>14.505504273504275</v>
      </c>
      <c r="D25" s="302">
        <v>33.49969572649573</v>
      </c>
      <c r="E25" s="302">
        <v>51.826800000000006</v>
      </c>
      <c r="G25" s="428"/>
    </row>
    <row r="26" spans="1:11" x14ac:dyDescent="0.2">
      <c r="A26" s="280" t="s">
        <v>319</v>
      </c>
      <c r="B26" s="301">
        <v>114</v>
      </c>
      <c r="C26" s="302">
        <v>17.389830508474578</v>
      </c>
      <c r="D26" s="302">
        <v>47.240169491525421</v>
      </c>
      <c r="E26" s="302">
        <v>49.37</v>
      </c>
      <c r="G26" s="428"/>
    </row>
    <row r="27" spans="1:11" x14ac:dyDescent="0.2">
      <c r="A27" s="280" t="s">
        <v>320</v>
      </c>
      <c r="B27" s="301">
        <v>102.32981177758259</v>
      </c>
      <c r="C27" s="302">
        <v>19.134842852718698</v>
      </c>
      <c r="D27" s="302">
        <v>32.795910745486758</v>
      </c>
      <c r="E27" s="302">
        <v>50.399058179377136</v>
      </c>
      <c r="G27" s="428"/>
    </row>
    <row r="28" spans="1:11" x14ac:dyDescent="0.2">
      <c r="A28" s="58" t="s">
        <v>253</v>
      </c>
      <c r="B28" s="298">
        <v>118.532</v>
      </c>
      <c r="C28" s="292">
        <v>22.164520325203252</v>
      </c>
      <c r="D28" s="292">
        <v>44.591679674796751</v>
      </c>
      <c r="E28" s="292">
        <v>51.77579999999999</v>
      </c>
      <c r="G28" s="428"/>
    </row>
    <row r="29" spans="1:11" x14ac:dyDescent="0.2">
      <c r="A29" s="280" t="s">
        <v>218</v>
      </c>
      <c r="B29" s="301">
        <v>139.39160126169455</v>
      </c>
      <c r="C29" s="302">
        <v>23.23193354361576</v>
      </c>
      <c r="D29" s="302">
        <v>68.772131004741624</v>
      </c>
      <c r="E29" s="302">
        <v>47.387536713337163</v>
      </c>
      <c r="G29" s="428"/>
    </row>
    <row r="30" spans="1:11" x14ac:dyDescent="0.2">
      <c r="A30" s="58" t="s">
        <v>321</v>
      </c>
      <c r="B30" s="298">
        <v>112.45056565326561</v>
      </c>
      <c r="C30" s="292">
        <v>21.764625610309473</v>
      </c>
      <c r="D30" s="292">
        <v>39.043599979199399</v>
      </c>
      <c r="E30" s="292">
        <v>51.642340063756741</v>
      </c>
      <c r="G30" s="428"/>
    </row>
    <row r="31" spans="1:11" x14ac:dyDescent="0.2">
      <c r="A31" s="303" t="s">
        <v>254</v>
      </c>
      <c r="B31" s="304">
        <v>140.89064045636201</v>
      </c>
      <c r="C31" s="270">
        <v>28.178128091272402</v>
      </c>
      <c r="D31" s="270">
        <v>57.08878759482522</v>
      </c>
      <c r="E31" s="270">
        <v>55.623724770264388</v>
      </c>
      <c r="G31" s="428"/>
    </row>
    <row r="32" spans="1:11" x14ac:dyDescent="0.2">
      <c r="A32" s="305" t="s">
        <v>322</v>
      </c>
      <c r="B32" s="306">
        <v>119.76430611943529</v>
      </c>
      <c r="C32" s="306">
        <v>20.732282863439011</v>
      </c>
      <c r="D32" s="306">
        <v>48.792426816434087</v>
      </c>
      <c r="E32" s="306">
        <v>50.239596439562199</v>
      </c>
      <c r="G32" s="428"/>
      <c r="H32" s="434"/>
      <c r="I32" s="434"/>
      <c r="J32" s="434"/>
      <c r="K32" s="434"/>
    </row>
    <row r="33" spans="1:11" x14ac:dyDescent="0.2">
      <c r="A33" s="307" t="s">
        <v>323</v>
      </c>
      <c r="B33" s="308">
        <v>118.30402239465289</v>
      </c>
      <c r="C33" s="308">
        <v>20.137051798715202</v>
      </c>
      <c r="D33" s="308">
        <v>47.879959684720774</v>
      </c>
      <c r="E33" s="308">
        <v>50.28701091121691</v>
      </c>
      <c r="G33" s="428"/>
      <c r="H33" s="431"/>
      <c r="I33" s="431"/>
      <c r="J33" s="431"/>
      <c r="K33" s="431"/>
    </row>
    <row r="34" spans="1:11" x14ac:dyDescent="0.2">
      <c r="A34" s="307" t="s">
        <v>324</v>
      </c>
      <c r="B34" s="309">
        <v>8.0175166817496688</v>
      </c>
      <c r="C34" s="309">
        <v>0.99641857581464421</v>
      </c>
      <c r="D34" s="309">
        <v>11.085372692691976</v>
      </c>
      <c r="E34" s="309">
        <v>-4.0642745867569587</v>
      </c>
      <c r="G34" s="428"/>
    </row>
    <row r="35" spans="1:11" x14ac:dyDescent="0.2">
      <c r="A35" s="94"/>
      <c r="B35" s="65"/>
      <c r="C35" s="58"/>
      <c r="D35" s="8"/>
      <c r="E35" s="71" t="s">
        <v>679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A3" sqref="A3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62" t="s">
        <v>35</v>
      </c>
      <c r="B1" s="862"/>
      <c r="C1" s="862"/>
    </row>
    <row r="2" spans="1:4" x14ac:dyDescent="0.2">
      <c r="A2" s="862"/>
      <c r="B2" s="862"/>
      <c r="C2" s="862"/>
    </row>
    <row r="3" spans="1:4" x14ac:dyDescent="0.2">
      <c r="A3" s="61"/>
      <c r="B3" s="8"/>
      <c r="C3" s="62" t="s">
        <v>293</v>
      </c>
    </row>
    <row r="4" spans="1:4" x14ac:dyDescent="0.2">
      <c r="A4" s="64"/>
      <c r="B4" s="293" t="s">
        <v>299</v>
      </c>
      <c r="C4" s="293" t="s">
        <v>302</v>
      </c>
    </row>
    <row r="5" spans="1:4" x14ac:dyDescent="0.2">
      <c r="A5" s="294" t="s">
        <v>303</v>
      </c>
      <c r="B5" s="740">
        <v>63.22611538461539</v>
      </c>
      <c r="C5" s="741">
        <v>43.41536</v>
      </c>
    </row>
    <row r="6" spans="1:4" x14ac:dyDescent="0.2">
      <c r="A6" s="297" t="s">
        <v>304</v>
      </c>
      <c r="B6" s="742">
        <v>60.207692307692312</v>
      </c>
      <c r="C6" s="743">
        <v>44.510400000000004</v>
      </c>
    </row>
    <row r="7" spans="1:4" x14ac:dyDescent="0.2">
      <c r="A7" s="297" t="s">
        <v>305</v>
      </c>
      <c r="B7" s="742">
        <v>69.469038461538474</v>
      </c>
      <c r="C7" s="743">
        <v>47.084920000000004</v>
      </c>
    </row>
    <row r="8" spans="1:4" x14ac:dyDescent="0.2">
      <c r="A8" s="297" t="s">
        <v>249</v>
      </c>
      <c r="B8" s="742">
        <v>56.126923076923092</v>
      </c>
      <c r="C8" s="743">
        <v>44.572800000000001</v>
      </c>
    </row>
    <row r="9" spans="1:4" x14ac:dyDescent="0.2">
      <c r="A9" s="297" t="s">
        <v>306</v>
      </c>
      <c r="B9" s="742">
        <v>93.114759256491553</v>
      </c>
      <c r="C9" s="743">
        <v>44.611923509561315</v>
      </c>
    </row>
    <row r="10" spans="1:4" x14ac:dyDescent="0.2">
      <c r="A10" s="297" t="s">
        <v>307</v>
      </c>
      <c r="B10" s="742">
        <v>64.328256237334799</v>
      </c>
      <c r="C10" s="743">
        <v>44.448095657714553</v>
      </c>
    </row>
    <row r="11" spans="1:4" x14ac:dyDescent="0.2">
      <c r="A11" s="297" t="s">
        <v>309</v>
      </c>
      <c r="B11" s="742">
        <v>75.536615384615388</v>
      </c>
      <c r="C11" s="743">
        <v>49.961400000000005</v>
      </c>
      <c r="D11" s="292"/>
    </row>
    <row r="12" spans="1:4" x14ac:dyDescent="0.2">
      <c r="A12" s="297" t="s">
        <v>308</v>
      </c>
      <c r="B12" s="742">
        <v>60.359243801248837</v>
      </c>
      <c r="C12" s="743">
        <v>43.853851223318301</v>
      </c>
    </row>
    <row r="13" spans="1:4" x14ac:dyDescent="0.2">
      <c r="A13" s="297" t="s">
        <v>310</v>
      </c>
      <c r="B13" s="742">
        <v>127.84417950860094</v>
      </c>
      <c r="C13" s="743">
        <v>69.463660301190515</v>
      </c>
    </row>
    <row r="14" spans="1:4" x14ac:dyDescent="0.2">
      <c r="A14" s="297" t="s">
        <v>311</v>
      </c>
      <c r="B14" s="744">
        <v>0</v>
      </c>
      <c r="C14" s="745">
        <v>0</v>
      </c>
    </row>
    <row r="15" spans="1:4" x14ac:dyDescent="0.2">
      <c r="A15" s="297" t="s">
        <v>312</v>
      </c>
      <c r="B15" s="742">
        <v>77.888615384615392</v>
      </c>
      <c r="C15" s="743">
        <v>39.456839999999993</v>
      </c>
    </row>
    <row r="16" spans="1:4" x14ac:dyDescent="0.2">
      <c r="A16" s="297" t="s">
        <v>214</v>
      </c>
      <c r="B16" s="742">
        <v>68.400000000000006</v>
      </c>
      <c r="C16" s="743">
        <v>45.905000000000001</v>
      </c>
    </row>
    <row r="17" spans="1:3" x14ac:dyDescent="0.2">
      <c r="A17" s="297" t="s">
        <v>313</v>
      </c>
      <c r="B17" s="742">
        <v>88.419230769230779</v>
      </c>
      <c r="C17" s="743">
        <v>49.993879999999997</v>
      </c>
    </row>
    <row r="18" spans="1:3" x14ac:dyDescent="0.2">
      <c r="A18" s="297" t="s">
        <v>250</v>
      </c>
      <c r="B18" s="742">
        <v>71.586538461538481</v>
      </c>
      <c r="C18" s="743">
        <v>50.106760000000001</v>
      </c>
    </row>
    <row r="19" spans="1:3" x14ac:dyDescent="0.2">
      <c r="A19" s="297" t="s">
        <v>251</v>
      </c>
      <c r="B19" s="744">
        <v>93.142307692307696</v>
      </c>
      <c r="C19" s="745">
        <v>46.358679999999993</v>
      </c>
    </row>
    <row r="20" spans="1:3" x14ac:dyDescent="0.2">
      <c r="A20" s="297" t="s">
        <v>252</v>
      </c>
      <c r="B20" s="742">
        <v>99.992307692307691</v>
      </c>
      <c r="C20" s="743">
        <v>33.503360000000001</v>
      </c>
    </row>
    <row r="21" spans="1:3" x14ac:dyDescent="0.2">
      <c r="A21" s="297" t="s">
        <v>314</v>
      </c>
      <c r="B21" s="742">
        <v>117.23392455437173</v>
      </c>
      <c r="C21" s="743">
        <v>53.45854484203138</v>
      </c>
    </row>
    <row r="22" spans="1:3" x14ac:dyDescent="0.2">
      <c r="A22" s="297" t="s">
        <v>315</v>
      </c>
      <c r="B22" s="742">
        <v>64.56876923076922</v>
      </c>
      <c r="C22" s="743">
        <v>44.72128</v>
      </c>
    </row>
    <row r="23" spans="1:3" x14ac:dyDescent="0.2">
      <c r="A23" s="297" t="s">
        <v>215</v>
      </c>
      <c r="B23" s="742">
        <v>116.98423076923078</v>
      </c>
      <c r="C23" s="743">
        <v>55.653080000000003</v>
      </c>
    </row>
    <row r="24" spans="1:3" x14ac:dyDescent="0.2">
      <c r="A24" s="297" t="s">
        <v>316</v>
      </c>
      <c r="B24" s="742">
        <v>68.195692307692312</v>
      </c>
      <c r="C24" s="743">
        <v>49.97016</v>
      </c>
    </row>
    <row r="25" spans="1:3" x14ac:dyDescent="0.2">
      <c r="A25" s="297" t="s">
        <v>317</v>
      </c>
      <c r="B25" s="742">
        <v>48.7</v>
      </c>
      <c r="C25" s="743">
        <v>38.133999999999993</v>
      </c>
    </row>
    <row r="26" spans="1:3" x14ac:dyDescent="0.2">
      <c r="A26" s="297" t="s">
        <v>318</v>
      </c>
      <c r="B26" s="742">
        <v>52.953846153846158</v>
      </c>
      <c r="C26" s="743">
        <v>45.476959999999998</v>
      </c>
    </row>
    <row r="27" spans="1:3" x14ac:dyDescent="0.2">
      <c r="A27" s="297" t="s">
        <v>319</v>
      </c>
      <c r="B27" s="742">
        <v>100</v>
      </c>
      <c r="C27" s="743">
        <v>61.536999999999999</v>
      </c>
    </row>
    <row r="28" spans="1:3" x14ac:dyDescent="0.2">
      <c r="A28" s="297" t="s">
        <v>320</v>
      </c>
      <c r="B28" s="742">
        <v>67.980757874659247</v>
      </c>
      <c r="C28" s="743">
        <v>50.14116537806548</v>
      </c>
    </row>
    <row r="29" spans="1:3" x14ac:dyDescent="0.2">
      <c r="A29" s="297" t="s">
        <v>253</v>
      </c>
      <c r="B29" s="742">
        <v>103.03846153846155</v>
      </c>
      <c r="C29" s="743">
        <v>49.183119999999995</v>
      </c>
    </row>
    <row r="30" spans="1:3" x14ac:dyDescent="0.2">
      <c r="A30" s="297" t="s">
        <v>218</v>
      </c>
      <c r="B30" s="742">
        <v>59.317148783505083</v>
      </c>
      <c r="C30" s="743">
        <v>43.405179593651049</v>
      </c>
    </row>
    <row r="31" spans="1:3" x14ac:dyDescent="0.2">
      <c r="A31" s="297" t="s">
        <v>321</v>
      </c>
      <c r="B31" s="742">
        <v>94.503234807648028</v>
      </c>
      <c r="C31" s="743">
        <v>36.74874181748816</v>
      </c>
    </row>
    <row r="32" spans="1:3" x14ac:dyDescent="0.2">
      <c r="A32" s="297" t="s">
        <v>254</v>
      </c>
      <c r="B32" s="742">
        <v>111.0760797570687</v>
      </c>
      <c r="C32" s="743">
        <v>47.527773327167466</v>
      </c>
    </row>
    <row r="33" spans="1:3" x14ac:dyDescent="0.2">
      <c r="A33" s="305" t="s">
        <v>322</v>
      </c>
      <c r="B33" s="746">
        <v>68.063002509790152</v>
      </c>
      <c r="C33" s="746">
        <v>46.443014191393829</v>
      </c>
    </row>
    <row r="34" spans="1:3" x14ac:dyDescent="0.2">
      <c r="A34" s="307" t="s">
        <v>323</v>
      </c>
      <c r="B34" s="747">
        <v>66.64319278408405</v>
      </c>
      <c r="C34" s="747">
        <v>46.2103209538218</v>
      </c>
    </row>
    <row r="35" spans="1:3" x14ac:dyDescent="0.2">
      <c r="A35" s="307" t="s">
        <v>324</v>
      </c>
      <c r="B35" s="791">
        <v>3.4170773994686598</v>
      </c>
      <c r="C35" s="791">
        <v>2.7949609538217999</v>
      </c>
    </row>
    <row r="36" spans="1:3" x14ac:dyDescent="0.2">
      <c r="A36" s="94"/>
      <c r="B36" s="8"/>
      <c r="C36" s="71" t="s">
        <v>606</v>
      </c>
    </row>
    <row r="37" spans="1:3" x14ac:dyDescent="0.2">
      <c r="A37" s="94" t="s">
        <v>560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3" sqref="B3:M7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8" t="s">
        <v>326</v>
      </c>
    </row>
    <row r="3" spans="1:13" x14ac:dyDescent="0.2">
      <c r="A3" s="229"/>
      <c r="B3" s="727">
        <v>2016</v>
      </c>
      <c r="C3" s="727" t="s">
        <v>598</v>
      </c>
      <c r="D3" s="727" t="s">
        <v>598</v>
      </c>
      <c r="E3" s="727" t="s">
        <v>598</v>
      </c>
      <c r="F3" s="727" t="s">
        <v>598</v>
      </c>
      <c r="G3" s="727" t="s">
        <v>598</v>
      </c>
      <c r="H3" s="727" t="s">
        <v>598</v>
      </c>
      <c r="I3" s="727" t="s">
        <v>598</v>
      </c>
      <c r="J3" s="727" t="s">
        <v>598</v>
      </c>
      <c r="K3" s="727" t="s">
        <v>598</v>
      </c>
      <c r="L3" s="727" t="s">
        <v>598</v>
      </c>
      <c r="M3" s="727" t="s">
        <v>598</v>
      </c>
    </row>
    <row r="4" spans="1:13" x14ac:dyDescent="0.2">
      <c r="A4" s="317"/>
      <c r="B4" s="666">
        <v>42370</v>
      </c>
      <c r="C4" s="666">
        <v>42401</v>
      </c>
      <c r="D4" s="666">
        <v>42430</v>
      </c>
      <c r="E4" s="666">
        <v>42461</v>
      </c>
      <c r="F4" s="666">
        <v>42491</v>
      </c>
      <c r="G4" s="666">
        <v>42522</v>
      </c>
      <c r="H4" s="666">
        <v>42552</v>
      </c>
      <c r="I4" s="666">
        <v>42583</v>
      </c>
      <c r="J4" s="666">
        <v>42614</v>
      </c>
      <c r="K4" s="666">
        <v>42644</v>
      </c>
      <c r="L4" s="666">
        <v>42675</v>
      </c>
      <c r="M4" s="666">
        <v>42705</v>
      </c>
    </row>
    <row r="5" spans="1:13" x14ac:dyDescent="0.2">
      <c r="A5" s="311" t="s">
        <v>327</v>
      </c>
      <c r="B5" s="312">
        <v>30.835999999999995</v>
      </c>
      <c r="C5" s="312">
        <v>32.281904761904762</v>
      </c>
      <c r="D5" s="312">
        <v>38.352857142857133</v>
      </c>
      <c r="E5" s="312">
        <v>41.665238095238102</v>
      </c>
      <c r="F5" s="312">
        <v>46.814500000000002</v>
      </c>
      <c r="G5" s="312">
        <v>48.358636363636357</v>
      </c>
      <c r="H5" s="312">
        <v>44.977142857142859</v>
      </c>
      <c r="I5" s="312">
        <v>45.704090909090915</v>
      </c>
      <c r="J5" s="312">
        <v>46.597727272727276</v>
      </c>
      <c r="K5" s="312">
        <v>49.484285714285718</v>
      </c>
      <c r="L5" s="312">
        <v>44.89318181818183</v>
      </c>
      <c r="M5" s="312">
        <v>53.201999999999998</v>
      </c>
    </row>
    <row r="6" spans="1:13" x14ac:dyDescent="0.2">
      <c r="A6" s="313" t="s">
        <v>328</v>
      </c>
      <c r="B6" s="312">
        <v>31.683157894736844</v>
      </c>
      <c r="C6" s="312">
        <v>30.323</v>
      </c>
      <c r="D6" s="312">
        <v>37.802727272727275</v>
      </c>
      <c r="E6" s="312">
        <v>40.958095238095225</v>
      </c>
      <c r="F6" s="312">
        <v>46.712380952380947</v>
      </c>
      <c r="G6" s="312">
        <v>48.757272727272721</v>
      </c>
      <c r="H6" s="312">
        <v>44.651499999999999</v>
      </c>
      <c r="I6" s="312">
        <v>44.724347826086962</v>
      </c>
      <c r="J6" s="312">
        <v>45.200952380952387</v>
      </c>
      <c r="K6" s="312">
        <v>49.845714285714287</v>
      </c>
      <c r="L6" s="312">
        <v>45.660952380952381</v>
      </c>
      <c r="M6" s="312">
        <v>51.970476190476198</v>
      </c>
    </row>
    <row r="7" spans="1:13" x14ac:dyDescent="0.2">
      <c r="A7" s="314" t="s">
        <v>329</v>
      </c>
      <c r="B7" s="315">
        <v>1.0859649999999998</v>
      </c>
      <c r="C7" s="315">
        <v>1.1092952380952379</v>
      </c>
      <c r="D7" s="315">
        <v>1.1099666666666668</v>
      </c>
      <c r="E7" s="315">
        <v>1.1339190476190477</v>
      </c>
      <c r="F7" s="315">
        <v>1.1311090909090913</v>
      </c>
      <c r="G7" s="315">
        <v>1.1228909090909089</v>
      </c>
      <c r="H7" s="315">
        <v>1.1068523809523811</v>
      </c>
      <c r="I7" s="315">
        <v>1.1211739130434786</v>
      </c>
      <c r="J7" s="315">
        <v>1.1212090909090908</v>
      </c>
      <c r="K7" s="315">
        <v>1.1026047619047619</v>
      </c>
      <c r="L7" s="315">
        <v>1.0798954545454547</v>
      </c>
      <c r="M7" s="315">
        <v>1.0542904761904763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6" t="s">
        <v>330</v>
      </c>
    </row>
    <row r="9" spans="1:13" x14ac:dyDescent="0.2">
      <c r="A9" s="16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3" t="s">
        <v>21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x14ac:dyDescent="0.2">
      <c r="A2" s="226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8" t="s">
        <v>326</v>
      </c>
    </row>
    <row r="3" spans="1:13" x14ac:dyDescent="0.2">
      <c r="A3" s="316"/>
      <c r="B3" s="727">
        <v>2016</v>
      </c>
      <c r="C3" s="727" t="s">
        <v>598</v>
      </c>
      <c r="D3" s="727" t="s">
        <v>598</v>
      </c>
      <c r="E3" s="727" t="s">
        <v>598</v>
      </c>
      <c r="F3" s="727" t="s">
        <v>598</v>
      </c>
      <c r="G3" s="727" t="s">
        <v>598</v>
      </c>
      <c r="H3" s="727" t="s">
        <v>598</v>
      </c>
      <c r="I3" s="727" t="s">
        <v>598</v>
      </c>
      <c r="J3" s="727" t="s">
        <v>598</v>
      </c>
      <c r="K3" s="727" t="s">
        <v>598</v>
      </c>
      <c r="L3" s="727" t="s">
        <v>598</v>
      </c>
      <c r="M3" s="727" t="s">
        <v>598</v>
      </c>
    </row>
    <row r="4" spans="1:13" x14ac:dyDescent="0.2">
      <c r="A4" s="317"/>
      <c r="B4" s="666">
        <v>42370</v>
      </c>
      <c r="C4" s="666">
        <v>42401</v>
      </c>
      <c r="D4" s="666">
        <v>42430</v>
      </c>
      <c r="E4" s="666">
        <v>42461</v>
      </c>
      <c r="F4" s="666">
        <v>42491</v>
      </c>
      <c r="G4" s="666">
        <v>42522</v>
      </c>
      <c r="H4" s="666">
        <v>42552</v>
      </c>
      <c r="I4" s="666">
        <v>42583</v>
      </c>
      <c r="J4" s="666">
        <v>42614</v>
      </c>
      <c r="K4" s="666">
        <v>42644</v>
      </c>
      <c r="L4" s="666">
        <v>42675</v>
      </c>
      <c r="M4" s="666">
        <v>42705</v>
      </c>
    </row>
    <row r="5" spans="1:13" x14ac:dyDescent="0.2">
      <c r="A5" s="793" t="s">
        <v>331</v>
      </c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</row>
    <row r="6" spans="1:13" x14ac:dyDescent="0.2">
      <c r="A6" s="318" t="s">
        <v>332</v>
      </c>
      <c r="B6" s="236">
        <v>28.038571428571426</v>
      </c>
      <c r="C6" s="236">
        <v>28.888571428571431</v>
      </c>
      <c r="D6" s="236">
        <v>34.746521739130436</v>
      </c>
      <c r="E6" s="236">
        <v>38.209047619047617</v>
      </c>
      <c r="F6" s="236">
        <v>42.980454545454535</v>
      </c>
      <c r="G6" s="236">
        <v>45.464545454545458</v>
      </c>
      <c r="H6" s="236">
        <v>42.106190476190484</v>
      </c>
      <c r="I6" s="236">
        <v>42.415217391304346</v>
      </c>
      <c r="J6" s="236">
        <v>42.98181818181817</v>
      </c>
      <c r="K6" s="236">
        <v>46.685714285714283</v>
      </c>
      <c r="L6" s="236">
        <v>41.767272727272726</v>
      </c>
      <c r="M6" s="236">
        <v>50.18636363636363</v>
      </c>
    </row>
    <row r="7" spans="1:13" x14ac:dyDescent="0.2">
      <c r="A7" s="318" t="s">
        <v>333</v>
      </c>
      <c r="B7" s="236">
        <v>27.479999999999997</v>
      </c>
      <c r="C7" s="236">
        <v>29.901428571428568</v>
      </c>
      <c r="D7" s="236">
        <v>35.470909090909096</v>
      </c>
      <c r="E7" s="236">
        <v>39.421428571428571</v>
      </c>
      <c r="F7" s="236">
        <v>44.289999999999992</v>
      </c>
      <c r="G7" s="236">
        <v>46.307727272727277</v>
      </c>
      <c r="H7" s="236">
        <v>42.466666666666661</v>
      </c>
      <c r="I7" s="236">
        <v>43.926521739130429</v>
      </c>
      <c r="J7" s="236">
        <v>43.770909090909079</v>
      </c>
      <c r="K7" s="236">
        <v>48.794761904761906</v>
      </c>
      <c r="L7" s="236">
        <v>43.976363636363629</v>
      </c>
      <c r="M7" s="236">
        <v>52.12772727272727</v>
      </c>
    </row>
    <row r="8" spans="1:13" x14ac:dyDescent="0.2">
      <c r="A8" s="318" t="s">
        <v>334</v>
      </c>
      <c r="B8" s="236">
        <v>27.95809523809524</v>
      </c>
      <c r="C8" s="236">
        <v>28.980952380952381</v>
      </c>
      <c r="D8" s="236">
        <v>34.643478260869571</v>
      </c>
      <c r="E8" s="236">
        <v>38.147619047619045</v>
      </c>
      <c r="F8" s="236">
        <v>42.975454545454539</v>
      </c>
      <c r="G8" s="236">
        <v>45.516363636363629</v>
      </c>
      <c r="H8" s="236">
        <v>42.156666666666666</v>
      </c>
      <c r="I8" s="236">
        <v>42.369565217391305</v>
      </c>
      <c r="J8" s="236">
        <v>42.93181818181818</v>
      </c>
      <c r="K8" s="236">
        <v>46.68333333333333</v>
      </c>
      <c r="L8" s="236">
        <v>41.743636363636362</v>
      </c>
      <c r="M8" s="236">
        <v>50.142272727272733</v>
      </c>
    </row>
    <row r="9" spans="1:13" x14ac:dyDescent="0.2">
      <c r="A9" s="318" t="s">
        <v>335</v>
      </c>
      <c r="B9" s="236">
        <v>26.267619047619046</v>
      </c>
      <c r="C9" s="236">
        <v>27.280952380952385</v>
      </c>
      <c r="D9" s="236">
        <v>33.278260869565216</v>
      </c>
      <c r="E9" s="236">
        <v>36.61666666666666</v>
      </c>
      <c r="F9" s="236">
        <v>41.152727272727269</v>
      </c>
      <c r="G9" s="236">
        <v>43.523181818181811</v>
      </c>
      <c r="H9" s="236">
        <v>40.061428571428578</v>
      </c>
      <c r="I9" s="236">
        <v>40.508695652173913</v>
      </c>
      <c r="J9" s="236">
        <v>41.415909090909089</v>
      </c>
      <c r="K9" s="236">
        <v>45.040476190476191</v>
      </c>
      <c r="L9" s="236">
        <v>40.23681818181818</v>
      </c>
      <c r="M9" s="236">
        <v>48.260454545454543</v>
      </c>
    </row>
    <row r="10" spans="1:13" x14ac:dyDescent="0.2">
      <c r="A10" s="321" t="s">
        <v>337</v>
      </c>
      <c r="B10" s="319">
        <v>25.5975</v>
      </c>
      <c r="C10" s="319">
        <v>27.100476190476197</v>
      </c>
      <c r="D10" s="319">
        <v>33.198095238095235</v>
      </c>
      <c r="E10" s="319">
        <v>36.407142857142858</v>
      </c>
      <c r="F10" s="319">
        <v>41.523809523809533</v>
      </c>
      <c r="G10" s="319">
        <v>43.047272727272734</v>
      </c>
      <c r="H10" s="319">
        <v>39.751904761904761</v>
      </c>
      <c r="I10" s="319">
        <v>40.4</v>
      </c>
      <c r="J10" s="319">
        <v>41.367727272727265</v>
      </c>
      <c r="K10" s="319">
        <v>44.329047619047614</v>
      </c>
      <c r="L10" s="319">
        <v>39.788636363636357</v>
      </c>
      <c r="M10" s="319">
        <v>48.672499999999999</v>
      </c>
    </row>
    <row r="11" spans="1:13" x14ac:dyDescent="0.2">
      <c r="A11" s="793" t="s">
        <v>336</v>
      </c>
      <c r="B11" s="792"/>
      <c r="C11" s="792"/>
      <c r="D11" s="792"/>
      <c r="E11" s="792"/>
      <c r="F11" s="792"/>
      <c r="G11" s="792"/>
      <c r="H11" s="792"/>
      <c r="I11" s="792"/>
      <c r="J11" s="792"/>
      <c r="K11" s="792"/>
      <c r="L11" s="792"/>
      <c r="M11" s="792"/>
    </row>
    <row r="12" spans="1:13" x14ac:dyDescent="0.2">
      <c r="A12" s="318" t="s">
        <v>338</v>
      </c>
      <c r="B12" s="236">
        <v>31.532499999999999</v>
      </c>
      <c r="C12" s="236">
        <v>32.917142857142856</v>
      </c>
      <c r="D12" s="236">
        <v>38.940952380952382</v>
      </c>
      <c r="E12" s="236">
        <v>42.43571428571429</v>
      </c>
      <c r="F12" s="236">
        <v>47.349999999999994</v>
      </c>
      <c r="G12" s="236">
        <v>48.551818181818184</v>
      </c>
      <c r="H12" s="236">
        <v>45.390000000000008</v>
      </c>
      <c r="I12" s="236">
        <v>46.045454545454547</v>
      </c>
      <c r="J12" s="236">
        <v>46.547272727272713</v>
      </c>
      <c r="K12" s="236">
        <v>49.47904761904762</v>
      </c>
      <c r="L12" s="236">
        <v>44.815909090909095</v>
      </c>
      <c r="M12" s="236">
        <v>53.490000000000009</v>
      </c>
    </row>
    <row r="13" spans="1:13" x14ac:dyDescent="0.2">
      <c r="A13" s="318" t="s">
        <v>339</v>
      </c>
      <c r="B13" s="236">
        <v>30.047619047619047</v>
      </c>
      <c r="C13" s="236">
        <v>31.071904761904761</v>
      </c>
      <c r="D13" s="236">
        <v>37.414347826086953</v>
      </c>
      <c r="E13" s="236">
        <v>40.675714285714285</v>
      </c>
      <c r="F13" s="236">
        <v>45.806363636363635</v>
      </c>
      <c r="G13" s="236">
        <v>47.367727272727272</v>
      </c>
      <c r="H13" s="236">
        <v>43.993333333333339</v>
      </c>
      <c r="I13" s="236">
        <v>44.85521739130435</v>
      </c>
      <c r="J13" s="236">
        <v>45.493181818181824</v>
      </c>
      <c r="K13" s="236">
        <v>48.41</v>
      </c>
      <c r="L13" s="236">
        <v>43.224545454545456</v>
      </c>
      <c r="M13" s="236">
        <v>51.843636363636371</v>
      </c>
    </row>
    <row r="14" spans="1:13" x14ac:dyDescent="0.2">
      <c r="A14" s="318" t="s">
        <v>340</v>
      </c>
      <c r="B14" s="236">
        <v>31.209999999999997</v>
      </c>
      <c r="C14" s="236">
        <v>32.89</v>
      </c>
      <c r="D14" s="236">
        <v>38.917142857142849</v>
      </c>
      <c r="E14" s="236">
        <v>42.283333333333317</v>
      </c>
      <c r="F14" s="236">
        <v>47.596666666666657</v>
      </c>
      <c r="G14" s="236">
        <v>49.299090909090914</v>
      </c>
      <c r="H14" s="236">
        <v>46.325714285714284</v>
      </c>
      <c r="I14" s="236">
        <v>47.458181818181828</v>
      </c>
      <c r="J14" s="236">
        <v>48.329090909090908</v>
      </c>
      <c r="K14" s="236">
        <v>50.346190476190472</v>
      </c>
      <c r="L14" s="236">
        <v>45.481818181818191</v>
      </c>
      <c r="M14" s="236">
        <v>54.101500000000009</v>
      </c>
    </row>
    <row r="15" spans="1:13" x14ac:dyDescent="0.2">
      <c r="A15" s="793" t="s">
        <v>219</v>
      </c>
      <c r="B15" s="792"/>
      <c r="C15" s="792"/>
      <c r="D15" s="792"/>
      <c r="E15" s="792"/>
      <c r="F15" s="792"/>
      <c r="G15" s="792"/>
      <c r="H15" s="792"/>
      <c r="I15" s="792"/>
      <c r="J15" s="792"/>
      <c r="K15" s="792"/>
      <c r="L15" s="792"/>
      <c r="M15" s="792"/>
    </row>
    <row r="16" spans="1:13" x14ac:dyDescent="0.2">
      <c r="A16" s="318" t="s">
        <v>341</v>
      </c>
      <c r="B16" s="236">
        <v>29.112500000000001</v>
      </c>
      <c r="C16" s="236">
        <v>30.571904761904761</v>
      </c>
      <c r="D16" s="236">
        <v>36.617142857142859</v>
      </c>
      <c r="E16" s="236">
        <v>39.976190476190467</v>
      </c>
      <c r="F16" s="236">
        <v>45.018500000000003</v>
      </c>
      <c r="G16" s="236">
        <v>46.651818181818186</v>
      </c>
      <c r="H16" s="236">
        <v>43.66142857142858</v>
      </c>
      <c r="I16" s="236">
        <v>43.815909090909095</v>
      </c>
      <c r="J16" s="236">
        <v>44.367727272727272</v>
      </c>
      <c r="K16" s="236">
        <v>48.027142857142856</v>
      </c>
      <c r="L16" s="236">
        <v>43.520454545454548</v>
      </c>
      <c r="M16" s="236">
        <v>52.122500000000002</v>
      </c>
    </row>
    <row r="17" spans="1:13" x14ac:dyDescent="0.2">
      <c r="A17" s="793" t="s">
        <v>342</v>
      </c>
      <c r="B17" s="795"/>
      <c r="C17" s="795"/>
      <c r="D17" s="795"/>
      <c r="E17" s="795"/>
      <c r="F17" s="795"/>
      <c r="G17" s="795"/>
      <c r="H17" s="795"/>
      <c r="I17" s="795"/>
      <c r="J17" s="795"/>
      <c r="K17" s="795"/>
      <c r="L17" s="795"/>
      <c r="M17" s="795"/>
    </row>
    <row r="18" spans="1:13" x14ac:dyDescent="0.2">
      <c r="A18" s="318" t="s">
        <v>343</v>
      </c>
      <c r="B18" s="236">
        <v>31.683157894736844</v>
      </c>
      <c r="C18" s="236">
        <v>30.323</v>
      </c>
      <c r="D18" s="236">
        <v>37.802727272727275</v>
      </c>
      <c r="E18" s="236">
        <v>40.958095238095225</v>
      </c>
      <c r="F18" s="236">
        <v>46.712380952380947</v>
      </c>
      <c r="G18" s="236">
        <v>48.757272727272721</v>
      </c>
      <c r="H18" s="236">
        <v>44.651499999999999</v>
      </c>
      <c r="I18" s="236">
        <v>44.724347826086962</v>
      </c>
      <c r="J18" s="236">
        <v>45.200952380952387</v>
      </c>
      <c r="K18" s="236">
        <v>49.845714285714287</v>
      </c>
      <c r="L18" s="236">
        <v>45.660952380952381</v>
      </c>
      <c r="M18" s="236">
        <v>51.970476190476198</v>
      </c>
    </row>
    <row r="19" spans="1:13" x14ac:dyDescent="0.2">
      <c r="A19" s="321" t="s">
        <v>344</v>
      </c>
      <c r="B19" s="319">
        <v>19.709523809523809</v>
      </c>
      <c r="C19" s="319">
        <v>22.95428571428571</v>
      </c>
      <c r="D19" s="319">
        <v>28.658695652173911</v>
      </c>
      <c r="E19" s="319">
        <v>30.706666666666667</v>
      </c>
      <c r="F19" s="319">
        <v>36.206818181818178</v>
      </c>
      <c r="G19" s="319">
        <v>37.576363636363638</v>
      </c>
      <c r="H19" s="319">
        <v>36.103333333333339</v>
      </c>
      <c r="I19" s="319">
        <v>36.703043478260874</v>
      </c>
      <c r="J19" s="319">
        <v>36.674090909090907</v>
      </c>
      <c r="K19" s="319">
        <v>38.796190476190482</v>
      </c>
      <c r="L19" s="319">
        <v>34.836818181818188</v>
      </c>
      <c r="M19" s="319">
        <v>42.839999999999996</v>
      </c>
    </row>
    <row r="20" spans="1:13" x14ac:dyDescent="0.2">
      <c r="A20" s="793" t="s">
        <v>345</v>
      </c>
      <c r="B20" s="795"/>
      <c r="C20" s="795"/>
      <c r="D20" s="795"/>
      <c r="E20" s="795"/>
      <c r="F20" s="795"/>
      <c r="G20" s="795"/>
      <c r="H20" s="795"/>
      <c r="I20" s="795"/>
      <c r="J20" s="795"/>
      <c r="K20" s="795"/>
      <c r="L20" s="795"/>
      <c r="M20" s="795"/>
    </row>
    <row r="21" spans="1:13" x14ac:dyDescent="0.2">
      <c r="A21" s="318" t="s">
        <v>346</v>
      </c>
      <c r="B21" s="236">
        <v>31.312000000000001</v>
      </c>
      <c r="C21" s="236">
        <v>32.605714285714285</v>
      </c>
      <c r="D21" s="236">
        <v>38.649047619047622</v>
      </c>
      <c r="E21" s="236">
        <v>42.088095238095235</v>
      </c>
      <c r="F21" s="236">
        <v>47.711904761904776</v>
      </c>
      <c r="G21" s="236">
        <v>48.499545454545455</v>
      </c>
      <c r="H21" s="236">
        <v>44.982857142857142</v>
      </c>
      <c r="I21" s="236">
        <v>45.718181818181819</v>
      </c>
      <c r="J21" s="236">
        <v>46.945454545454545</v>
      </c>
      <c r="K21" s="236">
        <v>49.353333333333325</v>
      </c>
      <c r="L21" s="236">
        <v>44.497727272727275</v>
      </c>
      <c r="M21" s="236">
        <v>53.398000000000003</v>
      </c>
    </row>
    <row r="22" spans="1:13" x14ac:dyDescent="0.2">
      <c r="A22" s="318" t="s">
        <v>347</v>
      </c>
      <c r="B22" s="245">
        <v>30.310499999999998</v>
      </c>
      <c r="C22" s="245">
        <v>31.858095238095231</v>
      </c>
      <c r="D22" s="245">
        <v>37.984761904761911</v>
      </c>
      <c r="E22" s="245">
        <v>41.064761904761909</v>
      </c>
      <c r="F22" s="245">
        <v>46.63333333333334</v>
      </c>
      <c r="G22" s="245">
        <v>47.851363636363651</v>
      </c>
      <c r="H22" s="245">
        <v>44.438571428571422</v>
      </c>
      <c r="I22" s="245">
        <v>45.265454545454546</v>
      </c>
      <c r="J22" s="245">
        <v>46.730909090909101</v>
      </c>
      <c r="K22" s="245">
        <v>48.93666666666666</v>
      </c>
      <c r="L22" s="245">
        <v>44.005454545454548</v>
      </c>
      <c r="M22" s="245">
        <v>53.031499999999994</v>
      </c>
    </row>
    <row r="23" spans="1:13" x14ac:dyDescent="0.2">
      <c r="A23" s="321" t="s">
        <v>348</v>
      </c>
      <c r="B23" s="319">
        <v>30.758500000000005</v>
      </c>
      <c r="C23" s="319">
        <v>31.929523809523808</v>
      </c>
      <c r="D23" s="319">
        <v>38.083809523809521</v>
      </c>
      <c r="E23" s="319">
        <v>41.252380952380953</v>
      </c>
      <c r="F23" s="319">
        <v>46.773500000000006</v>
      </c>
      <c r="G23" s="319">
        <v>47.795000000000009</v>
      </c>
      <c r="H23" s="319">
        <v>44.535714285714292</v>
      </c>
      <c r="I23" s="319">
        <v>45.339545454545458</v>
      </c>
      <c r="J23" s="319">
        <v>46.797272727272734</v>
      </c>
      <c r="K23" s="319">
        <v>49.009523809523813</v>
      </c>
      <c r="L23" s="319">
        <v>44.006363636363638</v>
      </c>
      <c r="M23" s="319">
        <v>52.998000000000005</v>
      </c>
    </row>
    <row r="24" spans="1:13" s="257" customFormat="1" ht="15" x14ac:dyDescent="0.25">
      <c r="A24" s="667" t="s">
        <v>349</v>
      </c>
      <c r="B24" s="668">
        <v>26.503499999999995</v>
      </c>
      <c r="C24" s="668">
        <v>28.719047619047625</v>
      </c>
      <c r="D24" s="668">
        <v>34.653043478260869</v>
      </c>
      <c r="E24" s="668">
        <v>37.86</v>
      </c>
      <c r="F24" s="668">
        <v>43.23</v>
      </c>
      <c r="G24" s="668">
        <v>45.837272727272733</v>
      </c>
      <c r="H24" s="668">
        <v>42.701904761904757</v>
      </c>
      <c r="I24" s="668">
        <v>43.101739130434787</v>
      </c>
      <c r="J24" s="668">
        <v>42.885909090909088</v>
      </c>
      <c r="K24" s="668">
        <v>47.867619047619051</v>
      </c>
      <c r="L24" s="668">
        <v>43.217272727272729</v>
      </c>
      <c r="M24" s="668">
        <v>51.676666666666655</v>
      </c>
    </row>
    <row r="25" spans="1:13" x14ac:dyDescent="0.2">
      <c r="A25" s="322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46" t="s">
        <v>330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A3" sqref="A3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5"/>
    <col min="16" max="16384" width="10.5" style="13"/>
  </cols>
  <sheetData>
    <row r="1" spans="1:15" ht="13.7" customHeight="1" x14ac:dyDescent="0.2">
      <c r="A1" s="223" t="s">
        <v>22</v>
      </c>
      <c r="B1" s="223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5" ht="13.7" customHeight="1" x14ac:dyDescent="0.2">
      <c r="A2" s="223"/>
      <c r="B2" s="223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8" t="s">
        <v>350</v>
      </c>
    </row>
    <row r="3" spans="1:15" ht="13.7" customHeight="1" x14ac:dyDescent="0.2">
      <c r="A3" s="835"/>
      <c r="B3" s="835"/>
      <c r="C3" s="727">
        <v>2016</v>
      </c>
      <c r="D3" s="727" t="s">
        <v>598</v>
      </c>
      <c r="E3" s="727" t="s">
        <v>598</v>
      </c>
      <c r="F3" s="727" t="s">
        <v>598</v>
      </c>
      <c r="G3" s="727" t="s">
        <v>598</v>
      </c>
      <c r="H3" s="727" t="s">
        <v>598</v>
      </c>
      <c r="I3" s="727" t="s">
        <v>598</v>
      </c>
      <c r="J3" s="727" t="s">
        <v>598</v>
      </c>
      <c r="K3" s="727" t="s">
        <v>598</v>
      </c>
      <c r="L3" s="727" t="s">
        <v>598</v>
      </c>
      <c r="M3" s="727" t="s">
        <v>598</v>
      </c>
      <c r="N3" s="727" t="s">
        <v>598</v>
      </c>
    </row>
    <row r="4" spans="1:15" ht="13.7" customHeight="1" x14ac:dyDescent="0.2">
      <c r="B4" s="234"/>
      <c r="C4" s="666">
        <v>42370</v>
      </c>
      <c r="D4" s="666">
        <v>42401</v>
      </c>
      <c r="E4" s="666">
        <v>42430</v>
      </c>
      <c r="F4" s="666">
        <v>42461</v>
      </c>
      <c r="G4" s="666">
        <v>42491</v>
      </c>
      <c r="H4" s="666">
        <v>42522</v>
      </c>
      <c r="I4" s="666">
        <v>42552</v>
      </c>
      <c r="J4" s="666">
        <v>42583</v>
      </c>
      <c r="K4" s="666">
        <v>42614</v>
      </c>
      <c r="L4" s="666">
        <v>42644</v>
      </c>
      <c r="M4" s="666">
        <v>42675</v>
      </c>
      <c r="N4" s="666">
        <v>42705</v>
      </c>
    </row>
    <row r="5" spans="1:15" ht="13.7" customHeight="1" x14ac:dyDescent="0.2">
      <c r="A5" s="898" t="s">
        <v>561</v>
      </c>
      <c r="B5" s="323" t="s">
        <v>351</v>
      </c>
      <c r="C5" s="732">
        <v>391.45</v>
      </c>
      <c r="D5" s="732">
        <v>351.54761904761904</v>
      </c>
      <c r="E5" s="732">
        <v>420.59523809523807</v>
      </c>
      <c r="F5" s="732">
        <v>476.88095238095241</v>
      </c>
      <c r="G5" s="732">
        <v>512.09523809523807</v>
      </c>
      <c r="H5" s="732">
        <v>509.67045454545456</v>
      </c>
      <c r="I5" s="732">
        <v>458.42857142857144</v>
      </c>
      <c r="J5" s="732">
        <v>471.72727272727275</v>
      </c>
      <c r="K5" s="732">
        <v>496.01136363636363</v>
      </c>
      <c r="L5" s="732">
        <v>514.08333333333337</v>
      </c>
      <c r="M5" s="732">
        <v>468.29545454545456</v>
      </c>
      <c r="N5" s="732">
        <v>521.5</v>
      </c>
    </row>
    <row r="6" spans="1:15" ht="13.7" customHeight="1" x14ac:dyDescent="0.2">
      <c r="A6" s="899"/>
      <c r="B6" s="324" t="s">
        <v>352</v>
      </c>
      <c r="C6" s="733">
        <v>378.13749999999999</v>
      </c>
      <c r="D6" s="733">
        <v>341.60714285714283</v>
      </c>
      <c r="E6" s="733">
        <v>390.11904761904759</v>
      </c>
      <c r="F6" s="733">
        <v>470.07142857142856</v>
      </c>
      <c r="G6" s="733">
        <v>498.28571428571428</v>
      </c>
      <c r="H6" s="733">
        <v>502.875</v>
      </c>
      <c r="I6" s="733">
        <v>450.60714285714283</v>
      </c>
      <c r="J6" s="733">
        <v>464.02272727272725</v>
      </c>
      <c r="K6" s="733">
        <v>490.85227272727275</v>
      </c>
      <c r="L6" s="733">
        <v>511.58333333333331</v>
      </c>
      <c r="M6" s="733">
        <v>467.92045454545456</v>
      </c>
      <c r="N6" s="733">
        <v>510.05</v>
      </c>
    </row>
    <row r="7" spans="1:15" ht="13.7" customHeight="1" x14ac:dyDescent="0.2">
      <c r="A7" s="900" t="s">
        <v>611</v>
      </c>
      <c r="B7" s="323" t="s">
        <v>351</v>
      </c>
      <c r="C7" s="734">
        <v>290.22500000000002</v>
      </c>
      <c r="D7" s="734">
        <v>312.28571428571428</v>
      </c>
      <c r="E7" s="734">
        <v>361.86904761904759</v>
      </c>
      <c r="F7" s="734">
        <v>378.26190476190476</v>
      </c>
      <c r="G7" s="734">
        <v>428.82499999999999</v>
      </c>
      <c r="H7" s="734">
        <v>451.27272727272725</v>
      </c>
      <c r="I7" s="734">
        <v>417.26190476190476</v>
      </c>
      <c r="J7" s="734">
        <v>420.78409090909093</v>
      </c>
      <c r="K7" s="734">
        <v>429.30681818181819</v>
      </c>
      <c r="L7" s="734">
        <v>472.13095238095241</v>
      </c>
      <c r="M7" s="734">
        <v>440.69318181818181</v>
      </c>
      <c r="N7" s="734">
        <v>492.78750000000002</v>
      </c>
    </row>
    <row r="8" spans="1:15" ht="13.7" customHeight="1" x14ac:dyDescent="0.2">
      <c r="A8" s="901"/>
      <c r="B8" s="324" t="s">
        <v>352</v>
      </c>
      <c r="C8" s="733">
        <v>302.45</v>
      </c>
      <c r="D8" s="733">
        <v>322.41666666666669</v>
      </c>
      <c r="E8" s="733">
        <v>370.78571428571428</v>
      </c>
      <c r="F8" s="733">
        <v>392.51190476190476</v>
      </c>
      <c r="G8" s="733">
        <v>436.59523809523807</v>
      </c>
      <c r="H8" s="733">
        <v>459.28409090909093</v>
      </c>
      <c r="I8" s="733">
        <v>423.1904761904762</v>
      </c>
      <c r="J8" s="733">
        <v>430.97727272727275</v>
      </c>
      <c r="K8" s="733">
        <v>436.69318181818181</v>
      </c>
      <c r="L8" s="733">
        <v>479.65476190476193</v>
      </c>
      <c r="M8" s="733">
        <v>449.18181818181819</v>
      </c>
      <c r="N8" s="733">
        <v>503.55</v>
      </c>
    </row>
    <row r="9" spans="1:15" ht="13.7" customHeight="1" x14ac:dyDescent="0.2">
      <c r="A9" s="900" t="s">
        <v>562</v>
      </c>
      <c r="B9" s="323" t="s">
        <v>351</v>
      </c>
      <c r="C9" s="732">
        <v>280.07499999999999</v>
      </c>
      <c r="D9" s="732">
        <v>298.63095238095241</v>
      </c>
      <c r="E9" s="732">
        <v>350.5595238095238</v>
      </c>
      <c r="F9" s="732">
        <v>363.3095238095238</v>
      </c>
      <c r="G9" s="732">
        <v>421.39285714285717</v>
      </c>
      <c r="H9" s="732">
        <v>439.86363636363637</v>
      </c>
      <c r="I9" s="732">
        <v>401.45238095238096</v>
      </c>
      <c r="J9" s="732">
        <v>408.46739130434781</v>
      </c>
      <c r="K9" s="732">
        <v>417.30681818181819</v>
      </c>
      <c r="L9" s="732">
        <v>460</v>
      </c>
      <c r="M9" s="732">
        <v>424.54545454545456</v>
      </c>
      <c r="N9" s="732">
        <v>476.26190476190476</v>
      </c>
    </row>
    <row r="10" spans="1:15" ht="13.7" customHeight="1" x14ac:dyDescent="0.2">
      <c r="A10" s="901"/>
      <c r="B10" s="324" t="s">
        <v>352</v>
      </c>
      <c r="C10" s="733">
        <v>292.75650000000002</v>
      </c>
      <c r="D10" s="733">
        <v>307.19095238095241</v>
      </c>
      <c r="E10" s="733">
        <v>357.64285714285717</v>
      </c>
      <c r="F10" s="733">
        <v>375.25</v>
      </c>
      <c r="G10" s="733">
        <v>427.65650000000005</v>
      </c>
      <c r="H10" s="733">
        <v>449.12590909090909</v>
      </c>
      <c r="I10" s="733">
        <v>407.19666666666672</v>
      </c>
      <c r="J10" s="733">
        <v>414.51136363636363</v>
      </c>
      <c r="K10" s="733">
        <v>423.25</v>
      </c>
      <c r="L10" s="733">
        <v>466.96428571428572</v>
      </c>
      <c r="M10" s="733">
        <v>432.72727272727275</v>
      </c>
      <c r="N10" s="733">
        <v>486.7</v>
      </c>
    </row>
    <row r="11" spans="1:15" ht="13.7" customHeight="1" x14ac:dyDescent="0.2">
      <c r="A11" s="898" t="s">
        <v>353</v>
      </c>
      <c r="B11" s="323" t="s">
        <v>351</v>
      </c>
      <c r="C11" s="732">
        <v>132.78749999999999</v>
      </c>
      <c r="D11" s="732">
        <v>144.3452380952381</v>
      </c>
      <c r="E11" s="732">
        <v>158.98285714285717</v>
      </c>
      <c r="F11" s="732">
        <v>178.16095238095238</v>
      </c>
      <c r="G11" s="732">
        <v>217.45904761904762</v>
      </c>
      <c r="H11" s="732">
        <v>233.51818181818183</v>
      </c>
      <c r="I11" s="732">
        <v>243.48285714285717</v>
      </c>
      <c r="J11" s="732">
        <v>237.57500000000002</v>
      </c>
      <c r="K11" s="732">
        <v>252.7109090909091</v>
      </c>
      <c r="L11" s="732">
        <v>276.00666666666666</v>
      </c>
      <c r="M11" s="732">
        <v>259.93772727272727</v>
      </c>
      <c r="N11" s="732">
        <v>307.0547619047619</v>
      </c>
    </row>
    <row r="12" spans="1:15" ht="13.7" customHeight="1" x14ac:dyDescent="0.2">
      <c r="A12" s="899"/>
      <c r="B12" s="324" t="s">
        <v>352</v>
      </c>
      <c r="C12" s="733">
        <v>125.1</v>
      </c>
      <c r="D12" s="733">
        <v>138.27380952380952</v>
      </c>
      <c r="E12" s="733">
        <v>155.11904761904762</v>
      </c>
      <c r="F12" s="733">
        <v>174.07142857142858</v>
      </c>
      <c r="G12" s="733">
        <v>211.36250000000001</v>
      </c>
      <c r="H12" s="733">
        <v>222.97727272727272</v>
      </c>
      <c r="I12" s="733">
        <v>236.11904761904762</v>
      </c>
      <c r="J12" s="733">
        <v>233.45454545454547</v>
      </c>
      <c r="K12" s="733">
        <v>249.375</v>
      </c>
      <c r="L12" s="733">
        <v>270.75</v>
      </c>
      <c r="M12" s="733">
        <v>257.31818181818181</v>
      </c>
      <c r="N12" s="733">
        <v>304.38749999999999</v>
      </c>
    </row>
    <row r="13" spans="1:15" ht="13.7" customHeight="1" x14ac:dyDescent="0.2">
      <c r="B13" s="322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46" t="s">
        <v>330</v>
      </c>
    </row>
    <row r="14" spans="1:15" ht="13.7" customHeight="1" x14ac:dyDescent="0.2">
      <c r="A14" s="322"/>
      <c r="N14" s="225"/>
      <c r="O14" s="13"/>
    </row>
    <row r="15" spans="1:15" ht="13.7" customHeight="1" x14ac:dyDescent="0.2">
      <c r="A15" s="322"/>
      <c r="N15" s="225"/>
      <c r="O15" s="13"/>
    </row>
    <row r="18" spans="13:15" ht="13.7" customHeight="1" x14ac:dyDescent="0.2">
      <c r="N18" s="225"/>
      <c r="O18" s="13"/>
    </row>
    <row r="19" spans="13:15" ht="13.7" customHeight="1" x14ac:dyDescent="0.2">
      <c r="M19" s="225"/>
      <c r="O19" s="13"/>
    </row>
    <row r="20" spans="13:15" ht="13.7" customHeight="1" x14ac:dyDescent="0.2">
      <c r="M20" s="225"/>
      <c r="O20" s="13"/>
    </row>
    <row r="21" spans="13:15" ht="13.7" customHeight="1" x14ac:dyDescent="0.2">
      <c r="M21" s="225"/>
      <c r="O21" s="13"/>
    </row>
    <row r="22" spans="13:15" ht="13.7" customHeight="1" x14ac:dyDescent="0.2">
      <c r="M22" s="225"/>
      <c r="O22" s="13"/>
    </row>
    <row r="23" spans="13:15" ht="13.7" customHeight="1" x14ac:dyDescent="0.2">
      <c r="M23" s="225"/>
      <c r="O23" s="13"/>
    </row>
    <row r="24" spans="13:15" ht="13.7" customHeight="1" x14ac:dyDescent="0.2">
      <c r="M24" s="225"/>
      <c r="O24" s="13"/>
    </row>
    <row r="25" spans="13:15" ht="13.7" customHeight="1" x14ac:dyDescent="0.2">
      <c r="M25" s="225"/>
      <c r="O25" s="13"/>
    </row>
    <row r="26" spans="13:15" ht="13.7" customHeight="1" x14ac:dyDescent="0.2">
      <c r="M26" s="225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A2" sqref="A2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354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3"/>
      <c r="H2" s="62" t="s">
        <v>540</v>
      </c>
    </row>
    <row r="3" spans="1:8" x14ac:dyDescent="0.2">
      <c r="A3" s="63"/>
      <c r="B3" s="876">
        <f>INDICE!A3</f>
        <v>42705</v>
      </c>
      <c r="C3" s="894">
        <v>41671</v>
      </c>
      <c r="D3" s="894" t="s">
        <v>118</v>
      </c>
      <c r="E3" s="894"/>
      <c r="F3" s="894" t="s">
        <v>119</v>
      </c>
      <c r="G3" s="894"/>
      <c r="H3" s="894"/>
    </row>
    <row r="4" spans="1:8" ht="25.5" x14ac:dyDescent="0.2">
      <c r="A4" s="75"/>
      <c r="B4" s="259" t="s">
        <v>54</v>
      </c>
      <c r="C4" s="260" t="s">
        <v>519</v>
      </c>
      <c r="D4" s="259" t="s">
        <v>54</v>
      </c>
      <c r="E4" s="260" t="s">
        <v>519</v>
      </c>
      <c r="F4" s="259" t="s">
        <v>54</v>
      </c>
      <c r="G4" s="261" t="s">
        <v>519</v>
      </c>
      <c r="H4" s="260" t="s">
        <v>108</v>
      </c>
    </row>
    <row r="5" spans="1:8" x14ac:dyDescent="0.2">
      <c r="A5" s="65" t="s">
        <v>355</v>
      </c>
      <c r="B5" s="263">
        <v>25719.228999999999</v>
      </c>
      <c r="C5" s="262">
        <v>6.1752895943528241</v>
      </c>
      <c r="D5" s="263">
        <v>251245.99</v>
      </c>
      <c r="E5" s="262">
        <v>3.1037125779307742</v>
      </c>
      <c r="F5" s="263">
        <v>251245.99</v>
      </c>
      <c r="G5" s="262">
        <v>3.1037125779307742</v>
      </c>
      <c r="H5" s="262">
        <v>78.343981060940678</v>
      </c>
    </row>
    <row r="6" spans="1:8" x14ac:dyDescent="0.2">
      <c r="A6" s="65" t="s">
        <v>356</v>
      </c>
      <c r="B6" s="66">
        <v>7237.4679999999998</v>
      </c>
      <c r="C6" s="265">
        <v>18.665185784184004</v>
      </c>
      <c r="D6" s="66">
        <v>59511.66</v>
      </c>
      <c r="E6" s="67">
        <v>-2.5739215916623022</v>
      </c>
      <c r="F6" s="66">
        <v>59511.66</v>
      </c>
      <c r="G6" s="67">
        <v>-2.5739215916623022</v>
      </c>
      <c r="H6" s="67">
        <v>18.557033940900475</v>
      </c>
    </row>
    <row r="7" spans="1:8" x14ac:dyDescent="0.2">
      <c r="A7" s="65" t="s">
        <v>357</v>
      </c>
      <c r="B7" s="264">
        <v>874.93200000000002</v>
      </c>
      <c r="C7" s="265">
        <v>11.629366801780595</v>
      </c>
      <c r="D7" s="264">
        <v>9938.32</v>
      </c>
      <c r="E7" s="265">
        <v>5.2467043952692398</v>
      </c>
      <c r="F7" s="264">
        <v>9938.32</v>
      </c>
      <c r="G7" s="265">
        <v>5.2467043952692398</v>
      </c>
      <c r="H7" s="265">
        <v>3.0989849981588482</v>
      </c>
    </row>
    <row r="8" spans="1:8" x14ac:dyDescent="0.2">
      <c r="A8" s="328" t="s">
        <v>194</v>
      </c>
      <c r="B8" s="329">
        <v>33831.629000000001</v>
      </c>
      <c r="C8" s="330">
        <v>8.7616381485179087</v>
      </c>
      <c r="D8" s="329">
        <v>320695.96999999997</v>
      </c>
      <c r="E8" s="330">
        <v>2.0643550165081064</v>
      </c>
      <c r="F8" s="329">
        <v>320695.96999999997</v>
      </c>
      <c r="G8" s="330">
        <v>2.0643550165081064</v>
      </c>
      <c r="H8" s="331">
        <v>100</v>
      </c>
    </row>
    <row r="9" spans="1:8" x14ac:dyDescent="0.2">
      <c r="A9" s="332" t="s">
        <v>589</v>
      </c>
      <c r="B9" s="613">
        <v>8282.1360000000004</v>
      </c>
      <c r="C9" s="271">
        <v>5.2385497141057877</v>
      </c>
      <c r="D9" s="613">
        <v>91736.460999999996</v>
      </c>
      <c r="E9" s="271">
        <v>-1.6418921690652182</v>
      </c>
      <c r="F9" s="613">
        <v>91736.460999999996</v>
      </c>
      <c r="G9" s="272">
        <v>-1.6418921690652182</v>
      </c>
      <c r="H9" s="272">
        <v>28.605429934152276</v>
      </c>
    </row>
    <row r="10" spans="1:8" x14ac:dyDescent="0.2">
      <c r="A10" s="65"/>
      <c r="B10" s="65"/>
      <c r="C10" s="65"/>
      <c r="D10" s="65"/>
      <c r="E10" s="65"/>
      <c r="F10" s="65"/>
      <c r="G10" s="133"/>
      <c r="H10" s="71" t="s">
        <v>235</v>
      </c>
    </row>
    <row r="11" spans="1:8" x14ac:dyDescent="0.2">
      <c r="A11" s="273" t="s">
        <v>553</v>
      </c>
      <c r="B11" s="94"/>
      <c r="C11" s="287"/>
      <c r="D11" s="287"/>
      <c r="E11" s="287"/>
      <c r="F11" s="94"/>
      <c r="G11" s="94"/>
      <c r="H11" s="94"/>
    </row>
    <row r="12" spans="1:8" x14ac:dyDescent="0.2">
      <c r="A12" s="273" t="s">
        <v>590</v>
      </c>
      <c r="B12" s="133"/>
      <c r="C12" s="133"/>
      <c r="D12" s="133"/>
      <c r="E12" s="133"/>
      <c r="F12" s="133"/>
      <c r="G12" s="133"/>
      <c r="H12" s="133"/>
    </row>
    <row r="13" spans="1:8" x14ac:dyDescent="0.2">
      <c r="A13" s="683" t="s">
        <v>638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A3" sqref="A3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358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3"/>
      <c r="H2" s="62" t="s">
        <v>540</v>
      </c>
    </row>
    <row r="3" spans="1:8" ht="14.1" customHeight="1" x14ac:dyDescent="0.2">
      <c r="A3" s="63"/>
      <c r="B3" s="876">
        <f>INDICE!A3</f>
        <v>42705</v>
      </c>
      <c r="C3" s="876">
        <v>41671</v>
      </c>
      <c r="D3" s="894" t="s">
        <v>118</v>
      </c>
      <c r="E3" s="894"/>
      <c r="F3" s="894" t="s">
        <v>119</v>
      </c>
      <c r="G3" s="894"/>
      <c r="H3" s="258"/>
    </row>
    <row r="4" spans="1:8" ht="25.5" x14ac:dyDescent="0.2">
      <c r="A4" s="75"/>
      <c r="B4" s="259" t="s">
        <v>54</v>
      </c>
      <c r="C4" s="260" t="s">
        <v>519</v>
      </c>
      <c r="D4" s="259" t="s">
        <v>54</v>
      </c>
      <c r="E4" s="260" t="s">
        <v>519</v>
      </c>
      <c r="F4" s="259" t="s">
        <v>54</v>
      </c>
      <c r="G4" s="261" t="s">
        <v>519</v>
      </c>
      <c r="H4" s="260" t="s">
        <v>108</v>
      </c>
    </row>
    <row r="5" spans="1:8" x14ac:dyDescent="0.2">
      <c r="A5" s="65" t="s">
        <v>566</v>
      </c>
      <c r="B5" s="263">
        <v>13651.778</v>
      </c>
      <c r="C5" s="262">
        <v>16.827408230972193</v>
      </c>
      <c r="D5" s="263">
        <v>124974.732</v>
      </c>
      <c r="E5" s="262">
        <v>2.2834301985479706</v>
      </c>
      <c r="F5" s="263">
        <v>124974.732</v>
      </c>
      <c r="G5" s="262">
        <v>2.2834301985479706</v>
      </c>
      <c r="H5" s="262">
        <v>38.969847984057928</v>
      </c>
    </row>
    <row r="6" spans="1:8" x14ac:dyDescent="0.2">
      <c r="A6" s="65" t="s">
        <v>565</v>
      </c>
      <c r="B6" s="66">
        <v>9705.0630000000001</v>
      </c>
      <c r="C6" s="265">
        <v>1.6912811058826218</v>
      </c>
      <c r="D6" s="66">
        <v>117823.724</v>
      </c>
      <c r="E6" s="67">
        <v>0.39177114780567246</v>
      </c>
      <c r="F6" s="66">
        <v>117823.724</v>
      </c>
      <c r="G6" s="67">
        <v>0.39177114780567246</v>
      </c>
      <c r="H6" s="67">
        <v>36.740007677676779</v>
      </c>
    </row>
    <row r="7" spans="1:8" x14ac:dyDescent="0.2">
      <c r="A7" s="65" t="s">
        <v>564</v>
      </c>
      <c r="B7" s="264">
        <v>9599.8559999999998</v>
      </c>
      <c r="C7" s="265">
        <v>5.5700123881669636</v>
      </c>
      <c r="D7" s="264">
        <v>67959.194000000003</v>
      </c>
      <c r="E7" s="265">
        <v>4.203070580140456</v>
      </c>
      <c r="F7" s="264">
        <v>67959.194000000003</v>
      </c>
      <c r="G7" s="265">
        <v>4.203070580140456</v>
      </c>
      <c r="H7" s="265">
        <v>21.191159340106459</v>
      </c>
    </row>
    <row r="8" spans="1:8" x14ac:dyDescent="0.2">
      <c r="A8" s="669" t="s">
        <v>359</v>
      </c>
      <c r="B8" s="264">
        <v>874.93200000000002</v>
      </c>
      <c r="C8" s="265">
        <v>11.629366801780595</v>
      </c>
      <c r="D8" s="264">
        <v>9938.32</v>
      </c>
      <c r="E8" s="265">
        <v>5.2467043952692398</v>
      </c>
      <c r="F8" s="264">
        <v>9938.32</v>
      </c>
      <c r="G8" s="265">
        <v>5.2467043952692398</v>
      </c>
      <c r="H8" s="265">
        <v>3.0989849981588482</v>
      </c>
    </row>
    <row r="9" spans="1:8" x14ac:dyDescent="0.2">
      <c r="A9" s="328" t="s">
        <v>194</v>
      </c>
      <c r="B9" s="329">
        <v>33831.629000000001</v>
      </c>
      <c r="C9" s="330">
        <v>8.7616381485179087</v>
      </c>
      <c r="D9" s="329">
        <v>320695.96999999997</v>
      </c>
      <c r="E9" s="330">
        <v>2.0643550165081064</v>
      </c>
      <c r="F9" s="329">
        <v>320695.96999999997</v>
      </c>
      <c r="G9" s="330">
        <v>2.0643550165081064</v>
      </c>
      <c r="H9" s="331">
        <v>100</v>
      </c>
    </row>
    <row r="10" spans="1:8" x14ac:dyDescent="0.2">
      <c r="A10" s="273"/>
      <c r="B10" s="65"/>
      <c r="C10" s="65"/>
      <c r="D10" s="65"/>
      <c r="E10" s="65"/>
      <c r="F10" s="65"/>
      <c r="G10" s="133"/>
      <c r="H10" s="71" t="s">
        <v>235</v>
      </c>
    </row>
    <row r="11" spans="1:8" x14ac:dyDescent="0.2">
      <c r="A11" s="273" t="s">
        <v>553</v>
      </c>
      <c r="B11" s="94"/>
      <c r="C11" s="287"/>
      <c r="D11" s="287"/>
      <c r="E11" s="287"/>
      <c r="F11" s="94"/>
      <c r="G11" s="94"/>
      <c r="H11" s="94"/>
    </row>
    <row r="12" spans="1:8" x14ac:dyDescent="0.2">
      <c r="A12" s="273" t="s">
        <v>563</v>
      </c>
      <c r="B12" s="133"/>
      <c r="C12" s="133"/>
      <c r="D12" s="133"/>
      <c r="E12" s="133"/>
      <c r="F12" s="133"/>
      <c r="G12" s="133"/>
      <c r="H12" s="133"/>
    </row>
    <row r="13" spans="1:8" x14ac:dyDescent="0.2">
      <c r="A13" s="683" t="s">
        <v>638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358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A3" sqref="A3"/>
    </sheetView>
  </sheetViews>
  <sheetFormatPr baseColWidth="10" defaultRowHeight="14.25" x14ac:dyDescent="0.2"/>
  <cols>
    <col min="1" max="1" width="11" customWidth="1"/>
  </cols>
  <sheetData>
    <row r="1" spans="1:4" x14ac:dyDescent="0.2">
      <c r="A1" s="223" t="s">
        <v>567</v>
      </c>
      <c r="B1" s="223"/>
      <c r="C1" s="223"/>
      <c r="D1" s="223"/>
    </row>
    <row r="2" spans="1:4" x14ac:dyDescent="0.2">
      <c r="A2" s="226"/>
      <c r="B2" s="226"/>
      <c r="C2" s="226"/>
      <c r="D2" s="226"/>
    </row>
    <row r="3" spans="1:4" x14ac:dyDescent="0.2">
      <c r="A3" s="229"/>
      <c r="B3" s="902">
        <v>2014</v>
      </c>
      <c r="C3" s="902">
        <v>2015</v>
      </c>
      <c r="D3" s="902">
        <v>2016</v>
      </c>
    </row>
    <row r="4" spans="1:4" x14ac:dyDescent="0.2">
      <c r="A4" s="234"/>
      <c r="B4" s="903"/>
      <c r="C4" s="903"/>
      <c r="D4" s="903"/>
    </row>
    <row r="5" spans="1:4" x14ac:dyDescent="0.2">
      <c r="A5" s="274" t="s">
        <v>360</v>
      </c>
      <c r="B5" s="320">
        <v>-8.2394935801996159</v>
      </c>
      <c r="C5" s="320">
        <v>-8.7749233620711884</v>
      </c>
      <c r="D5" s="320">
        <v>3.1229520851697425</v>
      </c>
    </row>
    <row r="6" spans="1:4" x14ac:dyDescent="0.2">
      <c r="A6" s="234" t="s">
        <v>133</v>
      </c>
      <c r="B6" s="236">
        <v>-7.4927863660560519</v>
      </c>
      <c r="C6" s="236">
        <v>-6.9036725031181412</v>
      </c>
      <c r="D6" s="236">
        <v>1.7891007780391635</v>
      </c>
    </row>
    <row r="7" spans="1:4" x14ac:dyDescent="0.2">
      <c r="A7" s="234" t="s">
        <v>134</v>
      </c>
      <c r="B7" s="236">
        <v>-8.24853792661645</v>
      </c>
      <c r="C7" s="236">
        <v>-5.1919070436708692</v>
      </c>
      <c r="D7" s="236">
        <v>1.581267103400803</v>
      </c>
    </row>
    <row r="8" spans="1:4" x14ac:dyDescent="0.2">
      <c r="A8" s="234" t="s">
        <v>135</v>
      </c>
      <c r="B8" s="236">
        <v>-9.0292249120431372</v>
      </c>
      <c r="C8" s="236">
        <v>-3.4451886478367597</v>
      </c>
      <c r="D8" s="236">
        <v>1.1864069118903966</v>
      </c>
    </row>
    <row r="9" spans="1:4" x14ac:dyDescent="0.2">
      <c r="A9" s="234" t="s">
        <v>136</v>
      </c>
      <c r="B9" s="236">
        <v>-9.8559461176102161</v>
      </c>
      <c r="C9" s="236">
        <v>-2.1158763735219899</v>
      </c>
      <c r="D9" s="236">
        <v>1.2769544024515724</v>
      </c>
    </row>
    <row r="10" spans="1:4" x14ac:dyDescent="0.2">
      <c r="A10" s="234" t="s">
        <v>137</v>
      </c>
      <c r="B10" s="236">
        <v>-9.1749187319212133</v>
      </c>
      <c r="C10" s="236">
        <v>-1.9958748100049415</v>
      </c>
      <c r="D10" s="236">
        <v>1.2588645682161674</v>
      </c>
    </row>
    <row r="11" spans="1:4" x14ac:dyDescent="0.2">
      <c r="A11" s="234" t="s">
        <v>138</v>
      </c>
      <c r="B11" s="236">
        <v>-9.1752100761743929</v>
      </c>
      <c r="C11" s="236">
        <v>-0.43457635494783109</v>
      </c>
      <c r="D11" s="236">
        <v>-0.46382467590133569</v>
      </c>
    </row>
    <row r="12" spans="1:4" x14ac:dyDescent="0.2">
      <c r="A12" s="234" t="s">
        <v>139</v>
      </c>
      <c r="B12" s="236">
        <v>-8.3587022441385734</v>
      </c>
      <c r="C12" s="236">
        <v>-0.30823947165517296</v>
      </c>
      <c r="D12" s="236">
        <v>-0.4002910220849018</v>
      </c>
    </row>
    <row r="13" spans="1:4" x14ac:dyDescent="0.2">
      <c r="A13" s="234" t="s">
        <v>140</v>
      </c>
      <c r="B13" s="236">
        <v>-7.9748021885911946</v>
      </c>
      <c r="C13" s="236">
        <v>-0.79225428334257653</v>
      </c>
      <c r="D13" s="236">
        <v>0.16353253805716478</v>
      </c>
    </row>
    <row r="14" spans="1:4" x14ac:dyDescent="0.2">
      <c r="A14" s="234" t="s">
        <v>141</v>
      </c>
      <c r="B14" s="236">
        <v>-7.9771540040418216</v>
      </c>
      <c r="C14" s="236">
        <v>0.39714744491077153</v>
      </c>
      <c r="D14" s="236">
        <v>0.60163956360932658</v>
      </c>
    </row>
    <row r="15" spans="1:4" x14ac:dyDescent="0.2">
      <c r="A15" s="234" t="s">
        <v>142</v>
      </c>
      <c r="B15" s="236">
        <v>-8.3703327665545437</v>
      </c>
      <c r="C15" s="236">
        <v>2.2524081681731065</v>
      </c>
      <c r="D15" s="236">
        <v>1.3854039167564698</v>
      </c>
    </row>
    <row r="16" spans="1:4" x14ac:dyDescent="0.2">
      <c r="A16" s="317" t="s">
        <v>143</v>
      </c>
      <c r="B16" s="319">
        <v>-10.089183274099991</v>
      </c>
      <c r="C16" s="319">
        <v>4.1396079582006022</v>
      </c>
      <c r="D16" s="319">
        <v>2.0643550165081064</v>
      </c>
    </row>
    <row r="17" spans="4:4" x14ac:dyDescent="0.2">
      <c r="D17" s="71" t="s">
        <v>235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107</v>
      </c>
    </row>
    <row r="3" spans="1:6" ht="14.45" customHeight="1" x14ac:dyDescent="0.2">
      <c r="A3" s="63"/>
      <c r="B3" s="869" t="s">
        <v>658</v>
      </c>
      <c r="C3" s="866" t="s">
        <v>483</v>
      </c>
      <c r="D3" s="869" t="s">
        <v>634</v>
      </c>
      <c r="E3" s="866" t="s">
        <v>483</v>
      </c>
      <c r="F3" s="871" t="s">
        <v>663</v>
      </c>
    </row>
    <row r="4" spans="1:6" x14ac:dyDescent="0.2">
      <c r="A4" s="75"/>
      <c r="B4" s="870"/>
      <c r="C4" s="867"/>
      <c r="D4" s="870"/>
      <c r="E4" s="867"/>
      <c r="F4" s="872"/>
    </row>
    <row r="5" spans="1:6" x14ac:dyDescent="0.2">
      <c r="A5" s="65" t="s">
        <v>110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122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123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124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125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117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601</v>
      </c>
    </row>
    <row r="12" spans="1:6" x14ac:dyDescent="0.2">
      <c r="A12" s="389"/>
      <c r="B12" s="389"/>
      <c r="C12" s="389"/>
      <c r="D12" s="389"/>
      <c r="E12" s="389"/>
      <c r="F12" s="389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5"/>
  <sheetViews>
    <sheetView workbookViewId="0">
      <selection activeCell="G33" sqref="G33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904" t="s">
        <v>569</v>
      </c>
      <c r="B1" s="904"/>
      <c r="C1" s="904"/>
      <c r="D1" s="904"/>
      <c r="E1" s="904"/>
      <c r="F1" s="904"/>
      <c r="G1" s="225"/>
      <c r="H1" s="225"/>
      <c r="I1" s="225"/>
      <c r="J1" s="225"/>
      <c r="K1" s="225"/>
      <c r="L1" s="1"/>
    </row>
    <row r="2" spans="1:12" x14ac:dyDescent="0.2">
      <c r="A2" s="905"/>
      <c r="B2" s="905"/>
      <c r="C2" s="905"/>
      <c r="D2" s="905"/>
      <c r="E2" s="905"/>
      <c r="F2" s="905"/>
      <c r="G2" s="225"/>
      <c r="H2" s="225"/>
      <c r="I2" s="225"/>
      <c r="J2" s="225"/>
      <c r="K2" s="62"/>
      <c r="L2" s="62" t="s">
        <v>540</v>
      </c>
    </row>
    <row r="3" spans="1:12" x14ac:dyDescent="0.2">
      <c r="A3" s="333"/>
      <c r="B3" s="906">
        <f>INDICE!A3</f>
        <v>42705</v>
      </c>
      <c r="C3" s="907">
        <v>41671</v>
      </c>
      <c r="D3" s="907">
        <v>41671</v>
      </c>
      <c r="E3" s="907">
        <v>41671</v>
      </c>
      <c r="F3" s="908">
        <v>41671</v>
      </c>
      <c r="G3" s="909" t="s">
        <v>119</v>
      </c>
      <c r="H3" s="907"/>
      <c r="I3" s="907"/>
      <c r="J3" s="907"/>
      <c r="K3" s="907"/>
      <c r="L3" s="910" t="s">
        <v>108</v>
      </c>
    </row>
    <row r="4" spans="1:12" x14ac:dyDescent="0.2">
      <c r="A4" s="334"/>
      <c r="B4" s="335" t="s">
        <v>361</v>
      </c>
      <c r="C4" s="335" t="s">
        <v>362</v>
      </c>
      <c r="D4" s="336" t="s">
        <v>363</v>
      </c>
      <c r="E4" s="336" t="s">
        <v>364</v>
      </c>
      <c r="F4" s="337" t="s">
        <v>194</v>
      </c>
      <c r="G4" s="338" t="s">
        <v>361</v>
      </c>
      <c r="H4" s="231" t="s">
        <v>362</v>
      </c>
      <c r="I4" s="339" t="s">
        <v>363</v>
      </c>
      <c r="J4" s="339" t="s">
        <v>364</v>
      </c>
      <c r="K4" s="339" t="s">
        <v>194</v>
      </c>
      <c r="L4" s="911"/>
    </row>
    <row r="5" spans="1:12" x14ac:dyDescent="0.2">
      <c r="A5" s="340" t="s">
        <v>159</v>
      </c>
      <c r="B5" s="439">
        <v>3398.8629999999998</v>
      </c>
      <c r="C5" s="439">
        <v>583.19600000000003</v>
      </c>
      <c r="D5" s="439">
        <v>311.37400000000002</v>
      </c>
      <c r="E5" s="439">
        <v>285.01600000000002</v>
      </c>
      <c r="F5" s="341">
        <v>4578.4489999999996</v>
      </c>
      <c r="G5" s="439">
        <v>35789.053</v>
      </c>
      <c r="H5" s="439">
        <v>6403.7719999999999</v>
      </c>
      <c r="I5" s="439">
        <v>2397.6759999999999</v>
      </c>
      <c r="J5" s="439">
        <v>3103.4250000000002</v>
      </c>
      <c r="K5" s="342">
        <v>47693.925999999999</v>
      </c>
      <c r="L5" s="670">
        <v>14.87198518357078</v>
      </c>
    </row>
    <row r="6" spans="1:12" x14ac:dyDescent="0.2">
      <c r="A6" s="343" t="s">
        <v>160</v>
      </c>
      <c r="B6" s="439">
        <v>389.83600000000001</v>
      </c>
      <c r="C6" s="439">
        <v>557.52499999999998</v>
      </c>
      <c r="D6" s="439">
        <v>510.16500000000002</v>
      </c>
      <c r="E6" s="439">
        <v>52.607999999999997</v>
      </c>
      <c r="F6" s="344">
        <v>1510.134</v>
      </c>
      <c r="G6" s="439">
        <v>3854.1030000000001</v>
      </c>
      <c r="H6" s="439">
        <v>7025.7610000000004</v>
      </c>
      <c r="I6" s="439">
        <v>3085.1280000000002</v>
      </c>
      <c r="J6" s="439">
        <v>508.80500000000001</v>
      </c>
      <c r="K6" s="275">
        <v>14473.797000000002</v>
      </c>
      <c r="L6" s="671">
        <v>4.5132391603495012</v>
      </c>
    </row>
    <row r="7" spans="1:12" x14ac:dyDescent="0.2">
      <c r="A7" s="343" t="s">
        <v>161</v>
      </c>
      <c r="B7" s="439">
        <v>161.98500000000001</v>
      </c>
      <c r="C7" s="439">
        <v>320.00799999999998</v>
      </c>
      <c r="D7" s="439">
        <v>303.64100000000002</v>
      </c>
      <c r="E7" s="439">
        <v>86.168999999999997</v>
      </c>
      <c r="F7" s="344">
        <v>871.803</v>
      </c>
      <c r="G7" s="439">
        <v>799.33</v>
      </c>
      <c r="H7" s="439">
        <v>3966.11</v>
      </c>
      <c r="I7" s="439">
        <v>2063.0230000000001</v>
      </c>
      <c r="J7" s="439">
        <v>1112.6089999999999</v>
      </c>
      <c r="K7" s="275">
        <v>7941.0720000000001</v>
      </c>
      <c r="L7" s="671">
        <v>2.4761959232642914</v>
      </c>
    </row>
    <row r="8" spans="1:12" x14ac:dyDescent="0.2">
      <c r="A8" s="343" t="s">
        <v>162</v>
      </c>
      <c r="B8" s="439">
        <v>186.096</v>
      </c>
      <c r="C8" s="118">
        <v>0.437</v>
      </c>
      <c r="D8" s="439">
        <v>89.378</v>
      </c>
      <c r="E8" s="439">
        <v>0.875</v>
      </c>
      <c r="F8" s="344">
        <v>276.786</v>
      </c>
      <c r="G8" s="439">
        <v>2973.19</v>
      </c>
      <c r="H8" s="439">
        <v>6.5359999999999996</v>
      </c>
      <c r="I8" s="439">
        <v>822.62800000000004</v>
      </c>
      <c r="J8" s="439">
        <v>29.224</v>
      </c>
      <c r="K8" s="275">
        <v>3831.5780000000004</v>
      </c>
      <c r="L8" s="671">
        <v>1.1947678881729253</v>
      </c>
    </row>
    <row r="9" spans="1:12" x14ac:dyDescent="0.2">
      <c r="A9" s="343" t="s">
        <v>163</v>
      </c>
      <c r="B9" s="439">
        <v>0</v>
      </c>
      <c r="C9" s="439">
        <v>0</v>
      </c>
      <c r="D9" s="439">
        <v>0</v>
      </c>
      <c r="E9" s="439">
        <v>0.71499999999999997</v>
      </c>
      <c r="F9" s="344">
        <v>0.71499999999999997</v>
      </c>
      <c r="G9" s="439">
        <v>0</v>
      </c>
      <c r="H9" s="439">
        <v>0</v>
      </c>
      <c r="I9" s="439">
        <v>0</v>
      </c>
      <c r="J9" s="439">
        <v>1.8620000000000001</v>
      </c>
      <c r="K9" s="275">
        <v>1.8620000000000001</v>
      </c>
      <c r="L9" s="118">
        <v>5.8061138459871797E-4</v>
      </c>
    </row>
    <row r="10" spans="1:12" x14ac:dyDescent="0.2">
      <c r="A10" s="343" t="s">
        <v>164</v>
      </c>
      <c r="B10" s="439">
        <v>230.655</v>
      </c>
      <c r="C10" s="439">
        <v>134.83699999999999</v>
      </c>
      <c r="D10" s="439">
        <v>127.218</v>
      </c>
      <c r="E10" s="439">
        <v>1.8680000000000001</v>
      </c>
      <c r="F10" s="344">
        <v>494.57799999999997</v>
      </c>
      <c r="G10" s="439">
        <v>2238.9789999999998</v>
      </c>
      <c r="H10" s="439">
        <v>1646.5060000000001</v>
      </c>
      <c r="I10" s="439">
        <v>1002.095</v>
      </c>
      <c r="J10" s="439">
        <v>22.661000000000001</v>
      </c>
      <c r="K10" s="275">
        <v>4910.241</v>
      </c>
      <c r="L10" s="671">
        <v>1.5311180589277087</v>
      </c>
    </row>
    <row r="11" spans="1:12" x14ac:dyDescent="0.2">
      <c r="A11" s="343" t="s">
        <v>165</v>
      </c>
      <c r="B11" s="439">
        <v>448.85300000000001</v>
      </c>
      <c r="C11" s="439">
        <v>641.56299999999999</v>
      </c>
      <c r="D11" s="439">
        <v>944.33900000000006</v>
      </c>
      <c r="E11" s="439">
        <v>49.561</v>
      </c>
      <c r="F11" s="344">
        <v>2084.3160000000003</v>
      </c>
      <c r="G11" s="439">
        <v>2953.8029999999999</v>
      </c>
      <c r="H11" s="439">
        <v>8287.2970000000005</v>
      </c>
      <c r="I11" s="439">
        <v>6433.3159999999998</v>
      </c>
      <c r="J11" s="439">
        <v>568.52700000000004</v>
      </c>
      <c r="K11" s="275">
        <v>18242.942999999999</v>
      </c>
      <c r="L11" s="671">
        <v>5.6885394169632058</v>
      </c>
    </row>
    <row r="12" spans="1:12" x14ac:dyDescent="0.2">
      <c r="A12" s="343" t="s">
        <v>604</v>
      </c>
      <c r="B12" s="439">
        <v>1098.8420000000001</v>
      </c>
      <c r="C12" s="439">
        <v>300.18</v>
      </c>
      <c r="D12" s="439">
        <v>384.69299999999998</v>
      </c>
      <c r="E12" s="439">
        <v>40.128999999999998</v>
      </c>
      <c r="F12" s="344">
        <v>1823.8440000000001</v>
      </c>
      <c r="G12" s="439">
        <v>10098.487999999999</v>
      </c>
      <c r="H12" s="439">
        <v>3767.752</v>
      </c>
      <c r="I12" s="439">
        <v>2556.7330000000002</v>
      </c>
      <c r="J12" s="439">
        <v>455.786</v>
      </c>
      <c r="K12" s="275">
        <v>16878.758999999998</v>
      </c>
      <c r="L12" s="671">
        <v>5.2631576977970314</v>
      </c>
    </row>
    <row r="13" spans="1:12" x14ac:dyDescent="0.2">
      <c r="A13" s="343" t="s">
        <v>166</v>
      </c>
      <c r="B13" s="439">
        <v>1818.01</v>
      </c>
      <c r="C13" s="439">
        <v>2839.873</v>
      </c>
      <c r="D13" s="439">
        <v>2085.2809999999999</v>
      </c>
      <c r="E13" s="439">
        <v>117.735</v>
      </c>
      <c r="F13" s="344">
        <v>6860.8989999999994</v>
      </c>
      <c r="G13" s="439">
        <v>16072.68</v>
      </c>
      <c r="H13" s="439">
        <v>33222.544999999998</v>
      </c>
      <c r="I13" s="439">
        <v>16112.027</v>
      </c>
      <c r="J13" s="439">
        <v>1422.7639999999999</v>
      </c>
      <c r="K13" s="275">
        <v>66830.016000000003</v>
      </c>
      <c r="L13" s="671">
        <v>20.839026918643651</v>
      </c>
    </row>
    <row r="14" spans="1:12" x14ac:dyDescent="0.2">
      <c r="A14" s="343" t="s">
        <v>365</v>
      </c>
      <c r="B14" s="439">
        <v>1749.1379999999999</v>
      </c>
      <c r="C14" s="439">
        <v>1486.942</v>
      </c>
      <c r="D14" s="439">
        <v>437.108</v>
      </c>
      <c r="E14" s="439">
        <v>64.353999999999999</v>
      </c>
      <c r="F14" s="344">
        <v>3737.5419999999999</v>
      </c>
      <c r="G14" s="439">
        <v>15148.842000000001</v>
      </c>
      <c r="H14" s="439">
        <v>20334.987000000001</v>
      </c>
      <c r="I14" s="439">
        <v>3250.9949999999999</v>
      </c>
      <c r="J14" s="439">
        <v>689.875</v>
      </c>
      <c r="K14" s="275">
        <v>39424.699000000001</v>
      </c>
      <c r="L14" s="671">
        <v>12.293463519751715</v>
      </c>
    </row>
    <row r="15" spans="1:12" x14ac:dyDescent="0.2">
      <c r="A15" s="343" t="s">
        <v>169</v>
      </c>
      <c r="B15" s="439">
        <v>0</v>
      </c>
      <c r="C15" s="439">
        <v>82.924999999999997</v>
      </c>
      <c r="D15" s="439">
        <v>86.626000000000005</v>
      </c>
      <c r="E15" s="439">
        <v>38.609000000000002</v>
      </c>
      <c r="F15" s="344">
        <v>208.16</v>
      </c>
      <c r="G15" s="439">
        <v>0</v>
      </c>
      <c r="H15" s="439">
        <v>1571.213</v>
      </c>
      <c r="I15" s="439">
        <v>615.53399999999999</v>
      </c>
      <c r="J15" s="439">
        <v>414.32900000000001</v>
      </c>
      <c r="K15" s="275">
        <v>2601.076</v>
      </c>
      <c r="L15" s="671">
        <v>0.81107107293581904</v>
      </c>
    </row>
    <row r="16" spans="1:12" x14ac:dyDescent="0.2">
      <c r="A16" s="343" t="s">
        <v>170</v>
      </c>
      <c r="B16" s="439">
        <v>827.34900000000005</v>
      </c>
      <c r="C16" s="439">
        <v>701.50699999999995</v>
      </c>
      <c r="D16" s="439">
        <v>271.70800000000003</v>
      </c>
      <c r="E16" s="439">
        <v>45.780999999999999</v>
      </c>
      <c r="F16" s="344">
        <v>1846.345</v>
      </c>
      <c r="G16" s="439">
        <v>5100.1980000000003</v>
      </c>
      <c r="H16" s="439">
        <v>7729.8109999999997</v>
      </c>
      <c r="I16" s="439">
        <v>2003.1</v>
      </c>
      <c r="J16" s="439">
        <v>581.20100000000002</v>
      </c>
      <c r="K16" s="275">
        <v>15414.310000000001</v>
      </c>
      <c r="L16" s="671">
        <v>4.8065112093092726</v>
      </c>
    </row>
    <row r="17" spans="1:12" x14ac:dyDescent="0.2">
      <c r="A17" s="343" t="s">
        <v>171</v>
      </c>
      <c r="B17" s="118">
        <v>201.42</v>
      </c>
      <c r="C17" s="439">
        <v>50.51</v>
      </c>
      <c r="D17" s="439">
        <v>150.55000000000001</v>
      </c>
      <c r="E17" s="439">
        <v>3.9220000000000002</v>
      </c>
      <c r="F17" s="344">
        <v>406.40200000000004</v>
      </c>
      <c r="G17" s="439">
        <v>2082.3240000000001</v>
      </c>
      <c r="H17" s="439">
        <v>594.88099999999997</v>
      </c>
      <c r="I17" s="439">
        <v>1055.662</v>
      </c>
      <c r="J17" s="439">
        <v>41.640999999999998</v>
      </c>
      <c r="K17" s="275">
        <v>3774.5080000000003</v>
      </c>
      <c r="L17" s="671">
        <v>1.1769722427813845</v>
      </c>
    </row>
    <row r="18" spans="1:12" x14ac:dyDescent="0.2">
      <c r="A18" s="343" t="s">
        <v>172</v>
      </c>
      <c r="B18" s="439">
        <v>131.453</v>
      </c>
      <c r="C18" s="439">
        <v>265.06200000000001</v>
      </c>
      <c r="D18" s="439">
        <v>2760.2750000000001</v>
      </c>
      <c r="E18" s="439">
        <v>13.874000000000001</v>
      </c>
      <c r="F18" s="344">
        <v>3170.6639999999998</v>
      </c>
      <c r="G18" s="439">
        <v>1607.0170000000001</v>
      </c>
      <c r="H18" s="439">
        <v>2955.1179999999999</v>
      </c>
      <c r="I18" s="439">
        <v>18511.550999999999</v>
      </c>
      <c r="J18" s="439">
        <v>160.624</v>
      </c>
      <c r="K18" s="275">
        <v>23234.31</v>
      </c>
      <c r="L18" s="671">
        <v>7.2449542960772497</v>
      </c>
    </row>
    <row r="19" spans="1:12" x14ac:dyDescent="0.2">
      <c r="A19" s="343" t="s">
        <v>174</v>
      </c>
      <c r="B19" s="439">
        <v>1815.2049999999999</v>
      </c>
      <c r="C19" s="439">
        <v>84.605000000000004</v>
      </c>
      <c r="D19" s="439">
        <v>66.034999999999997</v>
      </c>
      <c r="E19" s="439">
        <v>61.247</v>
      </c>
      <c r="F19" s="344">
        <v>2027.0920000000001</v>
      </c>
      <c r="G19" s="439">
        <v>16695.663</v>
      </c>
      <c r="H19" s="439">
        <v>1234.8330000000001</v>
      </c>
      <c r="I19" s="439">
        <v>596.1</v>
      </c>
      <c r="J19" s="439">
        <v>644.46699999999998</v>
      </c>
      <c r="K19" s="275">
        <v>19171.062999999998</v>
      </c>
      <c r="L19" s="671">
        <v>5.9779470637267726</v>
      </c>
    </row>
    <row r="20" spans="1:12" x14ac:dyDescent="0.2">
      <c r="A20" s="343" t="s">
        <v>175</v>
      </c>
      <c r="B20" s="439">
        <v>366.67599999999999</v>
      </c>
      <c r="C20" s="439">
        <v>482.40600000000001</v>
      </c>
      <c r="D20" s="439">
        <v>336.58199999999999</v>
      </c>
      <c r="E20" s="439">
        <v>7.9470000000000001</v>
      </c>
      <c r="F20" s="344">
        <v>1193.6109999999999</v>
      </c>
      <c r="G20" s="439">
        <v>2713.174</v>
      </c>
      <c r="H20" s="439">
        <v>4895.2849999999999</v>
      </c>
      <c r="I20" s="439">
        <v>2301.9189999999999</v>
      </c>
      <c r="J20" s="439">
        <v>125.57</v>
      </c>
      <c r="K20" s="275">
        <v>10035.948</v>
      </c>
      <c r="L20" s="671">
        <v>3.1294230204300399</v>
      </c>
    </row>
    <row r="21" spans="1:12" x14ac:dyDescent="0.2">
      <c r="A21" s="343" t="s">
        <v>176</v>
      </c>
      <c r="B21" s="439">
        <v>827.399</v>
      </c>
      <c r="C21" s="439">
        <v>1173.4100000000001</v>
      </c>
      <c r="D21" s="439">
        <v>735.39700000000005</v>
      </c>
      <c r="E21" s="439">
        <v>4.5270000000000001</v>
      </c>
      <c r="F21" s="344">
        <v>2740.7330000000002</v>
      </c>
      <c r="G21" s="439">
        <v>6856.9840000000004</v>
      </c>
      <c r="H21" s="439">
        <v>14171.085999999999</v>
      </c>
      <c r="I21" s="439">
        <v>5153.3320000000003</v>
      </c>
      <c r="J21" s="439">
        <v>54.923000000000002</v>
      </c>
      <c r="K21" s="275">
        <v>26236.325000000001</v>
      </c>
      <c r="L21" s="671">
        <v>8.1810467159140483</v>
      </c>
    </row>
    <row r="22" spans="1:12" ht="15" x14ac:dyDescent="0.25">
      <c r="A22" s="345" t="s">
        <v>117</v>
      </c>
      <c r="B22" s="673">
        <v>13651.779999999997</v>
      </c>
      <c r="C22" s="673">
        <v>9704.985999999999</v>
      </c>
      <c r="D22" s="673">
        <v>9600.3700000000008</v>
      </c>
      <c r="E22" s="673">
        <v>874.93700000000001</v>
      </c>
      <c r="F22" s="674">
        <v>33832.072999999997</v>
      </c>
      <c r="G22" s="675">
        <v>124983.82800000001</v>
      </c>
      <c r="H22" s="673">
        <v>117813.493</v>
      </c>
      <c r="I22" s="673">
        <v>67960.818999999989</v>
      </c>
      <c r="J22" s="673">
        <v>9938.2929999999997</v>
      </c>
      <c r="K22" s="673">
        <v>320696.43300000002</v>
      </c>
      <c r="L22" s="672">
        <v>100</v>
      </c>
    </row>
    <row r="23" spans="1:12" x14ac:dyDescent="0.2">
      <c r="A23" s="234"/>
      <c r="B23" s="234"/>
      <c r="C23" s="234"/>
      <c r="D23" s="234"/>
      <c r="E23" s="234"/>
      <c r="F23" s="234"/>
      <c r="G23" s="234"/>
      <c r="H23" s="234"/>
      <c r="I23" s="234"/>
      <c r="J23" s="234"/>
      <c r="L23" s="246" t="s">
        <v>235</v>
      </c>
    </row>
    <row r="24" spans="1:12" x14ac:dyDescent="0.2">
      <c r="A24" s="322" t="s">
        <v>568</v>
      </c>
      <c r="B24" s="322"/>
      <c r="C24" s="346"/>
      <c r="D24" s="346"/>
      <c r="E24" s="346"/>
      <c r="F24" s="346"/>
      <c r="G24" s="225"/>
      <c r="H24" s="225"/>
      <c r="I24" s="225"/>
      <c r="J24" s="225"/>
      <c r="K24" s="225"/>
      <c r="L24" s="1"/>
    </row>
    <row r="25" spans="1:12" x14ac:dyDescent="0.2">
      <c r="A25" s="322" t="s">
        <v>236</v>
      </c>
      <c r="B25" s="322"/>
      <c r="C25" s="322"/>
      <c r="D25" s="322"/>
      <c r="E25" s="322"/>
      <c r="F25" s="347"/>
      <c r="G25" s="225"/>
      <c r="H25" s="225"/>
      <c r="I25" s="225"/>
      <c r="J25" s="225"/>
      <c r="K25" s="225"/>
      <c r="L25" s="1"/>
    </row>
  </sheetData>
  <mergeCells count="4">
    <mergeCell ref="A1:F2"/>
    <mergeCell ref="B3:F3"/>
    <mergeCell ref="G3:K3"/>
    <mergeCell ref="L3:L4"/>
  </mergeCells>
  <conditionalFormatting sqref="C8">
    <cfRule type="cellIs" dxfId="239" priority="5" operator="between">
      <formula>0</formula>
      <formula>0.5</formula>
    </cfRule>
    <cfRule type="cellIs" dxfId="238" priority="6" operator="between">
      <formula>0</formula>
      <formula>0.49</formula>
    </cfRule>
  </conditionalFormatting>
  <conditionalFormatting sqref="B17">
    <cfRule type="cellIs" dxfId="237" priority="3" operator="between">
      <formula>0</formula>
      <formula>0.5</formula>
    </cfRule>
    <cfRule type="cellIs" dxfId="236" priority="4" operator="between">
      <formula>0</formula>
      <formula>0.49</formula>
    </cfRule>
  </conditionalFormatting>
  <conditionalFormatting sqref="L9">
    <cfRule type="cellIs" dxfId="235" priority="1" operator="between">
      <formula>0</formula>
      <formula>0.5</formula>
    </cfRule>
    <cfRule type="cellIs" dxfId="234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workbookViewId="0">
      <selection activeCell="L24" sqref="L24"/>
    </sheetView>
  </sheetViews>
  <sheetFormatPr baseColWidth="10" defaultRowHeight="14.25" x14ac:dyDescent="0.2"/>
  <cols>
    <col min="1" max="1" width="5.5" customWidth="1"/>
    <col min="2" max="2" width="15" customWidth="1"/>
    <col min="3" max="3" width="9.875" customWidth="1"/>
    <col min="4" max="4" width="8.875" customWidth="1"/>
    <col min="5" max="5" width="8" customWidth="1"/>
    <col min="6" max="6" width="9.12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3" t="s">
        <v>570</v>
      </c>
      <c r="B1" s="223"/>
      <c r="C1" s="223"/>
      <c r="D1" s="223"/>
      <c r="E1" s="223"/>
      <c r="F1" s="223"/>
      <c r="G1" s="223"/>
      <c r="H1" s="1"/>
      <c r="I1" s="1"/>
    </row>
    <row r="2" spans="1:10" x14ac:dyDescent="0.2">
      <c r="A2" s="226"/>
      <c r="B2" s="226"/>
      <c r="C2" s="226"/>
      <c r="D2" s="226"/>
      <c r="E2" s="226"/>
      <c r="F2" s="226"/>
      <c r="G2" s="226"/>
      <c r="H2" s="1"/>
      <c r="I2" s="62" t="s">
        <v>540</v>
      </c>
      <c r="J2" s="62"/>
    </row>
    <row r="3" spans="1:10" x14ac:dyDescent="0.2">
      <c r="A3" s="890" t="s">
        <v>521</v>
      </c>
      <c r="B3" s="890" t="s">
        <v>522</v>
      </c>
      <c r="C3" s="876">
        <f>INDICE!A3</f>
        <v>42705</v>
      </c>
      <c r="D3" s="876">
        <v>41671</v>
      </c>
      <c r="E3" s="894" t="s">
        <v>118</v>
      </c>
      <c r="F3" s="894"/>
      <c r="G3" s="894" t="s">
        <v>119</v>
      </c>
      <c r="H3" s="894"/>
      <c r="I3" s="894"/>
      <c r="J3" s="246"/>
    </row>
    <row r="4" spans="1:10" x14ac:dyDescent="0.2">
      <c r="A4" s="891"/>
      <c r="B4" s="891"/>
      <c r="C4" s="259" t="s">
        <v>54</v>
      </c>
      <c r="D4" s="260" t="s">
        <v>484</v>
      </c>
      <c r="E4" s="259" t="s">
        <v>54</v>
      </c>
      <c r="F4" s="260" t="s">
        <v>484</v>
      </c>
      <c r="G4" s="259" t="s">
        <v>54</v>
      </c>
      <c r="H4" s="261" t="s">
        <v>484</v>
      </c>
      <c r="I4" s="260" t="s">
        <v>544</v>
      </c>
      <c r="J4" s="11"/>
    </row>
    <row r="5" spans="1:10" x14ac:dyDescent="0.2">
      <c r="A5" s="1"/>
      <c r="B5" s="198" t="s">
        <v>366</v>
      </c>
      <c r="C5" s="721">
        <v>5178.6427200000007</v>
      </c>
      <c r="D5" s="185" t="s">
        <v>148</v>
      </c>
      <c r="E5" s="724">
        <v>19796.45336</v>
      </c>
      <c r="F5" s="185">
        <v>83.400490304553074</v>
      </c>
      <c r="G5" s="724">
        <v>19796.45336</v>
      </c>
      <c r="H5" s="185">
        <v>83.400490304553074</v>
      </c>
      <c r="I5" s="622">
        <v>5.4336964999851149</v>
      </c>
      <c r="J5" s="1"/>
    </row>
    <row r="6" spans="1:10" x14ac:dyDescent="0.2">
      <c r="A6" s="1"/>
      <c r="B6" s="198" t="s">
        <v>543</v>
      </c>
      <c r="C6" s="721">
        <v>0</v>
      </c>
      <c r="D6" s="185">
        <v>-100</v>
      </c>
      <c r="E6" s="724">
        <v>7660.0974499999993</v>
      </c>
      <c r="F6" s="185">
        <v>-39.944318868384485</v>
      </c>
      <c r="G6" s="724">
        <v>7660.0974499999993</v>
      </c>
      <c r="H6" s="185">
        <v>-39.944318868384485</v>
      </c>
      <c r="I6" s="619">
        <v>2.1025303849482007</v>
      </c>
      <c r="J6" s="1"/>
    </row>
    <row r="7" spans="1:10" x14ac:dyDescent="0.2">
      <c r="A7" s="727" t="s">
        <v>528</v>
      </c>
      <c r="B7" s="727"/>
      <c r="C7" s="722">
        <v>5178.6427200000007</v>
      </c>
      <c r="D7" s="194">
        <v>200.50343746206642</v>
      </c>
      <c r="E7" s="722">
        <v>27456.550809999997</v>
      </c>
      <c r="F7" s="194">
        <v>16.592763712355438</v>
      </c>
      <c r="G7" s="722">
        <v>27456.550809999997</v>
      </c>
      <c r="H7" s="352">
        <v>16.592763712355438</v>
      </c>
      <c r="I7" s="194">
        <v>7.5362268849333152</v>
      </c>
      <c r="J7" s="1"/>
    </row>
    <row r="8" spans="1:10" x14ac:dyDescent="0.2">
      <c r="A8" s="821"/>
      <c r="B8" s="198" t="s">
        <v>246</v>
      </c>
      <c r="C8" s="721">
        <v>0</v>
      </c>
      <c r="D8" s="185" t="s">
        <v>148</v>
      </c>
      <c r="E8" s="724">
        <v>845.54129</v>
      </c>
      <c r="F8" s="185" t="s">
        <v>148</v>
      </c>
      <c r="G8" s="724">
        <v>845.54129</v>
      </c>
      <c r="H8" s="185" t="s">
        <v>148</v>
      </c>
      <c r="I8" s="619">
        <v>0.23208272029924351</v>
      </c>
      <c r="J8" s="1"/>
    </row>
    <row r="9" spans="1:10" x14ac:dyDescent="0.2">
      <c r="A9" s="727" t="s">
        <v>342</v>
      </c>
      <c r="B9" s="727"/>
      <c r="C9" s="722">
        <v>0</v>
      </c>
      <c r="D9" s="194" t="s">
        <v>148</v>
      </c>
      <c r="E9" s="722">
        <v>845.54129</v>
      </c>
      <c r="F9" s="194" t="s">
        <v>148</v>
      </c>
      <c r="G9" s="722">
        <v>845.54129</v>
      </c>
      <c r="H9" s="352" t="s">
        <v>148</v>
      </c>
      <c r="I9" s="194">
        <v>0.23208272029924351</v>
      </c>
      <c r="J9" s="1"/>
    </row>
    <row r="10" spans="1:10" s="681" customFormat="1" x14ac:dyDescent="0.2">
      <c r="A10" s="678"/>
      <c r="B10" s="629" t="s">
        <v>250</v>
      </c>
      <c r="C10" s="721">
        <v>1053.9532799999999</v>
      </c>
      <c r="D10" s="185">
        <v>19.15861111022863</v>
      </c>
      <c r="E10" s="724">
        <v>7820.9109100000005</v>
      </c>
      <c r="F10" s="199">
        <v>-38.667228653047317</v>
      </c>
      <c r="G10" s="724">
        <v>7820.9109100000005</v>
      </c>
      <c r="H10" s="199">
        <v>-38.667228653047317</v>
      </c>
      <c r="I10" s="828">
        <v>2.1466701871068086</v>
      </c>
      <c r="J10" s="678"/>
    </row>
    <row r="11" spans="1:10" s="681" customFormat="1" x14ac:dyDescent="0.2">
      <c r="A11" s="678"/>
      <c r="B11" s="679" t="s">
        <v>367</v>
      </c>
      <c r="C11" s="723">
        <v>1053.9532799999999</v>
      </c>
      <c r="D11" s="640">
        <v>19.15861111022863</v>
      </c>
      <c r="E11" s="725">
        <v>7820.338819999999</v>
      </c>
      <c r="F11" s="640">
        <v>-38.671715069727384</v>
      </c>
      <c r="G11" s="725">
        <v>7820.338819999999</v>
      </c>
      <c r="H11" s="640">
        <v>-38.671715069727384</v>
      </c>
      <c r="I11" s="828">
        <v>2.1465131608266885</v>
      </c>
      <c r="J11" s="678"/>
    </row>
    <row r="12" spans="1:10" s="681" customFormat="1" x14ac:dyDescent="0.2">
      <c r="A12" s="678"/>
      <c r="B12" s="679" t="s">
        <v>364</v>
      </c>
      <c r="C12" s="723">
        <v>0</v>
      </c>
      <c r="D12" s="640" t="s">
        <v>148</v>
      </c>
      <c r="E12" s="725">
        <v>0.57208999999999999</v>
      </c>
      <c r="F12" s="640" t="s">
        <v>148</v>
      </c>
      <c r="G12" s="725">
        <v>0.57208999999999999</v>
      </c>
      <c r="H12" s="640" t="s">
        <v>148</v>
      </c>
      <c r="I12" s="819">
        <v>1.5702628011932359E-4</v>
      </c>
      <c r="J12" s="678"/>
    </row>
    <row r="13" spans="1:10" x14ac:dyDescent="0.2">
      <c r="A13" s="821"/>
      <c r="B13" s="629" t="s">
        <v>217</v>
      </c>
      <c r="C13" s="721">
        <v>3992.99352</v>
      </c>
      <c r="D13" s="185">
        <v>24.517124116650447</v>
      </c>
      <c r="E13" s="724">
        <v>38415.6976</v>
      </c>
      <c r="F13" s="199">
        <v>19.561856798574954</v>
      </c>
      <c r="G13" s="724">
        <v>38415.6976</v>
      </c>
      <c r="H13" s="199">
        <v>19.561856798574954</v>
      </c>
      <c r="I13" s="818">
        <v>10.544274663631294</v>
      </c>
      <c r="J13" s="821"/>
    </row>
    <row r="14" spans="1:10" s="681" customFormat="1" x14ac:dyDescent="0.2">
      <c r="A14" s="678"/>
      <c r="B14" s="679" t="s">
        <v>367</v>
      </c>
      <c r="C14" s="723">
        <v>3074.6965399999999</v>
      </c>
      <c r="D14" s="640">
        <v>-4.1189601799765292</v>
      </c>
      <c r="E14" s="725">
        <v>29748.257260000002</v>
      </c>
      <c r="F14" s="640">
        <v>23.199126254901774</v>
      </c>
      <c r="G14" s="725">
        <v>29748.257260000002</v>
      </c>
      <c r="H14" s="640">
        <v>23.199126254901774</v>
      </c>
      <c r="I14" s="828">
        <v>8.1652505332560654</v>
      </c>
      <c r="J14" s="678"/>
    </row>
    <row r="15" spans="1:10" s="681" customFormat="1" x14ac:dyDescent="0.2">
      <c r="A15" s="678"/>
      <c r="B15" s="679" t="s">
        <v>364</v>
      </c>
      <c r="C15" s="723">
        <v>918.29697999999996</v>
      </c>
      <c r="D15" s="640" t="s">
        <v>148</v>
      </c>
      <c r="E15" s="725">
        <v>8667.4403399999992</v>
      </c>
      <c r="F15" s="640">
        <v>8.5613256898185632</v>
      </c>
      <c r="G15" s="725">
        <v>8667.4403399999992</v>
      </c>
      <c r="H15" s="640">
        <v>8.5613256898185632</v>
      </c>
      <c r="I15" s="828">
        <v>2.3790241303752295</v>
      </c>
      <c r="J15" s="678"/>
    </row>
    <row r="16" spans="1:10" x14ac:dyDescent="0.2">
      <c r="A16" s="1"/>
      <c r="B16" s="198" t="s">
        <v>609</v>
      </c>
      <c r="C16" s="721">
        <v>8</v>
      </c>
      <c r="D16" s="199" t="s">
        <v>148</v>
      </c>
      <c r="E16" s="724">
        <v>8</v>
      </c>
      <c r="F16" s="199">
        <v>64.915470514144573</v>
      </c>
      <c r="G16" s="724">
        <v>8</v>
      </c>
      <c r="H16" s="199" t="s">
        <v>148</v>
      </c>
      <c r="I16" s="819">
        <v>2.195826252782934E-3</v>
      </c>
      <c r="J16" s="1"/>
    </row>
    <row r="17" spans="1:10" x14ac:dyDescent="0.2">
      <c r="A17" s="727" t="s">
        <v>512</v>
      </c>
      <c r="B17" s="727"/>
      <c r="C17" s="722">
        <v>5054.9467999999997</v>
      </c>
      <c r="D17" s="194">
        <v>23.554201727271696</v>
      </c>
      <c r="E17" s="722">
        <v>46244.608510000005</v>
      </c>
      <c r="F17" s="194">
        <v>3.0248501332693714</v>
      </c>
      <c r="G17" s="722">
        <v>46244.608510000005</v>
      </c>
      <c r="H17" s="352">
        <v>3.0248501332693714</v>
      </c>
      <c r="I17" s="194">
        <v>12.693140676990886</v>
      </c>
      <c r="J17" s="821"/>
    </row>
    <row r="18" spans="1:10" x14ac:dyDescent="0.2">
      <c r="A18" s="821"/>
      <c r="B18" s="198" t="s">
        <v>222</v>
      </c>
      <c r="C18" s="721">
        <v>0</v>
      </c>
      <c r="D18" s="185" t="s">
        <v>148</v>
      </c>
      <c r="E18" s="724">
        <v>0</v>
      </c>
      <c r="F18" s="185">
        <v>-100</v>
      </c>
      <c r="G18" s="724">
        <v>0</v>
      </c>
      <c r="H18" s="185">
        <v>-100</v>
      </c>
      <c r="I18" s="789">
        <v>0</v>
      </c>
      <c r="J18" s="821"/>
    </row>
    <row r="19" spans="1:10" x14ac:dyDescent="0.2">
      <c r="A19" s="1"/>
      <c r="B19" s="198" t="s">
        <v>368</v>
      </c>
      <c r="C19" s="721">
        <v>3601.8640499999997</v>
      </c>
      <c r="D19" s="185">
        <v>34.492275707294375</v>
      </c>
      <c r="E19" s="724">
        <v>28942.716790000002</v>
      </c>
      <c r="F19" s="185">
        <v>-14.929195870071169</v>
      </c>
      <c r="G19" s="724">
        <v>28942.716790000002</v>
      </c>
      <c r="H19" s="185">
        <v>-14.929195870071169</v>
      </c>
      <c r="I19" s="623">
        <v>7.9441471692929255</v>
      </c>
      <c r="J19" s="1"/>
    </row>
    <row r="20" spans="1:10" x14ac:dyDescent="0.2">
      <c r="A20" s="727" t="s">
        <v>389</v>
      </c>
      <c r="B20" s="727"/>
      <c r="C20" s="722">
        <v>3601.8640499999997</v>
      </c>
      <c r="D20" s="194">
        <v>34.492275707294375</v>
      </c>
      <c r="E20" s="722">
        <v>28942.716790000002</v>
      </c>
      <c r="F20" s="194">
        <v>-17.272084203981734</v>
      </c>
      <c r="G20" s="722">
        <v>28942.716790000002</v>
      </c>
      <c r="H20" s="352">
        <v>-17.272084203981734</v>
      </c>
      <c r="I20" s="194">
        <v>7.9441471692929255</v>
      </c>
      <c r="J20" s="821"/>
    </row>
    <row r="21" spans="1:10" s="681" customFormat="1" x14ac:dyDescent="0.2">
      <c r="A21" s="678"/>
      <c r="B21" s="629" t="s">
        <v>223</v>
      </c>
      <c r="C21" s="721">
        <v>1039.58565</v>
      </c>
      <c r="D21" s="185" t="s">
        <v>148</v>
      </c>
      <c r="E21" s="724">
        <v>1039.58565</v>
      </c>
      <c r="F21" s="199" t="s">
        <v>148</v>
      </c>
      <c r="G21" s="724">
        <v>1039.58565</v>
      </c>
      <c r="H21" s="199" t="s">
        <v>148</v>
      </c>
      <c r="I21" s="828">
        <v>0.2853436827858013</v>
      </c>
      <c r="J21" s="678"/>
    </row>
    <row r="22" spans="1:10" s="681" customFormat="1" x14ac:dyDescent="0.2">
      <c r="A22" s="678"/>
      <c r="B22" s="629" t="s">
        <v>224</v>
      </c>
      <c r="C22" s="721">
        <v>19223.784079999998</v>
      </c>
      <c r="D22" s="185">
        <v>-12.656897716192878</v>
      </c>
      <c r="E22" s="724">
        <v>207036.82163999998</v>
      </c>
      <c r="F22" s="199">
        <v>-4.778619630478893</v>
      </c>
      <c r="G22" s="724">
        <v>207036.82163999998</v>
      </c>
      <c r="H22" s="199">
        <v>-4.778619630478893</v>
      </c>
      <c r="I22" s="818">
        <v>56.827111031231226</v>
      </c>
      <c r="J22" s="678"/>
    </row>
    <row r="23" spans="1:10" s="681" customFormat="1" x14ac:dyDescent="0.2">
      <c r="A23" s="678"/>
      <c r="B23" s="679" t="s">
        <v>367</v>
      </c>
      <c r="C23" s="723">
        <v>15727.84045</v>
      </c>
      <c r="D23" s="640">
        <v>-6.6560063318066947</v>
      </c>
      <c r="E23" s="725">
        <v>173538.68095999997</v>
      </c>
      <c r="F23" s="640">
        <v>-1.0307167507771842</v>
      </c>
      <c r="G23" s="725">
        <v>173538.68095999997</v>
      </c>
      <c r="H23" s="640">
        <v>-1.0307167507771842</v>
      </c>
      <c r="I23" s="828">
        <v>47.632598940661225</v>
      </c>
      <c r="J23" s="678"/>
    </row>
    <row r="24" spans="1:10" x14ac:dyDescent="0.2">
      <c r="A24" s="821"/>
      <c r="B24" s="679" t="s">
        <v>364</v>
      </c>
      <c r="C24" s="723">
        <v>3495.9436299999998</v>
      </c>
      <c r="D24" s="640">
        <v>-32.251405259999274</v>
      </c>
      <c r="E24" s="725">
        <v>33498.140679999997</v>
      </c>
      <c r="F24" s="640">
        <v>-20.395705284446045</v>
      </c>
      <c r="G24" s="725">
        <v>33498.140679999997</v>
      </c>
      <c r="H24" s="640">
        <v>-20.395705284446045</v>
      </c>
      <c r="I24" s="828">
        <v>9.1945120905699937</v>
      </c>
      <c r="J24" s="821"/>
    </row>
    <row r="25" spans="1:10" x14ac:dyDescent="0.2">
      <c r="A25" s="821"/>
      <c r="B25" s="198" t="s">
        <v>231</v>
      </c>
      <c r="C25" s="721">
        <v>5926.7805099999996</v>
      </c>
      <c r="D25" s="199">
        <v>103.20778086893392</v>
      </c>
      <c r="E25" s="724">
        <v>52761.725809999996</v>
      </c>
      <c r="F25" s="199">
        <v>21.784266179843012</v>
      </c>
      <c r="G25" s="724">
        <v>52761.725809999996</v>
      </c>
      <c r="H25" s="199">
        <v>21.784266179843012</v>
      </c>
      <c r="I25" s="828">
        <v>14.481947834466613</v>
      </c>
      <c r="J25" s="821"/>
    </row>
    <row r="26" spans="1:10" x14ac:dyDescent="0.2">
      <c r="A26" s="727" t="s">
        <v>513</v>
      </c>
      <c r="B26" s="727"/>
      <c r="C26" s="722">
        <v>26190.150239999995</v>
      </c>
      <c r="D26" s="194">
        <v>5.0711257694773924</v>
      </c>
      <c r="E26" s="722">
        <v>260838.13310000001</v>
      </c>
      <c r="F26" s="194">
        <v>3.3512567228300649E-2</v>
      </c>
      <c r="G26" s="722">
        <v>260838.13310000001</v>
      </c>
      <c r="H26" s="194">
        <v>3.3512567228300649E-2</v>
      </c>
      <c r="I26" s="194">
        <v>71.594402548483643</v>
      </c>
      <c r="J26" s="821"/>
    </row>
    <row r="27" spans="1:10" x14ac:dyDescent="0.2">
      <c r="A27" s="202" t="s">
        <v>117</v>
      </c>
      <c r="B27" s="202"/>
      <c r="C27" s="253">
        <v>40025.603810000001</v>
      </c>
      <c r="D27" s="204">
        <v>19.769591946817101</v>
      </c>
      <c r="E27" s="253">
        <v>364327.55049999995</v>
      </c>
      <c r="F27" s="204">
        <v>4.2677543629443732E-2</v>
      </c>
      <c r="G27" s="253">
        <v>364327.55049999995</v>
      </c>
      <c r="H27" s="204">
        <v>4.2677543629443732E-2</v>
      </c>
      <c r="I27" s="624">
        <v>100</v>
      </c>
      <c r="J27" s="821"/>
    </row>
    <row r="28" spans="1:10" x14ac:dyDescent="0.2">
      <c r="A28" s="354"/>
      <c r="B28" s="802" t="s">
        <v>369</v>
      </c>
      <c r="C28" s="254">
        <v>19864.490269999998</v>
      </c>
      <c r="D28" s="215">
        <v>-5.1389215184671242</v>
      </c>
      <c r="E28" s="254">
        <v>211115.27704000002</v>
      </c>
      <c r="F28" s="215">
        <v>-0.53411879838123943</v>
      </c>
      <c r="G28" s="254">
        <v>211115.27704000002</v>
      </c>
      <c r="H28" s="215">
        <v>-0.53411879838123943</v>
      </c>
      <c r="I28" s="215">
        <v>57.946558460996776</v>
      </c>
      <c r="J28" s="821"/>
    </row>
    <row r="29" spans="1:10" x14ac:dyDescent="0.2">
      <c r="A29" s="354"/>
      <c r="B29" s="802" t="s">
        <v>370</v>
      </c>
      <c r="C29" s="254">
        <v>20161.113539999998</v>
      </c>
      <c r="D29" s="215">
        <v>61.570372051260023</v>
      </c>
      <c r="E29" s="254">
        <v>153212.27346</v>
      </c>
      <c r="F29" s="215">
        <v>0.84850850013332113</v>
      </c>
      <c r="G29" s="254">
        <v>153212.27346</v>
      </c>
      <c r="H29" s="215">
        <v>0.84850850013332113</v>
      </c>
      <c r="I29" s="215">
        <v>42.053441539003245</v>
      </c>
      <c r="J29" s="821"/>
    </row>
    <row r="30" spans="1:10" x14ac:dyDescent="0.2">
      <c r="A30" s="763" t="s">
        <v>516</v>
      </c>
      <c r="B30" s="211"/>
      <c r="C30" s="625">
        <v>5054.9467999999997</v>
      </c>
      <c r="D30" s="626">
        <v>23.554201727271696</v>
      </c>
      <c r="E30" s="627">
        <v>47090.149799999999</v>
      </c>
      <c r="F30" s="628">
        <v>4.9085673381604717</v>
      </c>
      <c r="G30" s="627">
        <v>47090.149799999999</v>
      </c>
      <c r="H30" s="628">
        <v>4.9085673381604717</v>
      </c>
      <c r="I30" s="628">
        <v>12.925223397290129</v>
      </c>
      <c r="J30" s="821"/>
    </row>
    <row r="31" spans="1:10" x14ac:dyDescent="0.2">
      <c r="A31" s="763" t="s">
        <v>517</v>
      </c>
      <c r="B31" s="211"/>
      <c r="C31" s="625">
        <v>34970.657010000003</v>
      </c>
      <c r="D31" s="626">
        <v>19.241627980782226</v>
      </c>
      <c r="E31" s="627">
        <v>317237.40069999994</v>
      </c>
      <c r="F31" s="628">
        <v>-0.64139551190139599</v>
      </c>
      <c r="G31" s="627">
        <v>317237.40069999994</v>
      </c>
      <c r="H31" s="628">
        <v>-0.64139551190139599</v>
      </c>
      <c r="I31" s="628">
        <v>87.074776602709875</v>
      </c>
      <c r="J31" s="821"/>
    </row>
    <row r="32" spans="1:10" x14ac:dyDescent="0.2">
      <c r="A32" s="832" t="s">
        <v>518</v>
      </c>
      <c r="B32" s="778"/>
      <c r="C32" s="754">
        <v>1053.9532799999999</v>
      </c>
      <c r="D32" s="755">
        <v>19.15861111022863</v>
      </c>
      <c r="E32" s="754">
        <v>7820.9109100000005</v>
      </c>
      <c r="F32" s="755">
        <v>-38.667228653047317</v>
      </c>
      <c r="G32" s="754">
        <v>7820.9109100000005</v>
      </c>
      <c r="H32" s="755">
        <v>-38.667228653047317</v>
      </c>
      <c r="I32" s="755">
        <v>2.1466701871068086</v>
      </c>
      <c r="J32" s="1"/>
    </row>
    <row r="33" spans="1:10" x14ac:dyDescent="0.2">
      <c r="A33" s="682"/>
      <c r="B33" s="821"/>
      <c r="C33" s="821"/>
      <c r="D33" s="821"/>
      <c r="E33" s="821"/>
      <c r="F33" s="821"/>
      <c r="G33" s="821"/>
      <c r="H33" s="821"/>
      <c r="I33" s="246" t="s">
        <v>235</v>
      </c>
      <c r="J33" s="821"/>
    </row>
    <row r="34" spans="1:10" x14ac:dyDescent="0.2">
      <c r="A34" s="683" t="s">
        <v>638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683" t="s">
        <v>546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912" t="s">
        <v>654</v>
      </c>
      <c r="B36" s="912"/>
      <c r="C36" s="912"/>
      <c r="D36" s="912"/>
      <c r="E36" s="912"/>
      <c r="F36" s="912"/>
      <c r="G36" s="912"/>
      <c r="H36" s="912"/>
      <c r="I36" s="912"/>
    </row>
    <row r="37" spans="1:10" ht="19.5" customHeight="1" x14ac:dyDescent="0.2">
      <c r="A37" s="912"/>
      <c r="B37" s="912"/>
      <c r="C37" s="912"/>
      <c r="D37" s="912"/>
      <c r="E37" s="912"/>
      <c r="F37" s="912"/>
      <c r="G37" s="912"/>
      <c r="H37" s="912"/>
      <c r="I37" s="912"/>
    </row>
    <row r="64" spans="3:3" x14ac:dyDescent="0.2">
      <c r="C64" t="s">
        <v>569</v>
      </c>
    </row>
    <row r="68" spans="3:3" x14ac:dyDescent="0.2">
      <c r="C68" t="s">
        <v>570</v>
      </c>
    </row>
  </sheetData>
  <mergeCells count="6">
    <mergeCell ref="A36:I37"/>
    <mergeCell ref="A3:A4"/>
    <mergeCell ref="B3:B4"/>
    <mergeCell ref="C3:D3"/>
    <mergeCell ref="E3:F3"/>
    <mergeCell ref="G3:I3"/>
  </mergeCells>
  <conditionalFormatting sqref="I14">
    <cfRule type="cellIs" dxfId="233" priority="26" operator="between">
      <formula>0.00001</formula>
      <formula>0.499</formula>
    </cfRule>
  </conditionalFormatting>
  <conditionalFormatting sqref="I11:I12">
    <cfRule type="cellIs" dxfId="232" priority="22" operator="between">
      <formula>0.00001</formula>
      <formula>0.499</formula>
    </cfRule>
  </conditionalFormatting>
  <conditionalFormatting sqref="I15">
    <cfRule type="cellIs" dxfId="231" priority="19" operator="between">
      <formula>0.00001</formula>
      <formula>0.499</formula>
    </cfRule>
  </conditionalFormatting>
  <conditionalFormatting sqref="I16">
    <cfRule type="cellIs" dxfId="230" priority="18" operator="between">
      <formula>0.00001</formula>
      <formula>0.499</formula>
    </cfRule>
  </conditionalFormatting>
  <conditionalFormatting sqref="I10">
    <cfRule type="cellIs" dxfId="229" priority="17" operator="between">
      <formula>0.00001</formula>
      <formula>0.499</formula>
    </cfRule>
  </conditionalFormatting>
  <conditionalFormatting sqref="I23">
    <cfRule type="cellIs" dxfId="228" priority="15" operator="between">
      <formula>0.00001</formula>
      <formula>0.499</formula>
    </cfRule>
  </conditionalFormatting>
  <conditionalFormatting sqref="I21">
    <cfRule type="cellIs" dxfId="227" priority="13" operator="between">
      <formula>0.00001</formula>
      <formula>0.499</formula>
    </cfRule>
  </conditionalFormatting>
  <conditionalFormatting sqref="I18">
    <cfRule type="cellIs" dxfId="226" priority="9" operator="equal">
      <formula>0</formula>
    </cfRule>
  </conditionalFormatting>
  <conditionalFormatting sqref="I25">
    <cfRule type="cellIs" dxfId="225" priority="7" operator="between">
      <formula>0.00001</formula>
      <formula>0.499</formula>
    </cfRule>
  </conditionalFormatting>
  <conditionalFormatting sqref="I24">
    <cfRule type="cellIs" dxfId="224" priority="6" operator="between">
      <formula>0.00001</formula>
      <formula>0.499</formula>
    </cfRule>
  </conditionalFormatting>
  <conditionalFormatting sqref="F26:F27 H26:H27">
    <cfRule type="cellIs" dxfId="223" priority="5" operator="between">
      <formula>".000001"</formula>
      <formula>".049"</formula>
    </cfRule>
  </conditionalFormatting>
  <conditionalFormatting sqref="F26">
    <cfRule type="cellIs" dxfId="222" priority="4" operator="between">
      <formula>0.000001</formula>
      <formula>0.049999</formula>
    </cfRule>
  </conditionalFormatting>
  <conditionalFormatting sqref="H26">
    <cfRule type="cellIs" dxfId="221" priority="3" operator="between">
      <formula>0.000001</formula>
      <formula>0.049999</formula>
    </cfRule>
  </conditionalFormatting>
  <conditionalFormatting sqref="F27">
    <cfRule type="cellIs" dxfId="220" priority="2" operator="between">
      <formula>0.000001</formula>
      <formula>0.049999</formula>
    </cfRule>
  </conditionalFormatting>
  <conditionalFormatting sqref="H27">
    <cfRule type="cellIs" dxfId="219" priority="1" operator="between">
      <formula>0.000001</formula>
      <formula>0.049999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A3" sqref="A3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904" t="s">
        <v>18</v>
      </c>
      <c r="B1" s="904"/>
      <c r="C1" s="904"/>
      <c r="D1" s="904"/>
      <c r="E1" s="904"/>
      <c r="F1" s="904"/>
      <c r="G1" s="1"/>
      <c r="H1" s="1"/>
    </row>
    <row r="2" spans="1:9" x14ac:dyDescent="0.2">
      <c r="A2" s="905"/>
      <c r="B2" s="905"/>
      <c r="C2" s="905"/>
      <c r="D2" s="905"/>
      <c r="E2" s="905"/>
      <c r="F2" s="905"/>
      <c r="G2" s="11"/>
      <c r="H2" s="62" t="s">
        <v>540</v>
      </c>
    </row>
    <row r="3" spans="1:9" x14ac:dyDescent="0.2">
      <c r="A3" s="12"/>
      <c r="B3" s="876">
        <f>INDICE!A3</f>
        <v>42705</v>
      </c>
      <c r="C3" s="876">
        <v>41671</v>
      </c>
      <c r="D3" s="894" t="s">
        <v>118</v>
      </c>
      <c r="E3" s="894"/>
      <c r="F3" s="894" t="s">
        <v>119</v>
      </c>
      <c r="G3" s="894"/>
      <c r="H3" s="894"/>
    </row>
    <row r="4" spans="1:9" x14ac:dyDescent="0.2">
      <c r="A4" s="601"/>
      <c r="B4" s="259" t="s">
        <v>54</v>
      </c>
      <c r="C4" s="260" t="s">
        <v>484</v>
      </c>
      <c r="D4" s="259" t="s">
        <v>54</v>
      </c>
      <c r="E4" s="260" t="s">
        <v>484</v>
      </c>
      <c r="F4" s="259" t="s">
        <v>54</v>
      </c>
      <c r="G4" s="261" t="s">
        <v>484</v>
      </c>
      <c r="H4" s="260" t="s">
        <v>544</v>
      </c>
      <c r="I4" s="62"/>
    </row>
    <row r="5" spans="1:9" ht="14.1" customHeight="1" x14ac:dyDescent="0.2">
      <c r="A5" s="630" t="s">
        <v>372</v>
      </c>
      <c r="B5" s="355">
        <v>19864.490269999998</v>
      </c>
      <c r="C5" s="356">
        <v>-5.1389215184671242</v>
      </c>
      <c r="D5" s="355">
        <v>211115.27704000002</v>
      </c>
      <c r="E5" s="840">
        <v>-0.53411879838123943</v>
      </c>
      <c r="F5" s="355">
        <v>211115.27704000002</v>
      </c>
      <c r="G5" s="356">
        <v>-0.53411879838123943</v>
      </c>
      <c r="H5" s="356">
        <v>57.946558460996776</v>
      </c>
    </row>
    <row r="6" spans="1:9" x14ac:dyDescent="0.2">
      <c r="A6" s="618" t="s">
        <v>373</v>
      </c>
      <c r="B6" s="684">
        <v>7092.8700399999998</v>
      </c>
      <c r="C6" s="685">
        <v>-11.340959520490324</v>
      </c>
      <c r="D6" s="684">
        <v>75620.129850000012</v>
      </c>
      <c r="E6" s="685">
        <v>-0.58896372210429893</v>
      </c>
      <c r="F6" s="684">
        <v>75620.129850000012</v>
      </c>
      <c r="G6" s="685">
        <v>-0.58896372210429893</v>
      </c>
      <c r="H6" s="685">
        <v>20.756083295435552</v>
      </c>
    </row>
    <row r="7" spans="1:9" x14ac:dyDescent="0.2">
      <c r="A7" s="618" t="s">
        <v>374</v>
      </c>
      <c r="B7" s="686">
        <v>8634.9704099999999</v>
      </c>
      <c r="C7" s="685">
        <v>-2.42053434732401</v>
      </c>
      <c r="D7" s="684">
        <v>97918.55111</v>
      </c>
      <c r="E7" s="685">
        <v>-1.3691943682795527</v>
      </c>
      <c r="F7" s="684">
        <v>97918.55111</v>
      </c>
      <c r="G7" s="685">
        <v>-1.3691943682795527</v>
      </c>
      <c r="H7" s="685">
        <v>26.876515645225684</v>
      </c>
    </row>
    <row r="8" spans="1:9" x14ac:dyDescent="0.2">
      <c r="A8" s="618" t="s">
        <v>614</v>
      </c>
      <c r="B8" s="686">
        <v>8</v>
      </c>
      <c r="C8" s="687" t="s">
        <v>148</v>
      </c>
      <c r="D8" s="684">
        <v>8</v>
      </c>
      <c r="E8" s="687">
        <v>64.915470514144573</v>
      </c>
      <c r="F8" s="684">
        <v>8</v>
      </c>
      <c r="G8" s="687">
        <v>64.915470514144573</v>
      </c>
      <c r="H8" s="849">
        <v>2.195826252782934E-3</v>
      </c>
    </row>
    <row r="9" spans="1:9" x14ac:dyDescent="0.2">
      <c r="A9" s="618" t="s">
        <v>615</v>
      </c>
      <c r="B9" s="684">
        <v>4128.6498200000005</v>
      </c>
      <c r="C9" s="685">
        <v>0.91343250566831447</v>
      </c>
      <c r="D9" s="684">
        <v>37568.596079999996</v>
      </c>
      <c r="E9" s="685">
        <v>1.8171948007369079</v>
      </c>
      <c r="F9" s="684">
        <v>37568.596079999996</v>
      </c>
      <c r="G9" s="685">
        <v>1.8171948007369079</v>
      </c>
      <c r="H9" s="685">
        <v>10.311763694082751</v>
      </c>
    </row>
    <row r="10" spans="1:9" x14ac:dyDescent="0.2">
      <c r="A10" s="630" t="s">
        <v>375</v>
      </c>
      <c r="B10" s="632">
        <v>20161.113539999998</v>
      </c>
      <c r="C10" s="356">
        <v>61.570372051260044</v>
      </c>
      <c r="D10" s="632">
        <v>153211.70137</v>
      </c>
      <c r="E10" s="356">
        <v>0.84813193484957938</v>
      </c>
      <c r="F10" s="632">
        <v>153211.70137</v>
      </c>
      <c r="G10" s="356">
        <v>0.84813193484957938</v>
      </c>
      <c r="H10" s="356">
        <v>42.053284512723124</v>
      </c>
    </row>
    <row r="11" spans="1:9" x14ac:dyDescent="0.2">
      <c r="A11" s="618" t="s">
        <v>376</v>
      </c>
      <c r="B11" s="684">
        <v>3215.1308300000001</v>
      </c>
      <c r="C11" s="685">
        <v>-24.044322083789726</v>
      </c>
      <c r="D11" s="684">
        <v>36021.245169999995</v>
      </c>
      <c r="E11" s="685">
        <v>-4.856037834786469</v>
      </c>
      <c r="F11" s="684">
        <v>36021.245169999995</v>
      </c>
      <c r="G11" s="685">
        <v>-4.856037834786469</v>
      </c>
      <c r="H11" s="685">
        <v>9.8870494752770561</v>
      </c>
    </row>
    <row r="12" spans="1:9" x14ac:dyDescent="0.2">
      <c r="A12" s="618" t="s">
        <v>377</v>
      </c>
      <c r="B12" s="684">
        <v>2754.35088</v>
      </c>
      <c r="C12" s="685">
        <v>222.21057428473014</v>
      </c>
      <c r="D12" s="684">
        <v>18005.689999999999</v>
      </c>
      <c r="E12" s="685">
        <v>-21.420883545181116</v>
      </c>
      <c r="F12" s="684">
        <v>18005.689999999999</v>
      </c>
      <c r="G12" s="685">
        <v>-21.420883545181116</v>
      </c>
      <c r="H12" s="685">
        <v>4.942170850183893</v>
      </c>
    </row>
    <row r="13" spans="1:9" x14ac:dyDescent="0.2">
      <c r="A13" s="618" t="s">
        <v>378</v>
      </c>
      <c r="B13" s="684">
        <v>2545.8337499999998</v>
      </c>
      <c r="C13" s="685">
        <v>193.13238207006981</v>
      </c>
      <c r="D13" s="684">
        <v>11128.825869999999</v>
      </c>
      <c r="E13" s="685">
        <v>-21.126203960466306</v>
      </c>
      <c r="F13" s="684">
        <v>11128.825869999999</v>
      </c>
      <c r="G13" s="685">
        <v>-21.126203960466306</v>
      </c>
      <c r="H13" s="685">
        <v>3.0546210009994841</v>
      </c>
    </row>
    <row r="14" spans="1:9" x14ac:dyDescent="0.2">
      <c r="A14" s="618" t="s">
        <v>379</v>
      </c>
      <c r="B14" s="684">
        <v>4609.1714599999996</v>
      </c>
      <c r="C14" s="685">
        <v>11.925507154667212</v>
      </c>
      <c r="D14" s="684">
        <v>39720.118549999999</v>
      </c>
      <c r="E14" s="685">
        <v>19.846008555096091</v>
      </c>
      <c r="F14" s="684">
        <v>39720.118549999999</v>
      </c>
      <c r="G14" s="685">
        <v>19.846008555096091</v>
      </c>
      <c r="H14" s="685">
        <v>10.902309884467549</v>
      </c>
    </row>
    <row r="15" spans="1:9" x14ac:dyDescent="0.2">
      <c r="A15" s="618" t="s">
        <v>380</v>
      </c>
      <c r="B15" s="684">
        <v>1835.4814300000003</v>
      </c>
      <c r="C15" s="685">
        <v>102.86935325734277</v>
      </c>
      <c r="D15" s="684">
        <v>13663.707969999999</v>
      </c>
      <c r="E15" s="685">
        <v>-17.287780348948168</v>
      </c>
      <c r="F15" s="684">
        <v>13663.707969999999</v>
      </c>
      <c r="G15" s="685">
        <v>-17.287780348948168</v>
      </c>
      <c r="H15" s="685">
        <v>3.7503910838606762</v>
      </c>
    </row>
    <row r="16" spans="1:9" x14ac:dyDescent="0.2">
      <c r="A16" s="618" t="s">
        <v>381</v>
      </c>
      <c r="B16" s="684">
        <v>5201.1451899999993</v>
      </c>
      <c r="C16" s="685">
        <v>246.9356243866136</v>
      </c>
      <c r="D16" s="684">
        <v>34672.113809999995</v>
      </c>
      <c r="E16" s="685">
        <v>26.644527957000978</v>
      </c>
      <c r="F16" s="684">
        <v>34672.113809999995</v>
      </c>
      <c r="G16" s="685">
        <v>26.644527957000978</v>
      </c>
      <c r="H16" s="685">
        <v>9.5167422179344623</v>
      </c>
    </row>
    <row r="17" spans="1:8" x14ac:dyDescent="0.2">
      <c r="A17" s="688" t="s">
        <v>382</v>
      </c>
      <c r="B17" s="833">
        <v>0</v>
      </c>
      <c r="C17" s="810" t="s">
        <v>148</v>
      </c>
      <c r="D17" s="810">
        <v>0.57208999999999999</v>
      </c>
      <c r="E17" s="810" t="s">
        <v>148</v>
      </c>
      <c r="F17" s="810">
        <v>0.57208999999999999</v>
      </c>
      <c r="G17" s="811" t="s">
        <v>148</v>
      </c>
      <c r="H17" s="812">
        <v>1.5702628011932359E-4</v>
      </c>
    </row>
    <row r="18" spans="1:8" x14ac:dyDescent="0.2">
      <c r="A18" s="631" t="s">
        <v>117</v>
      </c>
      <c r="B18" s="69">
        <v>40025.603810000001</v>
      </c>
      <c r="C18" s="70">
        <v>19.769591946817126</v>
      </c>
      <c r="D18" s="69">
        <v>364327.55049999995</v>
      </c>
      <c r="E18" s="70">
        <v>4.2677543629443732E-2</v>
      </c>
      <c r="F18" s="69">
        <v>364327.55049999995</v>
      </c>
      <c r="G18" s="70">
        <v>4.2677543629443732E-2</v>
      </c>
      <c r="H18" s="70">
        <v>100</v>
      </c>
    </row>
    <row r="19" spans="1:8" x14ac:dyDescent="0.2">
      <c r="A19" s="677"/>
      <c r="B19" s="1"/>
      <c r="C19" s="1"/>
      <c r="D19" s="1"/>
      <c r="E19" s="1"/>
      <c r="F19" s="1"/>
      <c r="G19" s="1"/>
      <c r="H19" s="246" t="s">
        <v>235</v>
      </c>
    </row>
    <row r="20" spans="1:8" x14ac:dyDescent="0.2">
      <c r="A20" s="682" t="s">
        <v>371</v>
      </c>
      <c r="B20" s="1"/>
      <c r="C20" s="1"/>
      <c r="D20" s="1"/>
      <c r="E20" s="1"/>
      <c r="F20" s="1"/>
      <c r="G20" s="1"/>
      <c r="H20" s="1"/>
    </row>
    <row r="21" spans="1:8" x14ac:dyDescent="0.2">
      <c r="A21" s="683" t="s">
        <v>637</v>
      </c>
      <c r="B21" s="1"/>
      <c r="C21" s="1"/>
      <c r="D21" s="1"/>
      <c r="E21" s="1"/>
      <c r="F21" s="1"/>
      <c r="G21" s="1"/>
      <c r="H21" s="1"/>
    </row>
    <row r="22" spans="1:8" x14ac:dyDescent="0.2">
      <c r="A22" s="912" t="s">
        <v>654</v>
      </c>
      <c r="B22" s="912"/>
      <c r="C22" s="912"/>
      <c r="D22" s="912"/>
      <c r="E22" s="912"/>
      <c r="F22" s="912"/>
      <c r="G22" s="912"/>
      <c r="H22" s="912"/>
    </row>
    <row r="23" spans="1:8" x14ac:dyDescent="0.2">
      <c r="A23" s="912"/>
      <c r="B23" s="912"/>
      <c r="C23" s="912"/>
      <c r="D23" s="912"/>
      <c r="E23" s="912"/>
      <c r="F23" s="912"/>
      <c r="G23" s="912"/>
      <c r="H23" s="912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218" priority="11" operator="between">
      <formula>0.0001</formula>
      <formula>0.44999</formula>
    </cfRule>
  </conditionalFormatting>
  <conditionalFormatting sqref="E5">
    <cfRule type="cellIs" dxfId="217" priority="4" operator="between">
      <formula>-0.49</formula>
      <formula>0.49</formula>
    </cfRule>
  </conditionalFormatting>
  <conditionalFormatting sqref="E18">
    <cfRule type="cellIs" dxfId="216" priority="3" operator="between">
      <formula>0.00001</formula>
      <formula>0.049999</formula>
    </cfRule>
  </conditionalFormatting>
  <conditionalFormatting sqref="G18">
    <cfRule type="cellIs" dxfId="215" priority="2" operator="between">
      <formula>0.00001</formula>
      <formula>0.049999</formula>
    </cfRule>
  </conditionalFormatting>
  <conditionalFormatting sqref="H8">
    <cfRule type="cellIs" dxfId="214" priority="1" operator="between">
      <formula>0.0001</formula>
      <formula>0.44999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F16" sqref="F16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27" t="s">
        <v>582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542</v>
      </c>
      <c r="H2" s="1"/>
    </row>
    <row r="3" spans="1:8" x14ac:dyDescent="0.2">
      <c r="A3" s="63"/>
      <c r="B3" s="876">
        <f>INDICE!A3</f>
        <v>42705</v>
      </c>
      <c r="C3" s="894">
        <v>41671</v>
      </c>
      <c r="D3" s="894" t="s">
        <v>118</v>
      </c>
      <c r="E3" s="894"/>
      <c r="F3" s="894" t="s">
        <v>119</v>
      </c>
      <c r="G3" s="894"/>
      <c r="H3" s="1"/>
    </row>
    <row r="4" spans="1:8" x14ac:dyDescent="0.2">
      <c r="A4" s="75"/>
      <c r="B4" s="259" t="s">
        <v>391</v>
      </c>
      <c r="C4" s="260" t="s">
        <v>484</v>
      </c>
      <c r="D4" s="259" t="s">
        <v>391</v>
      </c>
      <c r="E4" s="260" t="s">
        <v>484</v>
      </c>
      <c r="F4" s="259" t="s">
        <v>391</v>
      </c>
      <c r="G4" s="261" t="s">
        <v>484</v>
      </c>
      <c r="H4" s="1"/>
    </row>
    <row r="5" spans="1:8" x14ac:dyDescent="0.2">
      <c r="A5" s="688" t="s">
        <v>541</v>
      </c>
      <c r="B5" s="689">
        <v>16.98563700687205</v>
      </c>
      <c r="C5" s="652">
        <v>-14.662297488235716</v>
      </c>
      <c r="D5" s="690">
        <v>15.573765922926954</v>
      </c>
      <c r="E5" s="652">
        <v>-28.316772066235067</v>
      </c>
      <c r="F5" s="690">
        <v>15.573765922926954</v>
      </c>
      <c r="G5" s="652">
        <v>-28.316772066235067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392</v>
      </c>
      <c r="H6" s="1"/>
    </row>
    <row r="7" spans="1:8" x14ac:dyDescent="0.2">
      <c r="A7" s="273" t="s">
        <v>553</v>
      </c>
      <c r="B7" s="94"/>
      <c r="C7" s="287"/>
      <c r="D7" s="287"/>
      <c r="E7" s="287"/>
      <c r="F7" s="94"/>
      <c r="G7" s="94"/>
      <c r="H7" s="1"/>
    </row>
    <row r="8" spans="1:8" x14ac:dyDescent="0.2">
      <c r="A8" s="682" t="s">
        <v>393</v>
      </c>
      <c r="B8" s="133"/>
      <c r="C8" s="133"/>
      <c r="D8" s="133"/>
      <c r="E8" s="133"/>
      <c r="F8" s="133"/>
      <c r="G8" s="133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0"/>
  <sheetViews>
    <sheetView workbookViewId="0">
      <selection activeCell="A3" sqref="A3:A4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694"/>
    <col min="10" max="12" width="11" style="1"/>
  </cols>
  <sheetData>
    <row r="1" spans="1:14" x14ac:dyDescent="0.2">
      <c r="A1" s="904" t="s">
        <v>383</v>
      </c>
      <c r="B1" s="904"/>
      <c r="C1" s="904"/>
      <c r="D1" s="904"/>
      <c r="E1" s="904"/>
      <c r="F1" s="904"/>
      <c r="G1" s="904"/>
      <c r="H1" s="1"/>
      <c r="I1" s="1"/>
    </row>
    <row r="2" spans="1:14" x14ac:dyDescent="0.2">
      <c r="A2" s="905"/>
      <c r="B2" s="905"/>
      <c r="C2" s="905"/>
      <c r="D2" s="905"/>
      <c r="E2" s="905"/>
      <c r="F2" s="905"/>
      <c r="G2" s="905"/>
      <c r="H2" s="11"/>
      <c r="I2" s="62" t="s">
        <v>540</v>
      </c>
    </row>
    <row r="3" spans="1:14" x14ac:dyDescent="0.2">
      <c r="A3" s="890" t="s">
        <v>521</v>
      </c>
      <c r="B3" s="890" t="s">
        <v>522</v>
      </c>
      <c r="C3" s="873">
        <f>INDICE!A3</f>
        <v>42705</v>
      </c>
      <c r="D3" s="874">
        <v>41671</v>
      </c>
      <c r="E3" s="874" t="s">
        <v>118</v>
      </c>
      <c r="F3" s="874"/>
      <c r="G3" s="874" t="s">
        <v>119</v>
      </c>
      <c r="H3" s="874"/>
      <c r="I3" s="874"/>
    </row>
    <row r="4" spans="1:14" x14ac:dyDescent="0.2">
      <c r="A4" s="891"/>
      <c r="B4" s="891"/>
      <c r="C4" s="97" t="s">
        <v>54</v>
      </c>
      <c r="D4" s="97" t="s">
        <v>484</v>
      </c>
      <c r="E4" s="97" t="s">
        <v>54</v>
      </c>
      <c r="F4" s="97" t="s">
        <v>484</v>
      </c>
      <c r="G4" s="97" t="s">
        <v>54</v>
      </c>
      <c r="H4" s="441" t="s">
        <v>484</v>
      </c>
      <c r="I4" s="441" t="s">
        <v>108</v>
      </c>
    </row>
    <row r="5" spans="1:14" x14ac:dyDescent="0.2">
      <c r="A5" s="614"/>
      <c r="B5" s="636" t="s">
        <v>209</v>
      </c>
      <c r="C5" s="200">
        <v>0</v>
      </c>
      <c r="D5" s="185" t="s">
        <v>148</v>
      </c>
      <c r="E5" s="357">
        <v>0</v>
      </c>
      <c r="F5" s="185">
        <v>-100</v>
      </c>
      <c r="G5" s="357">
        <v>0</v>
      </c>
      <c r="H5" s="185">
        <v>-100</v>
      </c>
      <c r="I5" s="633">
        <v>0</v>
      </c>
    </row>
    <row r="6" spans="1:14" x14ac:dyDescent="0.2">
      <c r="A6" s="796" t="s">
        <v>342</v>
      </c>
      <c r="B6" s="637"/>
      <c r="C6" s="360">
        <v>0</v>
      </c>
      <c r="D6" s="194" t="s">
        <v>148</v>
      </c>
      <c r="E6" s="190">
        <v>0</v>
      </c>
      <c r="F6" s="358">
        <v>-100</v>
      </c>
      <c r="G6" s="190">
        <v>0</v>
      </c>
      <c r="H6" s="358">
        <v>-100</v>
      </c>
      <c r="I6" s="359">
        <v>0</v>
      </c>
    </row>
    <row r="7" spans="1:14" x14ac:dyDescent="0.2">
      <c r="A7" s="614"/>
      <c r="B7" s="636" t="s">
        <v>247</v>
      </c>
      <c r="C7" s="200">
        <v>0</v>
      </c>
      <c r="D7" s="185" t="s">
        <v>148</v>
      </c>
      <c r="E7" s="357">
        <v>0</v>
      </c>
      <c r="F7" s="185">
        <v>-100</v>
      </c>
      <c r="G7" s="357">
        <v>0</v>
      </c>
      <c r="H7" s="185">
        <v>-100</v>
      </c>
      <c r="I7" s="635">
        <v>0</v>
      </c>
    </row>
    <row r="8" spans="1:14" x14ac:dyDescent="0.2">
      <c r="A8" s="614"/>
      <c r="B8" s="636" t="s">
        <v>211</v>
      </c>
      <c r="C8" s="200">
        <v>0</v>
      </c>
      <c r="D8" s="185" t="s">
        <v>148</v>
      </c>
      <c r="E8" s="357">
        <v>0</v>
      </c>
      <c r="F8" s="185">
        <v>-100</v>
      </c>
      <c r="G8" s="357">
        <v>0</v>
      </c>
      <c r="H8" s="185">
        <v>-100</v>
      </c>
      <c r="I8" s="635">
        <v>0</v>
      </c>
    </row>
    <row r="9" spans="1:14" x14ac:dyDescent="0.2">
      <c r="A9" s="614"/>
      <c r="B9" s="636" t="s">
        <v>608</v>
      </c>
      <c r="C9" s="758">
        <v>0</v>
      </c>
      <c r="D9" s="759" t="s">
        <v>148</v>
      </c>
      <c r="E9" s="760">
        <v>350.54465000000005</v>
      </c>
      <c r="F9" s="759" t="s">
        <v>148</v>
      </c>
      <c r="G9" s="760">
        <v>350.54465000000005</v>
      </c>
      <c r="H9" s="759" t="s">
        <v>148</v>
      </c>
      <c r="I9" s="635">
        <v>0.78197989494210274</v>
      </c>
    </row>
    <row r="10" spans="1:14" x14ac:dyDescent="0.2">
      <c r="A10" s="796" t="s">
        <v>528</v>
      </c>
      <c r="B10" s="637"/>
      <c r="C10" s="360">
        <v>0</v>
      </c>
      <c r="D10" s="194" t="s">
        <v>148</v>
      </c>
      <c r="E10" s="190">
        <v>350.54465000000005</v>
      </c>
      <c r="F10" s="358">
        <v>-90.906804139589951</v>
      </c>
      <c r="G10" s="250">
        <v>350.54465000000005</v>
      </c>
      <c r="H10" s="358">
        <v>-90.906804139589951</v>
      </c>
      <c r="I10" s="359">
        <v>0.78197989494210274</v>
      </c>
    </row>
    <row r="11" spans="1:14" x14ac:dyDescent="0.2">
      <c r="A11" s="615"/>
      <c r="B11" s="636" t="s">
        <v>667</v>
      </c>
      <c r="C11" s="200">
        <v>2.7243400000000002</v>
      </c>
      <c r="D11" s="185" t="s">
        <v>148</v>
      </c>
      <c r="E11" s="187">
        <v>7.2103099999999998</v>
      </c>
      <c r="F11" s="185" t="s">
        <v>148</v>
      </c>
      <c r="G11" s="187">
        <v>7.2103099999999998</v>
      </c>
      <c r="H11" s="185" t="s">
        <v>148</v>
      </c>
      <c r="I11" s="633">
        <v>1.6084448746543391E-2</v>
      </c>
      <c r="J11" s="450"/>
    </row>
    <row r="12" spans="1:14" x14ac:dyDescent="0.2">
      <c r="A12" s="615"/>
      <c r="B12" s="636" t="s">
        <v>308</v>
      </c>
      <c r="C12" s="200">
        <v>0</v>
      </c>
      <c r="D12" s="185" t="s">
        <v>148</v>
      </c>
      <c r="E12" s="187">
        <v>0</v>
      </c>
      <c r="F12" s="185">
        <v>-100</v>
      </c>
      <c r="G12" s="187">
        <v>0</v>
      </c>
      <c r="H12" s="185">
        <v>-100</v>
      </c>
      <c r="I12" s="634">
        <v>0</v>
      </c>
      <c r="J12" s="450"/>
    </row>
    <row r="13" spans="1:14" x14ac:dyDescent="0.2">
      <c r="A13" s="615"/>
      <c r="B13" s="636" t="s">
        <v>312</v>
      </c>
      <c r="C13" s="200">
        <v>0</v>
      </c>
      <c r="D13" s="185" t="s">
        <v>148</v>
      </c>
      <c r="E13" s="187">
        <v>0.60672999999999999</v>
      </c>
      <c r="F13" s="185" t="s">
        <v>148</v>
      </c>
      <c r="G13" s="187">
        <v>0.60672999999999999</v>
      </c>
      <c r="H13" s="185" t="s">
        <v>148</v>
      </c>
      <c r="I13" s="642">
        <v>1.3534671308154951E-3</v>
      </c>
      <c r="J13" s="450"/>
      <c r="M13" s="761"/>
      <c r="N13" s="761"/>
    </row>
    <row r="14" spans="1:14" x14ac:dyDescent="0.2">
      <c r="A14" s="615"/>
      <c r="B14" s="636" t="s">
        <v>250</v>
      </c>
      <c r="C14" s="200">
        <v>27.120520000000003</v>
      </c>
      <c r="D14" s="185">
        <v>-24.561599196674301</v>
      </c>
      <c r="E14" s="187">
        <v>6897.1580699999995</v>
      </c>
      <c r="F14" s="185">
        <v>18.021410294064115</v>
      </c>
      <c r="G14" s="187">
        <v>6897.1580699999995</v>
      </c>
      <c r="H14" s="185">
        <v>18.021410294064115</v>
      </c>
      <c r="I14" s="642">
        <v>15.385882919558677</v>
      </c>
      <c r="J14" s="450"/>
      <c r="K14" s="821"/>
      <c r="L14" s="821"/>
      <c r="M14" s="761"/>
      <c r="N14" s="761"/>
    </row>
    <row r="15" spans="1:14" x14ac:dyDescent="0.2">
      <c r="A15" s="614"/>
      <c r="B15" s="643" t="s">
        <v>367</v>
      </c>
      <c r="C15" s="639">
        <v>1.7545500000000001</v>
      </c>
      <c r="D15" s="640">
        <v>-87.91208488375058</v>
      </c>
      <c r="E15" s="641">
        <v>6582.0968600000006</v>
      </c>
      <c r="F15" s="640">
        <v>17.83851354491977</v>
      </c>
      <c r="G15" s="680">
        <v>6582.0968600000006</v>
      </c>
      <c r="H15" s="640">
        <v>17.83851354491977</v>
      </c>
      <c r="I15" s="762">
        <v>14.683057953049758</v>
      </c>
      <c r="J15" s="450"/>
      <c r="K15" s="821"/>
      <c r="L15" s="821"/>
      <c r="M15" s="761"/>
      <c r="N15" s="761"/>
    </row>
    <row r="16" spans="1:14" x14ac:dyDescent="0.2">
      <c r="A16" s="614"/>
      <c r="B16" s="643" t="s">
        <v>364</v>
      </c>
      <c r="C16" s="639">
        <v>25.365970000000001</v>
      </c>
      <c r="D16" s="640">
        <v>18.335491732460508</v>
      </c>
      <c r="E16" s="766">
        <v>315.06121000000007</v>
      </c>
      <c r="F16" s="640">
        <v>21.976574284846091</v>
      </c>
      <c r="G16" s="680">
        <v>315.06121000000007</v>
      </c>
      <c r="H16" s="640">
        <v>21.976574284846091</v>
      </c>
      <c r="I16" s="635">
        <v>0.70282496650892201</v>
      </c>
      <c r="J16" s="450"/>
      <c r="K16" s="821"/>
      <c r="L16" s="821"/>
      <c r="M16" s="761"/>
      <c r="N16" s="761"/>
    </row>
    <row r="17" spans="1:14" x14ac:dyDescent="0.2">
      <c r="A17" s="615"/>
      <c r="B17" s="636" t="s">
        <v>215</v>
      </c>
      <c r="C17" s="200">
        <v>3.9203900000000003</v>
      </c>
      <c r="D17" s="185">
        <v>-99.404807884417906</v>
      </c>
      <c r="E17" s="357">
        <v>67.547860000000014</v>
      </c>
      <c r="F17" s="185">
        <v>-90.916663183826145</v>
      </c>
      <c r="G17" s="187">
        <v>67.547860000000014</v>
      </c>
      <c r="H17" s="185">
        <v>-90.916663183826145</v>
      </c>
      <c r="I17" s="642">
        <v>0.15068285442771376</v>
      </c>
      <c r="M17" s="761"/>
      <c r="N17" s="761"/>
    </row>
    <row r="18" spans="1:14" x14ac:dyDescent="0.2">
      <c r="A18" s="614"/>
      <c r="B18" s="636" t="s">
        <v>629</v>
      </c>
      <c r="C18" s="200">
        <v>0</v>
      </c>
      <c r="D18" s="185" t="s">
        <v>148</v>
      </c>
      <c r="E18" s="357">
        <v>0</v>
      </c>
      <c r="F18" s="185">
        <v>-100</v>
      </c>
      <c r="G18" s="187">
        <v>0</v>
      </c>
      <c r="H18" s="185">
        <v>-100</v>
      </c>
      <c r="I18" s="642">
        <v>0</v>
      </c>
      <c r="M18" s="761"/>
      <c r="N18" s="761"/>
    </row>
    <row r="19" spans="1:14" x14ac:dyDescent="0.2">
      <c r="A19" s="614"/>
      <c r="B19" s="636" t="s">
        <v>253</v>
      </c>
      <c r="C19" s="200">
        <v>3131.5802800000001</v>
      </c>
      <c r="D19" s="185">
        <v>4.7121009658384647</v>
      </c>
      <c r="E19" s="357">
        <v>36452.651880000005</v>
      </c>
      <c r="F19" s="185">
        <v>2.9077925922525365</v>
      </c>
      <c r="G19" s="357">
        <v>36452.651880000005</v>
      </c>
      <c r="H19" s="185">
        <v>2.9077925922525365</v>
      </c>
      <c r="I19" s="633">
        <v>81.317004517066351</v>
      </c>
    </row>
    <row r="20" spans="1:14" x14ac:dyDescent="0.2">
      <c r="A20" s="614"/>
      <c r="B20" s="643" t="s">
        <v>367</v>
      </c>
      <c r="C20" s="639">
        <v>3128.7436500000003</v>
      </c>
      <c r="D20" s="640">
        <v>4.8284537798992604</v>
      </c>
      <c r="E20" s="641">
        <v>36297.106630000002</v>
      </c>
      <c r="F20" s="640">
        <v>2.8260281823096807</v>
      </c>
      <c r="G20" s="680">
        <v>36297.106630000002</v>
      </c>
      <c r="H20" s="640">
        <v>2.8260281823096807</v>
      </c>
      <c r="I20" s="762">
        <v>80.970020878166878</v>
      </c>
    </row>
    <row r="21" spans="1:14" x14ac:dyDescent="0.2">
      <c r="A21" s="614"/>
      <c r="B21" s="643" t="s">
        <v>364</v>
      </c>
      <c r="C21" s="639">
        <v>2.83663</v>
      </c>
      <c r="D21" s="640">
        <v>-52.922207783370759</v>
      </c>
      <c r="E21" s="766">
        <v>155.54525000000001</v>
      </c>
      <c r="F21" s="640">
        <v>26.353528880359818</v>
      </c>
      <c r="G21" s="680">
        <v>155.54525000000001</v>
      </c>
      <c r="H21" s="640">
        <v>26.353528880359818</v>
      </c>
      <c r="I21" s="762">
        <v>0.3469836388994757</v>
      </c>
    </row>
    <row r="22" spans="1:14" x14ac:dyDescent="0.2">
      <c r="A22" s="614"/>
      <c r="B22" s="636" t="s">
        <v>384</v>
      </c>
      <c r="C22" s="200">
        <v>0.91300000000000003</v>
      </c>
      <c r="D22" s="185">
        <v>4.8039947196234749</v>
      </c>
      <c r="E22" s="357">
        <v>11.571029999999999</v>
      </c>
      <c r="F22" s="185">
        <v>11.744703946351882</v>
      </c>
      <c r="G22" s="620">
        <v>11.571029999999999</v>
      </c>
      <c r="H22" s="185">
        <v>11.744703946351882</v>
      </c>
      <c r="I22" s="814">
        <v>2.5812154953076354E-2</v>
      </c>
    </row>
    <row r="23" spans="1:14" x14ac:dyDescent="0.2">
      <c r="A23" s="796" t="s">
        <v>512</v>
      </c>
      <c r="B23" s="637"/>
      <c r="C23" s="360">
        <v>3166.2585300000001</v>
      </c>
      <c r="D23" s="194">
        <v>-14.104045223180716</v>
      </c>
      <c r="E23" s="190">
        <v>43436.745880000002</v>
      </c>
      <c r="F23" s="358">
        <v>2.8736387617046515</v>
      </c>
      <c r="G23" s="190">
        <v>43436.745880000002</v>
      </c>
      <c r="H23" s="358">
        <v>2.8736387617046515</v>
      </c>
      <c r="I23" s="359">
        <v>96.896820361883172</v>
      </c>
    </row>
    <row r="24" spans="1:14" x14ac:dyDescent="0.2">
      <c r="A24" s="614"/>
      <c r="B24" s="638" t="s">
        <v>385</v>
      </c>
      <c r="C24" s="200">
        <v>0</v>
      </c>
      <c r="D24" s="196" t="s">
        <v>148</v>
      </c>
      <c r="E24" s="357">
        <v>0</v>
      </c>
      <c r="F24" s="196">
        <v>-100</v>
      </c>
      <c r="G24" s="357">
        <v>0</v>
      </c>
      <c r="H24" s="196">
        <v>-100</v>
      </c>
      <c r="I24" s="633">
        <v>0</v>
      </c>
    </row>
    <row r="25" spans="1:14" x14ac:dyDescent="0.2">
      <c r="A25" s="796" t="s">
        <v>389</v>
      </c>
      <c r="B25" s="637"/>
      <c r="C25" s="360">
        <v>0</v>
      </c>
      <c r="D25" s="194" t="s">
        <v>148</v>
      </c>
      <c r="E25" s="190">
        <v>0</v>
      </c>
      <c r="F25" s="358">
        <v>-100</v>
      </c>
      <c r="G25" s="190">
        <v>0</v>
      </c>
      <c r="H25" s="358">
        <v>-100</v>
      </c>
      <c r="I25" s="359">
        <v>0</v>
      </c>
    </row>
    <row r="26" spans="1:14" x14ac:dyDescent="0.2">
      <c r="A26" s="615"/>
      <c r="B26" s="636" t="s">
        <v>386</v>
      </c>
      <c r="C26" s="200">
        <v>0</v>
      </c>
      <c r="D26" s="185" t="s">
        <v>148</v>
      </c>
      <c r="E26" s="187">
        <v>0</v>
      </c>
      <c r="F26" s="185">
        <v>-100</v>
      </c>
      <c r="G26" s="187">
        <v>0</v>
      </c>
      <c r="H26" s="185">
        <v>-100</v>
      </c>
      <c r="I26" s="633">
        <v>0</v>
      </c>
    </row>
    <row r="27" spans="1:14" x14ac:dyDescent="0.2">
      <c r="A27" s="615"/>
      <c r="B27" s="636" t="s">
        <v>261</v>
      </c>
      <c r="C27" s="200">
        <v>0</v>
      </c>
      <c r="D27" s="185" t="s">
        <v>148</v>
      </c>
      <c r="E27" s="187">
        <v>0</v>
      </c>
      <c r="F27" s="185">
        <v>-100</v>
      </c>
      <c r="G27" s="187">
        <v>0</v>
      </c>
      <c r="H27" s="185">
        <v>-100</v>
      </c>
      <c r="I27" s="633">
        <v>0</v>
      </c>
    </row>
    <row r="28" spans="1:14" x14ac:dyDescent="0.2">
      <c r="A28" s="614"/>
      <c r="B28" s="638" t="s">
        <v>387</v>
      </c>
      <c r="C28" s="200">
        <v>0</v>
      </c>
      <c r="D28" s="196">
        <v>-100</v>
      </c>
      <c r="E28" s="357">
        <v>0</v>
      </c>
      <c r="F28" s="196">
        <v>-100</v>
      </c>
      <c r="G28" s="357">
        <v>0</v>
      </c>
      <c r="H28" s="196">
        <v>-100</v>
      </c>
      <c r="I28" s="633">
        <v>0</v>
      </c>
    </row>
    <row r="29" spans="1:14" x14ac:dyDescent="0.2">
      <c r="A29" s="614"/>
      <c r="B29" s="638" t="s">
        <v>388</v>
      </c>
      <c r="C29" s="200">
        <v>0</v>
      </c>
      <c r="D29" s="196" t="s">
        <v>148</v>
      </c>
      <c r="E29" s="357">
        <v>0</v>
      </c>
      <c r="F29" s="196">
        <v>-100</v>
      </c>
      <c r="G29" s="357">
        <v>0</v>
      </c>
      <c r="H29" s="196">
        <v>-100</v>
      </c>
      <c r="I29" s="633">
        <v>0</v>
      </c>
    </row>
    <row r="30" spans="1:14" x14ac:dyDescent="0.2">
      <c r="A30" s="614"/>
      <c r="B30" s="636" t="s">
        <v>670</v>
      </c>
      <c r="C30" s="200">
        <v>0</v>
      </c>
      <c r="D30" s="185" t="s">
        <v>148</v>
      </c>
      <c r="E30" s="357">
        <v>985.44656000000009</v>
      </c>
      <c r="F30" s="185">
        <v>-1.0234777609840564</v>
      </c>
      <c r="G30" s="357">
        <v>985.44656000000009</v>
      </c>
      <c r="H30" s="185">
        <v>-1.0234777609840564</v>
      </c>
      <c r="I30" s="633">
        <v>2.1982917082313378</v>
      </c>
    </row>
    <row r="31" spans="1:14" x14ac:dyDescent="0.2">
      <c r="A31" s="796" t="s">
        <v>529</v>
      </c>
      <c r="B31" s="637"/>
      <c r="C31" s="360">
        <v>0</v>
      </c>
      <c r="D31" s="194">
        <v>-100</v>
      </c>
      <c r="E31" s="190">
        <v>985.44656000000009</v>
      </c>
      <c r="F31" s="358">
        <v>-85.506189214148876</v>
      </c>
      <c r="G31" s="190">
        <v>985.44656000000009</v>
      </c>
      <c r="H31" s="358">
        <v>-85.506189214148876</v>
      </c>
      <c r="I31" s="359">
        <v>2.1982917082313378</v>
      </c>
    </row>
    <row r="32" spans="1:14" x14ac:dyDescent="0.2">
      <c r="A32" s="796"/>
      <c r="B32" s="636" t="s">
        <v>227</v>
      </c>
      <c r="C32" s="200">
        <v>0</v>
      </c>
      <c r="D32" s="185" t="s">
        <v>148</v>
      </c>
      <c r="E32" s="357">
        <v>0</v>
      </c>
      <c r="F32" s="185">
        <v>-100</v>
      </c>
      <c r="G32" s="357">
        <v>0</v>
      </c>
      <c r="H32" s="185">
        <v>-100</v>
      </c>
      <c r="I32" s="633">
        <v>0</v>
      </c>
    </row>
    <row r="33" spans="1:14" x14ac:dyDescent="0.2">
      <c r="A33" s="796" t="s">
        <v>513</v>
      </c>
      <c r="B33" s="637"/>
      <c r="C33" s="360">
        <v>0</v>
      </c>
      <c r="D33" s="194" t="s">
        <v>148</v>
      </c>
      <c r="E33" s="190">
        <v>0</v>
      </c>
      <c r="F33" s="358">
        <v>-100</v>
      </c>
      <c r="G33" s="190">
        <v>0</v>
      </c>
      <c r="H33" s="358">
        <v>-100</v>
      </c>
      <c r="I33" s="359">
        <v>0</v>
      </c>
    </row>
    <row r="34" spans="1:14" x14ac:dyDescent="0.2">
      <c r="A34" s="850" t="s">
        <v>678</v>
      </c>
      <c r="B34" s="851"/>
      <c r="C34" s="852">
        <v>0</v>
      </c>
      <c r="D34" s="853">
        <v>-100</v>
      </c>
      <c r="E34" s="357">
        <v>55.097009999999997</v>
      </c>
      <c r="F34" s="854">
        <v>-72.263477434485154</v>
      </c>
      <c r="G34" s="620">
        <v>55.097009999999997</v>
      </c>
      <c r="H34" s="854">
        <v>-72.263477434485154</v>
      </c>
      <c r="I34" s="855">
        <v>0.12290803494340585</v>
      </c>
    </row>
    <row r="35" spans="1:14" x14ac:dyDescent="0.2">
      <c r="A35" s="621" t="s">
        <v>117</v>
      </c>
      <c r="B35" s="362"/>
      <c r="C35" s="362">
        <v>3166.2585300000001</v>
      </c>
      <c r="D35" s="353">
        <v>-22.459871012805159</v>
      </c>
      <c r="E35" s="203">
        <v>44827.834099999993</v>
      </c>
      <c r="F35" s="353">
        <v>-21.283073408168455</v>
      </c>
      <c r="G35" s="253">
        <v>44827.834099999993</v>
      </c>
      <c r="H35" s="206">
        <v>-21.283073408168455</v>
      </c>
      <c r="I35" s="363">
        <v>100</v>
      </c>
    </row>
    <row r="36" spans="1:14" x14ac:dyDescent="0.2">
      <c r="A36" s="364"/>
      <c r="B36" s="364" t="s">
        <v>367</v>
      </c>
      <c r="C36" s="644">
        <v>3130.4982</v>
      </c>
      <c r="D36" s="215">
        <v>4.3796193009520392</v>
      </c>
      <c r="E36" s="254">
        <v>42879.203489999993</v>
      </c>
      <c r="F36" s="215">
        <v>4.8770166854028894</v>
      </c>
      <c r="G36" s="254">
        <v>42879.203489999993</v>
      </c>
      <c r="H36" s="215">
        <v>4.8770166854028894</v>
      </c>
      <c r="I36" s="645">
        <v>95.653078831216604</v>
      </c>
    </row>
    <row r="37" spans="1:14" x14ac:dyDescent="0.2">
      <c r="A37" s="364"/>
      <c r="B37" s="364" t="s">
        <v>364</v>
      </c>
      <c r="C37" s="644">
        <v>35.760330000000003</v>
      </c>
      <c r="D37" s="215">
        <v>-96.701787174912653</v>
      </c>
      <c r="E37" s="254">
        <v>1948.6306100000002</v>
      </c>
      <c r="F37" s="215">
        <v>-87.868769731915677</v>
      </c>
      <c r="G37" s="254">
        <v>1948.6306100000002</v>
      </c>
      <c r="H37" s="215">
        <v>-87.868769731915677</v>
      </c>
      <c r="I37" s="645">
        <v>4.3469211687833926</v>
      </c>
    </row>
    <row r="38" spans="1:14" x14ac:dyDescent="0.2">
      <c r="A38" s="831"/>
      <c r="B38" s="770" t="s">
        <v>516</v>
      </c>
      <c r="C38" s="625">
        <v>3163.5341900000003</v>
      </c>
      <c r="D38" s="626">
        <v>-22.279949867215478</v>
      </c>
      <c r="E38" s="625">
        <v>43429.535570000007</v>
      </c>
      <c r="F38" s="626">
        <v>-6.8669721867806626</v>
      </c>
      <c r="G38" s="625">
        <v>43429.535570000007</v>
      </c>
      <c r="H38" s="628">
        <v>-6.8669721867806626</v>
      </c>
      <c r="I38" s="628">
        <v>96.880735913136647</v>
      </c>
    </row>
    <row r="39" spans="1:14" x14ac:dyDescent="0.2">
      <c r="A39" s="831"/>
      <c r="B39" s="770" t="s">
        <v>517</v>
      </c>
      <c r="C39" s="625">
        <v>2.724339999999851</v>
      </c>
      <c r="D39" s="626">
        <v>-78.976116484326738</v>
      </c>
      <c r="E39" s="625">
        <v>1398.2985299999864</v>
      </c>
      <c r="F39" s="626">
        <v>-86.445904017922189</v>
      </c>
      <c r="G39" s="625">
        <v>1398.2985299999864</v>
      </c>
      <c r="H39" s="628">
        <v>-86.445904017922189</v>
      </c>
      <c r="I39" s="628">
        <v>3.1192640868633594</v>
      </c>
    </row>
    <row r="40" spans="1:14" x14ac:dyDescent="0.2">
      <c r="A40" s="786"/>
      <c r="B40" s="778" t="s">
        <v>518</v>
      </c>
      <c r="C40" s="754">
        <v>3162.6211900000003</v>
      </c>
      <c r="D40" s="755">
        <v>-14.182439644149783</v>
      </c>
      <c r="E40" s="754">
        <v>43417.964540000008</v>
      </c>
      <c r="F40" s="755">
        <v>2.8556771860663761</v>
      </c>
      <c r="G40" s="754">
        <v>43417.964540000008</v>
      </c>
      <c r="H40" s="755">
        <v>2.8556771860663761</v>
      </c>
      <c r="I40" s="755">
        <v>96.85492375818356</v>
      </c>
    </row>
    <row r="41" spans="1:14" x14ac:dyDescent="0.2">
      <c r="A41" s="822"/>
      <c r="B41" s="821"/>
      <c r="C41" s="691"/>
      <c r="D41" s="691"/>
      <c r="E41" s="691"/>
      <c r="F41" s="691"/>
      <c r="G41" s="692"/>
      <c r="H41" s="691"/>
      <c r="I41" s="246" t="s">
        <v>235</v>
      </c>
    </row>
    <row r="42" spans="1:14" x14ac:dyDescent="0.2">
      <c r="A42" s="823" t="s">
        <v>371</v>
      </c>
      <c r="B42" s="824"/>
      <c r="C42" s="592"/>
      <c r="D42" s="730"/>
      <c r="E42" s="730"/>
      <c r="F42" s="731"/>
      <c r="G42" s="692"/>
      <c r="H42" s="730"/>
      <c r="I42" s="730"/>
      <c r="J42" s="817"/>
      <c r="K42" s="695"/>
      <c r="L42" s="817"/>
      <c r="M42" s="428"/>
      <c r="N42" s="774"/>
    </row>
    <row r="43" spans="1:14" x14ac:dyDescent="0.2">
      <c r="A43" s="823" t="s">
        <v>637</v>
      </c>
      <c r="B43" s="824"/>
      <c r="C43" s="592"/>
      <c r="D43" s="730"/>
      <c r="E43" s="730"/>
      <c r="F43" s="731"/>
      <c r="G43" s="692"/>
      <c r="H43" s="730"/>
      <c r="I43" s="730"/>
      <c r="J43" s="817"/>
      <c r="K43" s="695"/>
      <c r="L43" s="817"/>
      <c r="M43" s="428"/>
      <c r="N43" s="774"/>
    </row>
    <row r="44" spans="1:14" ht="14.25" customHeight="1" x14ac:dyDescent="0.2">
      <c r="A44" s="912" t="s">
        <v>664</v>
      </c>
      <c r="B44" s="912"/>
      <c r="C44" s="912"/>
      <c r="D44" s="912"/>
      <c r="E44" s="912"/>
      <c r="F44" s="912"/>
      <c r="G44" s="912"/>
      <c r="H44" s="912"/>
      <c r="I44" s="912"/>
    </row>
    <row r="45" spans="1:14" x14ac:dyDescent="0.2">
      <c r="A45" s="912"/>
      <c r="B45" s="912"/>
      <c r="C45" s="912"/>
      <c r="D45" s="912"/>
      <c r="E45" s="912"/>
      <c r="F45" s="912"/>
      <c r="G45" s="912"/>
      <c r="H45" s="912"/>
      <c r="I45" s="912"/>
    </row>
    <row r="46" spans="1:14" ht="6" customHeight="1" x14ac:dyDescent="0.2">
      <c r="A46" s="912"/>
      <c r="B46" s="912"/>
      <c r="C46" s="912"/>
      <c r="D46" s="912"/>
      <c r="E46" s="912"/>
      <c r="F46" s="912"/>
      <c r="G46" s="912"/>
      <c r="H46" s="912"/>
      <c r="I46" s="912"/>
    </row>
    <row r="47" spans="1:14" ht="28.5" customHeight="1" x14ac:dyDescent="0.2">
      <c r="A47" s="912" t="s">
        <v>654</v>
      </c>
      <c r="B47" s="912"/>
      <c r="C47" s="912"/>
      <c r="D47" s="912"/>
      <c r="E47" s="912"/>
      <c r="F47" s="912"/>
      <c r="G47" s="912"/>
      <c r="H47" s="912"/>
      <c r="I47" s="912"/>
    </row>
    <row r="48" spans="1:14" x14ac:dyDescent="0.2">
      <c r="A48" s="912"/>
      <c r="B48" s="912"/>
      <c r="C48" s="912"/>
      <c r="D48" s="912"/>
      <c r="E48" s="912"/>
      <c r="F48" s="912"/>
      <c r="G48" s="912"/>
      <c r="H48" s="912"/>
      <c r="I48" s="1"/>
    </row>
    <row r="49" spans="1:9" x14ac:dyDescent="0.2">
      <c r="A49" s="912"/>
      <c r="B49" s="912"/>
      <c r="C49" s="912"/>
      <c r="D49" s="912"/>
      <c r="E49" s="912"/>
      <c r="F49" s="912"/>
      <c r="G49" s="912"/>
      <c r="H49" s="912"/>
      <c r="I49" s="1"/>
    </row>
    <row r="50" spans="1:9" x14ac:dyDescent="0.2">
      <c r="A50" s="1"/>
      <c r="B50" s="1"/>
      <c r="C50" s="1"/>
      <c r="D50" s="1"/>
      <c r="E50" s="1"/>
      <c r="F50" s="1"/>
      <c r="G50" s="693"/>
      <c r="H50" s="1"/>
      <c r="I50" s="1"/>
    </row>
  </sheetData>
  <mergeCells count="9">
    <mergeCell ref="A48:H49"/>
    <mergeCell ref="A1:G2"/>
    <mergeCell ref="C3:D3"/>
    <mergeCell ref="E3:F3"/>
    <mergeCell ref="A3:A4"/>
    <mergeCell ref="B3:B4"/>
    <mergeCell ref="G3:I3"/>
    <mergeCell ref="A44:I46"/>
    <mergeCell ref="A47:I47"/>
  </mergeCells>
  <conditionalFormatting sqref="C5:C6 C29:C30 C8:C9">
    <cfRule type="cellIs" dxfId="213" priority="529" operator="between">
      <formula>0.00000001</formula>
      <formula>1</formula>
    </cfRule>
  </conditionalFormatting>
  <conditionalFormatting sqref="I5:I6 I30">
    <cfRule type="cellIs" dxfId="212" priority="528" operator="between">
      <formula>0.000001</formula>
      <formula>1</formula>
    </cfRule>
  </conditionalFormatting>
  <conditionalFormatting sqref="C10">
    <cfRule type="cellIs" dxfId="211" priority="511" operator="between">
      <formula>0.00000001</formula>
      <formula>1</formula>
    </cfRule>
  </conditionalFormatting>
  <conditionalFormatting sqref="I10">
    <cfRule type="cellIs" dxfId="210" priority="510" operator="between">
      <formula>0.000001</formula>
      <formula>1</formula>
    </cfRule>
  </conditionalFormatting>
  <conditionalFormatting sqref="C17">
    <cfRule type="cellIs" dxfId="209" priority="489" operator="between">
      <formula>0.00000001</formula>
      <formula>1</formula>
    </cfRule>
  </conditionalFormatting>
  <conditionalFormatting sqref="C18">
    <cfRule type="cellIs" dxfId="208" priority="458" operator="between">
      <formula>0.00000001</formula>
      <formula>1</formula>
    </cfRule>
  </conditionalFormatting>
  <conditionalFormatting sqref="C13">
    <cfRule type="cellIs" dxfId="207" priority="462" operator="between">
      <formula>0.00000001</formula>
      <formula>1</formula>
    </cfRule>
  </conditionalFormatting>
  <conditionalFormatting sqref="I17">
    <cfRule type="cellIs" dxfId="206" priority="430" operator="between">
      <formula>0.000001</formula>
      <formula>1</formula>
    </cfRule>
  </conditionalFormatting>
  <conditionalFormatting sqref="C19">
    <cfRule type="cellIs" dxfId="205" priority="429" operator="between">
      <formula>0.00000001</formula>
      <formula>1</formula>
    </cfRule>
  </conditionalFormatting>
  <conditionalFormatting sqref="E22">
    <cfRule type="cellIs" dxfId="204" priority="403" operator="between">
      <formula>0.00000001</formula>
      <formula>1</formula>
    </cfRule>
  </conditionalFormatting>
  <conditionalFormatting sqref="C21">
    <cfRule type="cellIs" dxfId="203" priority="402" operator="between">
      <formula>0.00000001</formula>
      <formula>1</formula>
    </cfRule>
  </conditionalFormatting>
  <conditionalFormatting sqref="C12">
    <cfRule type="cellIs" dxfId="202" priority="395" operator="between">
      <formula>0.00000001</formula>
      <formula>1</formula>
    </cfRule>
  </conditionalFormatting>
  <conditionalFormatting sqref="C13 C15">
    <cfRule type="cellIs" dxfId="201" priority="396" operator="between">
      <formula>0.00000001</formula>
      <formula>1</formula>
    </cfRule>
  </conditionalFormatting>
  <conditionalFormatting sqref="I11">
    <cfRule type="cellIs" dxfId="200" priority="392" operator="between">
      <formula>0.000001</formula>
      <formula>1</formula>
    </cfRule>
  </conditionalFormatting>
  <conditionalFormatting sqref="C8">
    <cfRule type="cellIs" dxfId="199" priority="391" operator="between">
      <formula>0.00000001</formula>
      <formula>1</formula>
    </cfRule>
  </conditionalFormatting>
  <conditionalFormatting sqref="C7">
    <cfRule type="cellIs" dxfId="198" priority="389" operator="between">
      <formula>0.00000001</formula>
      <formula>1</formula>
    </cfRule>
  </conditionalFormatting>
  <conditionalFormatting sqref="I19">
    <cfRule type="cellIs" dxfId="197" priority="387" operator="between">
      <formula>0.000001</formula>
      <formula>1</formula>
    </cfRule>
  </conditionalFormatting>
  <conditionalFormatting sqref="C29">
    <cfRule type="cellIs" dxfId="196" priority="383" operator="between">
      <formula>0.00000001</formula>
      <formula>1</formula>
    </cfRule>
  </conditionalFormatting>
  <conditionalFormatting sqref="C39">
    <cfRule type="cellIs" dxfId="195" priority="365" operator="between">
      <formula>0.00000001</formula>
      <formula>1</formula>
    </cfRule>
  </conditionalFormatting>
  <conditionalFormatting sqref="C39">
    <cfRule type="cellIs" dxfId="194" priority="371" operator="between">
      <formula>0.00000001</formula>
      <formula>1</formula>
    </cfRule>
  </conditionalFormatting>
  <conditionalFormatting sqref="C37">
    <cfRule type="cellIs" dxfId="193" priority="351" operator="between">
      <formula>0.00000001</formula>
      <formula>1</formula>
    </cfRule>
  </conditionalFormatting>
  <conditionalFormatting sqref="I37">
    <cfRule type="cellIs" dxfId="192" priority="350" operator="between">
      <formula>0.000001</formula>
      <formula>1</formula>
    </cfRule>
  </conditionalFormatting>
  <conditionalFormatting sqref="C37">
    <cfRule type="cellIs" dxfId="191" priority="349" operator="between">
      <formula>0.00000001</formula>
      <formula>1</formula>
    </cfRule>
  </conditionalFormatting>
  <conditionalFormatting sqref="I37">
    <cfRule type="cellIs" dxfId="190" priority="348" operator="between">
      <formula>0.000001</formula>
      <formula>1</formula>
    </cfRule>
  </conditionalFormatting>
  <conditionalFormatting sqref="C7">
    <cfRule type="cellIs" dxfId="189" priority="329" operator="between">
      <formula>0.00000001</formula>
      <formula>1</formula>
    </cfRule>
  </conditionalFormatting>
  <conditionalFormatting sqref="G19">
    <cfRule type="cellIs" dxfId="188" priority="336" operator="between">
      <formula>0.00000001</formula>
      <formula>1</formula>
    </cfRule>
  </conditionalFormatting>
  <conditionalFormatting sqref="G18">
    <cfRule type="cellIs" dxfId="187" priority="333" operator="between">
      <formula>0.00000001</formula>
      <formula>1</formula>
    </cfRule>
  </conditionalFormatting>
  <conditionalFormatting sqref="C8">
    <cfRule type="cellIs" dxfId="186" priority="331" operator="between">
      <formula>0.00000001</formula>
      <formula>1</formula>
    </cfRule>
  </conditionalFormatting>
  <conditionalFormatting sqref="C12">
    <cfRule type="cellIs" dxfId="185" priority="327" operator="between">
      <formula>0.00000001</formula>
      <formula>1</formula>
    </cfRule>
  </conditionalFormatting>
  <conditionalFormatting sqref="I11">
    <cfRule type="cellIs" dxfId="184" priority="325" operator="between">
      <formula>0.000001</formula>
      <formula>1</formula>
    </cfRule>
  </conditionalFormatting>
  <conditionalFormatting sqref="E12">
    <cfRule type="cellIs" dxfId="183" priority="324" operator="between">
      <formula>0.00000001</formula>
      <formula>1</formula>
    </cfRule>
  </conditionalFormatting>
  <conditionalFormatting sqref="G12">
    <cfRule type="cellIs" dxfId="182" priority="323" operator="between">
      <formula>0.00000001</formula>
      <formula>1</formula>
    </cfRule>
  </conditionalFormatting>
  <conditionalFormatting sqref="C28">
    <cfRule type="cellIs" dxfId="181" priority="313" operator="between">
      <formula>0.00000001</formula>
      <formula>1</formula>
    </cfRule>
  </conditionalFormatting>
  <conditionalFormatting sqref="C27">
    <cfRule type="cellIs" dxfId="180" priority="311" operator="between">
      <formula>0.00000001</formula>
      <formula>1</formula>
    </cfRule>
  </conditionalFormatting>
  <conditionalFormatting sqref="I27">
    <cfRule type="cellIs" dxfId="179" priority="310" operator="between">
      <formula>0.000001</formula>
      <formula>1</formula>
    </cfRule>
  </conditionalFormatting>
  <conditionalFormatting sqref="C28">
    <cfRule type="cellIs" dxfId="178" priority="309" operator="between">
      <formula>0.00000001</formula>
      <formula>1</formula>
    </cfRule>
  </conditionalFormatting>
  <conditionalFormatting sqref="I27">
    <cfRule type="cellIs" dxfId="177" priority="307" operator="between">
      <formula>0.000001</formula>
      <formula>1</formula>
    </cfRule>
  </conditionalFormatting>
  <conditionalFormatting sqref="C27">
    <cfRule type="cellIs" dxfId="176" priority="308" operator="between">
      <formula>0.00000001</formula>
      <formula>1</formula>
    </cfRule>
  </conditionalFormatting>
  <conditionalFormatting sqref="E28">
    <cfRule type="cellIs" dxfId="175" priority="306" operator="between">
      <formula>0.00000001</formula>
      <formula>1</formula>
    </cfRule>
  </conditionalFormatting>
  <conditionalFormatting sqref="G28">
    <cfRule type="cellIs" dxfId="174" priority="305" operator="between">
      <formula>0.00000001</formula>
      <formula>1</formula>
    </cfRule>
  </conditionalFormatting>
  <conditionalFormatting sqref="C34">
    <cfRule type="cellIs" dxfId="173" priority="302" operator="between">
      <formula>0.00000001</formula>
      <formula>1</formula>
    </cfRule>
  </conditionalFormatting>
  <conditionalFormatting sqref="C34">
    <cfRule type="cellIs" dxfId="172" priority="299" operator="between">
      <formula>0.00000001</formula>
      <formula>1</formula>
    </cfRule>
  </conditionalFormatting>
  <conditionalFormatting sqref="I13">
    <cfRule type="cellIs" dxfId="171" priority="293" operator="between">
      <formula>0.000001</formula>
      <formula>1</formula>
    </cfRule>
  </conditionalFormatting>
  <conditionalFormatting sqref="C9">
    <cfRule type="cellIs" dxfId="170" priority="287" operator="between">
      <formula>0.00000001</formula>
      <formula>1</formula>
    </cfRule>
  </conditionalFormatting>
  <conditionalFormatting sqref="C17">
    <cfRule type="cellIs" dxfId="169" priority="283" operator="between">
      <formula>0.00000001</formula>
      <formula>1</formula>
    </cfRule>
  </conditionalFormatting>
  <conditionalFormatting sqref="C12">
    <cfRule type="cellIs" dxfId="168" priority="284" operator="between">
      <formula>0.00000001</formula>
      <formula>1</formula>
    </cfRule>
  </conditionalFormatting>
  <conditionalFormatting sqref="C18">
    <cfRule type="cellIs" dxfId="167" priority="279" operator="between">
      <formula>0.00000001</formula>
      <formula>1</formula>
    </cfRule>
  </conditionalFormatting>
  <conditionalFormatting sqref="C21">
    <cfRule type="cellIs" dxfId="166" priority="275" operator="between">
      <formula>0.00000001</formula>
      <formula>1</formula>
    </cfRule>
  </conditionalFormatting>
  <conditionalFormatting sqref="E21">
    <cfRule type="cellIs" dxfId="165" priority="273" operator="between">
      <formula>0.00000001</formula>
      <formula>1</formula>
    </cfRule>
  </conditionalFormatting>
  <conditionalFormatting sqref="C19">
    <cfRule type="cellIs" dxfId="164" priority="271" operator="between">
      <formula>0.00000001</formula>
      <formula>1</formula>
    </cfRule>
  </conditionalFormatting>
  <conditionalFormatting sqref="C15">
    <cfRule type="cellIs" dxfId="163" priority="270" operator="between">
      <formula>0.00000001</formula>
      <formula>1</formula>
    </cfRule>
  </conditionalFormatting>
  <conditionalFormatting sqref="C7">
    <cfRule type="cellIs" dxfId="162" priority="264" operator="between">
      <formula>0.00000001</formula>
      <formula>1</formula>
    </cfRule>
  </conditionalFormatting>
  <conditionalFormatting sqref="E15">
    <cfRule type="cellIs" dxfId="161" priority="268" operator="between">
      <formula>0.00000001</formula>
      <formula>1</formula>
    </cfRule>
  </conditionalFormatting>
  <conditionalFormatting sqref="C10">
    <cfRule type="cellIs" dxfId="160" priority="266" operator="between">
      <formula>0.00000001</formula>
      <formula>1</formula>
    </cfRule>
  </conditionalFormatting>
  <conditionalFormatting sqref="I10">
    <cfRule type="cellIs" dxfId="159" priority="265" operator="between">
      <formula>0.000001</formula>
      <formula>1</formula>
    </cfRule>
  </conditionalFormatting>
  <conditionalFormatting sqref="C6">
    <cfRule type="cellIs" dxfId="158" priority="262" operator="between">
      <formula>0.00000001</formula>
      <formula>1</formula>
    </cfRule>
  </conditionalFormatting>
  <conditionalFormatting sqref="I6">
    <cfRule type="cellIs" dxfId="157" priority="261" operator="between">
      <formula>0.000001</formula>
      <formula>1</formula>
    </cfRule>
  </conditionalFormatting>
  <conditionalFormatting sqref="I18">
    <cfRule type="cellIs" dxfId="156" priority="260" operator="between">
      <formula>0.000001</formula>
      <formula>1</formula>
    </cfRule>
  </conditionalFormatting>
  <conditionalFormatting sqref="I13">
    <cfRule type="cellIs" dxfId="155" priority="259" operator="between">
      <formula>0.000001</formula>
      <formula>1</formula>
    </cfRule>
  </conditionalFormatting>
  <conditionalFormatting sqref="C28">
    <cfRule type="cellIs" dxfId="154" priority="258" operator="between">
      <formula>0.00000001</formula>
      <formula>1</formula>
    </cfRule>
  </conditionalFormatting>
  <conditionalFormatting sqref="C39">
    <cfRule type="cellIs" dxfId="153" priority="255" operator="between">
      <formula>0.00000001</formula>
      <formula>1</formula>
    </cfRule>
  </conditionalFormatting>
  <conditionalFormatting sqref="I39">
    <cfRule type="cellIs" dxfId="152" priority="254" operator="between">
      <formula>0.000001</formula>
      <formula>1</formula>
    </cfRule>
  </conditionalFormatting>
  <conditionalFormatting sqref="I19">
    <cfRule type="cellIs" dxfId="151" priority="253" operator="between">
      <formula>0.000001</formula>
      <formula>1</formula>
    </cfRule>
  </conditionalFormatting>
  <conditionalFormatting sqref="I37">
    <cfRule type="cellIs" dxfId="150" priority="243" operator="between">
      <formula>0.000001</formula>
      <formula>1</formula>
    </cfRule>
  </conditionalFormatting>
  <conditionalFormatting sqref="C37">
    <cfRule type="cellIs" dxfId="149" priority="244" operator="between">
      <formula>0.00000001</formula>
      <formula>1</formula>
    </cfRule>
  </conditionalFormatting>
  <conditionalFormatting sqref="I37">
    <cfRule type="cellIs" dxfId="148" priority="241" operator="between">
      <formula>0.000001</formula>
      <formula>1</formula>
    </cfRule>
  </conditionalFormatting>
  <conditionalFormatting sqref="C37">
    <cfRule type="cellIs" dxfId="147" priority="242" operator="between">
      <formula>0.00000001</formula>
      <formula>1</formula>
    </cfRule>
  </conditionalFormatting>
  <conditionalFormatting sqref="G18">
    <cfRule type="cellIs" dxfId="146" priority="238" operator="between">
      <formula>0.00000001</formula>
      <formula>1</formula>
    </cfRule>
  </conditionalFormatting>
  <conditionalFormatting sqref="E12">
    <cfRule type="cellIs" dxfId="145" priority="237" operator="between">
      <formula>0.00000001</formula>
      <formula>1</formula>
    </cfRule>
  </conditionalFormatting>
  <conditionalFormatting sqref="G12">
    <cfRule type="cellIs" dxfId="144" priority="236" operator="between">
      <formula>0.00000001</formula>
      <formula>1</formula>
    </cfRule>
  </conditionalFormatting>
  <conditionalFormatting sqref="G17">
    <cfRule type="cellIs" dxfId="143" priority="235" operator="between">
      <formula>0.00000001</formula>
      <formula>1</formula>
    </cfRule>
  </conditionalFormatting>
  <conditionalFormatting sqref="I22">
    <cfRule type="cellIs" dxfId="142" priority="234" operator="between">
      <formula>0.00000001</formula>
      <formula>1</formula>
    </cfRule>
  </conditionalFormatting>
  <conditionalFormatting sqref="C7">
    <cfRule type="cellIs" dxfId="141" priority="233" operator="between">
      <formula>0.00000001</formula>
      <formula>1</formula>
    </cfRule>
  </conditionalFormatting>
  <conditionalFormatting sqref="C6">
    <cfRule type="cellIs" dxfId="140" priority="231" operator="between">
      <formula>0.00000001</formula>
      <formula>1</formula>
    </cfRule>
  </conditionalFormatting>
  <conditionalFormatting sqref="I6">
    <cfRule type="cellIs" dxfId="139" priority="230" operator="between">
      <formula>0.000001</formula>
      <formula>1</formula>
    </cfRule>
  </conditionalFormatting>
  <conditionalFormatting sqref="I10">
    <cfRule type="cellIs" dxfId="138" priority="227" operator="between">
      <formula>0.000001</formula>
      <formula>1</formula>
    </cfRule>
  </conditionalFormatting>
  <conditionalFormatting sqref="C10">
    <cfRule type="cellIs" dxfId="137" priority="228" operator="between">
      <formula>0.00000001</formula>
      <formula>1</formula>
    </cfRule>
  </conditionalFormatting>
  <conditionalFormatting sqref="E11">
    <cfRule type="cellIs" dxfId="136" priority="226" operator="between">
      <formula>0.00000001</formula>
      <formula>1</formula>
    </cfRule>
  </conditionalFormatting>
  <conditionalFormatting sqref="G11">
    <cfRule type="cellIs" dxfId="135" priority="225" operator="between">
      <formula>0.00000001</formula>
      <formula>1</formula>
    </cfRule>
  </conditionalFormatting>
  <conditionalFormatting sqref="C27">
    <cfRule type="cellIs" dxfId="134" priority="215" operator="between">
      <formula>0.00000001</formula>
      <formula>1</formula>
    </cfRule>
  </conditionalFormatting>
  <conditionalFormatting sqref="C27">
    <cfRule type="cellIs" dxfId="133" priority="212" operator="between">
      <formula>0.00000001</formula>
      <formula>1</formula>
    </cfRule>
  </conditionalFormatting>
  <conditionalFormatting sqref="E27">
    <cfRule type="cellIs" dxfId="132" priority="209" operator="between">
      <formula>0.00000001</formula>
      <formula>1</formula>
    </cfRule>
  </conditionalFormatting>
  <conditionalFormatting sqref="G27">
    <cfRule type="cellIs" dxfId="131" priority="208" operator="between">
      <formula>0.00000001</formula>
      <formula>1</formula>
    </cfRule>
  </conditionalFormatting>
  <conditionalFormatting sqref="C34">
    <cfRule type="cellIs" dxfId="130" priority="207" operator="between">
      <formula>0.00000001</formula>
      <formula>1</formula>
    </cfRule>
  </conditionalFormatting>
  <conditionalFormatting sqref="C34">
    <cfRule type="cellIs" dxfId="129" priority="203" operator="between">
      <formula>0.00000001</formula>
      <formula>1</formula>
    </cfRule>
  </conditionalFormatting>
  <conditionalFormatting sqref="C37">
    <cfRule type="cellIs" dxfId="128" priority="198" operator="between">
      <formula>0.00000001</formula>
      <formula>1</formula>
    </cfRule>
  </conditionalFormatting>
  <conditionalFormatting sqref="I37">
    <cfRule type="cellIs" dxfId="127" priority="197" operator="between">
      <formula>0.000001</formula>
      <formula>1</formula>
    </cfRule>
  </conditionalFormatting>
  <conditionalFormatting sqref="C20">
    <cfRule type="cellIs" dxfId="126" priority="195" operator="between">
      <formula>0.00000001</formula>
      <formula>1</formula>
    </cfRule>
  </conditionalFormatting>
  <conditionalFormatting sqref="C20">
    <cfRule type="cellIs" dxfId="125" priority="194" operator="between">
      <formula>0.00000001</formula>
      <formula>1</formula>
    </cfRule>
  </conditionalFormatting>
  <conditionalFormatting sqref="K16">
    <cfRule type="cellIs" dxfId="124" priority="189" operator="between">
      <formula>0.000001</formula>
      <formula>1</formula>
    </cfRule>
  </conditionalFormatting>
  <conditionalFormatting sqref="C16">
    <cfRule type="cellIs" dxfId="123" priority="188" operator="between">
      <formula>0.00000001</formula>
      <formula>1</formula>
    </cfRule>
  </conditionalFormatting>
  <conditionalFormatting sqref="C16">
    <cfRule type="cellIs" dxfId="122" priority="187" operator="between">
      <formula>0.00000001</formula>
      <formula>1</formula>
    </cfRule>
  </conditionalFormatting>
  <conditionalFormatting sqref="C16">
    <cfRule type="cellIs" dxfId="121" priority="176" operator="between">
      <formula>0.00000001</formula>
      <formula>1</formula>
    </cfRule>
  </conditionalFormatting>
  <conditionalFormatting sqref="C16">
    <cfRule type="cellIs" dxfId="120" priority="175" operator="between">
      <formula>0.00000001</formula>
      <formula>1</formula>
    </cfRule>
  </conditionalFormatting>
  <conditionalFormatting sqref="E16">
    <cfRule type="cellIs" dxfId="119" priority="174" operator="between">
      <formula>0.00000001</formula>
      <formula>1</formula>
    </cfRule>
  </conditionalFormatting>
  <conditionalFormatting sqref="C15">
    <cfRule type="cellIs" dxfId="118" priority="173" operator="between">
      <formula>0.00000001</formula>
      <formula>1</formula>
    </cfRule>
  </conditionalFormatting>
  <conditionalFormatting sqref="C15">
    <cfRule type="cellIs" dxfId="117" priority="172" operator="between">
      <formula>0.00000001</formula>
      <formula>1</formula>
    </cfRule>
  </conditionalFormatting>
  <conditionalFormatting sqref="C14">
    <cfRule type="cellIs" dxfId="116" priority="171" operator="between">
      <formula>0.00000001</formula>
      <formula>1</formula>
    </cfRule>
  </conditionalFormatting>
  <conditionalFormatting sqref="C14">
    <cfRule type="cellIs" dxfId="115" priority="170" operator="between">
      <formula>0.00000001</formula>
      <formula>1</formula>
    </cfRule>
  </conditionalFormatting>
  <conditionalFormatting sqref="E14">
    <cfRule type="cellIs" dxfId="114" priority="169" operator="between">
      <formula>0.00000001</formula>
      <formula>1</formula>
    </cfRule>
  </conditionalFormatting>
  <conditionalFormatting sqref="G14">
    <cfRule type="cellIs" dxfId="113" priority="168" operator="between">
      <formula>0.00000001</formula>
      <formula>1</formula>
    </cfRule>
  </conditionalFormatting>
  <conditionalFormatting sqref="I14">
    <cfRule type="cellIs" dxfId="112" priority="167" operator="between">
      <formula>0.000001</formula>
      <formula>1</formula>
    </cfRule>
  </conditionalFormatting>
  <conditionalFormatting sqref="I14">
    <cfRule type="cellIs" dxfId="111" priority="166" operator="between">
      <formula>0.000001</formula>
      <formula>1</formula>
    </cfRule>
  </conditionalFormatting>
  <conditionalFormatting sqref="E14">
    <cfRule type="cellIs" dxfId="110" priority="165" operator="between">
      <formula>0.00000001</formula>
      <formula>1</formula>
    </cfRule>
  </conditionalFormatting>
  <conditionalFormatting sqref="G14">
    <cfRule type="cellIs" dxfId="109" priority="164" operator="between">
      <formula>0.00000001</formula>
      <formula>1</formula>
    </cfRule>
  </conditionalFormatting>
  <conditionalFormatting sqref="I12">
    <cfRule type="cellIs" dxfId="108" priority="162" operator="between">
      <formula>0.000001</formula>
      <formula>1</formula>
    </cfRule>
  </conditionalFormatting>
  <conditionalFormatting sqref="C34">
    <cfRule type="cellIs" dxfId="107" priority="159" operator="between">
      <formula>0.00000001</formula>
      <formula>1</formula>
    </cfRule>
  </conditionalFormatting>
  <conditionalFormatting sqref="C34">
    <cfRule type="cellIs" dxfId="106" priority="155" operator="between">
      <formula>0.00000001</formula>
      <formula>1</formula>
    </cfRule>
  </conditionalFormatting>
  <conditionalFormatting sqref="C34">
    <cfRule type="cellIs" dxfId="105" priority="149" operator="between">
      <formula>0.00000001</formula>
      <formula>1</formula>
    </cfRule>
  </conditionalFormatting>
  <conditionalFormatting sqref="C34">
    <cfRule type="cellIs" dxfId="104" priority="147" operator="between">
      <formula>0.00000001</formula>
      <formula>1</formula>
    </cfRule>
  </conditionalFormatting>
  <conditionalFormatting sqref="C39">
    <cfRule type="cellIs" dxfId="103" priority="143" operator="between">
      <formula>0.00000001</formula>
      <formula>1</formula>
    </cfRule>
  </conditionalFormatting>
  <conditionalFormatting sqref="I39">
    <cfRule type="cellIs" dxfId="102" priority="142" operator="between">
      <formula>0.000001</formula>
      <formula>1</formula>
    </cfRule>
  </conditionalFormatting>
  <conditionalFormatting sqref="I37">
    <cfRule type="cellIs" dxfId="101" priority="136" operator="between">
      <formula>0.000001</formula>
      <formula>1</formula>
    </cfRule>
  </conditionalFormatting>
  <conditionalFormatting sqref="C37">
    <cfRule type="cellIs" dxfId="100" priority="137" operator="between">
      <formula>0.00000001</formula>
      <formula>1</formula>
    </cfRule>
  </conditionalFormatting>
  <conditionalFormatting sqref="I37">
    <cfRule type="cellIs" dxfId="99" priority="134" operator="between">
      <formula>0.000001</formula>
      <formula>1</formula>
    </cfRule>
  </conditionalFormatting>
  <conditionalFormatting sqref="C37">
    <cfRule type="cellIs" dxfId="98" priority="135" operator="between">
      <formula>0.00000001</formula>
      <formula>1</formula>
    </cfRule>
  </conditionalFormatting>
  <conditionalFormatting sqref="C37">
    <cfRule type="cellIs" dxfId="97" priority="133" operator="between">
      <formula>0.00000001</formula>
      <formula>1</formula>
    </cfRule>
  </conditionalFormatting>
  <conditionalFormatting sqref="I37">
    <cfRule type="cellIs" dxfId="96" priority="132" operator="between">
      <formula>0.000001</formula>
      <formula>1</formula>
    </cfRule>
  </conditionalFormatting>
  <conditionalFormatting sqref="C37">
    <cfRule type="cellIs" dxfId="95" priority="130" operator="between">
      <formula>0.00000001</formula>
      <formula>1</formula>
    </cfRule>
  </conditionalFormatting>
  <conditionalFormatting sqref="C37">
    <cfRule type="cellIs" dxfId="94" priority="131" operator="between">
      <formula>0.00000001</formula>
      <formula>1</formula>
    </cfRule>
  </conditionalFormatting>
  <conditionalFormatting sqref="G30">
    <cfRule type="cellIs" dxfId="93" priority="116" operator="between">
      <formula>0.00000001</formula>
      <formula>1</formula>
    </cfRule>
  </conditionalFormatting>
  <conditionalFormatting sqref="C35">
    <cfRule type="cellIs" dxfId="92" priority="107" operator="between">
      <formula>0.00000001</formula>
      <formula>1</formula>
    </cfRule>
  </conditionalFormatting>
  <conditionalFormatting sqref="C35">
    <cfRule type="cellIs" dxfId="91" priority="106" operator="between">
      <formula>0.00000001</formula>
      <formula>1</formula>
    </cfRule>
  </conditionalFormatting>
  <conditionalFormatting sqref="C35">
    <cfRule type="cellIs" dxfId="90" priority="105" operator="between">
      <formula>0.00000001</formula>
      <formula>1</formula>
    </cfRule>
  </conditionalFormatting>
  <conditionalFormatting sqref="C35">
    <cfRule type="cellIs" dxfId="89" priority="104" operator="between">
      <formula>0.00000001</formula>
      <formula>1</formula>
    </cfRule>
  </conditionalFormatting>
  <conditionalFormatting sqref="C35">
    <cfRule type="cellIs" dxfId="88" priority="103" operator="between">
      <formula>0.00000001</formula>
      <formula>1</formula>
    </cfRule>
  </conditionalFormatting>
  <conditionalFormatting sqref="I35">
    <cfRule type="cellIs" dxfId="87" priority="102" operator="between">
      <formula>0.000001</formula>
      <formula>1</formula>
    </cfRule>
  </conditionalFormatting>
  <conditionalFormatting sqref="C35">
    <cfRule type="cellIs" dxfId="86" priority="101" operator="between">
      <formula>0.00000001</formula>
      <formula>1</formula>
    </cfRule>
  </conditionalFormatting>
  <conditionalFormatting sqref="I35">
    <cfRule type="cellIs" dxfId="85" priority="100" operator="between">
      <formula>0.000001</formula>
      <formula>1</formula>
    </cfRule>
  </conditionalFormatting>
  <conditionalFormatting sqref="I35">
    <cfRule type="cellIs" dxfId="84" priority="98" operator="between">
      <formula>0.000001</formula>
      <formula>1</formula>
    </cfRule>
  </conditionalFormatting>
  <conditionalFormatting sqref="C35">
    <cfRule type="cellIs" dxfId="83" priority="99" operator="between">
      <formula>0.00000001</formula>
      <formula>1</formula>
    </cfRule>
  </conditionalFormatting>
  <conditionalFormatting sqref="I35">
    <cfRule type="cellIs" dxfId="82" priority="96" operator="between">
      <formula>0.000001</formula>
      <formula>1</formula>
    </cfRule>
  </conditionalFormatting>
  <conditionalFormatting sqref="C35">
    <cfRule type="cellIs" dxfId="81" priority="97" operator="between">
      <formula>0.00000001</formula>
      <formula>1</formula>
    </cfRule>
  </conditionalFormatting>
  <conditionalFormatting sqref="C35">
    <cfRule type="cellIs" dxfId="80" priority="95" operator="between">
      <formula>0.00000001</formula>
      <formula>1</formula>
    </cfRule>
  </conditionalFormatting>
  <conditionalFormatting sqref="I35">
    <cfRule type="cellIs" dxfId="79" priority="94" operator="between">
      <formula>0.000001</formula>
      <formula>1</formula>
    </cfRule>
  </conditionalFormatting>
  <conditionalFormatting sqref="C36">
    <cfRule type="cellIs" dxfId="78" priority="93" operator="between">
      <formula>0.00000001</formula>
      <formula>1</formula>
    </cfRule>
  </conditionalFormatting>
  <conditionalFormatting sqref="I36">
    <cfRule type="cellIs" dxfId="77" priority="92" operator="between">
      <formula>0.000001</formula>
      <formula>1</formula>
    </cfRule>
  </conditionalFormatting>
  <conditionalFormatting sqref="C36">
    <cfRule type="cellIs" dxfId="76" priority="91" operator="between">
      <formula>0.00000001</formula>
      <formula>1</formula>
    </cfRule>
  </conditionalFormatting>
  <conditionalFormatting sqref="I36">
    <cfRule type="cellIs" dxfId="75" priority="90" operator="between">
      <formula>0.000001</formula>
      <formula>1</formula>
    </cfRule>
  </conditionalFormatting>
  <conditionalFormatting sqref="I36">
    <cfRule type="cellIs" dxfId="74" priority="88" operator="between">
      <formula>0.000001</formula>
      <formula>1</formula>
    </cfRule>
  </conditionalFormatting>
  <conditionalFormatting sqref="C36">
    <cfRule type="cellIs" dxfId="73" priority="89" operator="between">
      <formula>0.00000001</formula>
      <formula>1</formula>
    </cfRule>
  </conditionalFormatting>
  <conditionalFormatting sqref="I36">
    <cfRule type="cellIs" dxfId="72" priority="86" operator="between">
      <formula>0.000001</formula>
      <formula>1</formula>
    </cfRule>
  </conditionalFormatting>
  <conditionalFormatting sqref="C36">
    <cfRule type="cellIs" dxfId="71" priority="87" operator="between">
      <formula>0.00000001</formula>
      <formula>1</formula>
    </cfRule>
  </conditionalFormatting>
  <conditionalFormatting sqref="C36">
    <cfRule type="cellIs" dxfId="70" priority="85" operator="between">
      <formula>0.00000001</formula>
      <formula>1</formula>
    </cfRule>
  </conditionalFormatting>
  <conditionalFormatting sqref="I36">
    <cfRule type="cellIs" dxfId="69" priority="84" operator="between">
      <formula>0.000001</formula>
      <formula>1</formula>
    </cfRule>
  </conditionalFormatting>
  <conditionalFormatting sqref="I36">
    <cfRule type="cellIs" dxfId="68" priority="82" operator="between">
      <formula>0.000001</formula>
      <formula>1</formula>
    </cfRule>
  </conditionalFormatting>
  <conditionalFormatting sqref="C36">
    <cfRule type="cellIs" dxfId="67" priority="83" operator="between">
      <formula>0.00000001</formula>
      <formula>1</formula>
    </cfRule>
  </conditionalFormatting>
  <conditionalFormatting sqref="I36">
    <cfRule type="cellIs" dxfId="66" priority="80" operator="between">
      <formula>0.000001</formula>
      <formula>1</formula>
    </cfRule>
  </conditionalFormatting>
  <conditionalFormatting sqref="C36">
    <cfRule type="cellIs" dxfId="65" priority="81" operator="between">
      <formula>0.00000001</formula>
      <formula>1</formula>
    </cfRule>
  </conditionalFormatting>
  <conditionalFormatting sqref="C36">
    <cfRule type="cellIs" dxfId="64" priority="79" operator="between">
      <formula>0.00000001</formula>
      <formula>1</formula>
    </cfRule>
  </conditionalFormatting>
  <conditionalFormatting sqref="I36">
    <cfRule type="cellIs" dxfId="63" priority="78" operator="between">
      <formula>0.000001</formula>
      <formula>1</formula>
    </cfRule>
  </conditionalFormatting>
  <conditionalFormatting sqref="C36">
    <cfRule type="cellIs" dxfId="62" priority="76" operator="between">
      <formula>0.00000001</formula>
      <formula>1</formula>
    </cfRule>
  </conditionalFormatting>
  <conditionalFormatting sqref="C36">
    <cfRule type="cellIs" dxfId="61" priority="77" operator="between">
      <formula>0.00000001</formula>
      <formula>1</formula>
    </cfRule>
  </conditionalFormatting>
  <conditionalFormatting sqref="C38">
    <cfRule type="cellIs" dxfId="60" priority="74" operator="between">
      <formula>0.00000001</formula>
      <formula>1</formula>
    </cfRule>
  </conditionalFormatting>
  <conditionalFormatting sqref="C38">
    <cfRule type="cellIs" dxfId="59" priority="75" operator="between">
      <formula>0.00000001</formula>
      <formula>1</formula>
    </cfRule>
  </conditionalFormatting>
  <conditionalFormatting sqref="C38">
    <cfRule type="cellIs" dxfId="58" priority="73" operator="between">
      <formula>0.00000001</formula>
      <formula>1</formula>
    </cfRule>
  </conditionalFormatting>
  <conditionalFormatting sqref="I38">
    <cfRule type="cellIs" dxfId="57" priority="72" operator="between">
      <formula>0.000001</formula>
      <formula>1</formula>
    </cfRule>
  </conditionalFormatting>
  <conditionalFormatting sqref="C38">
    <cfRule type="cellIs" dxfId="56" priority="71" operator="between">
      <formula>0.00000001</formula>
      <formula>1</formula>
    </cfRule>
  </conditionalFormatting>
  <conditionalFormatting sqref="I38">
    <cfRule type="cellIs" dxfId="55" priority="70" operator="between">
      <formula>0.000001</formula>
      <formula>1</formula>
    </cfRule>
  </conditionalFormatting>
  <conditionalFormatting sqref="C33">
    <cfRule type="cellIs" dxfId="54" priority="69" operator="between">
      <formula>0.00000001</formula>
      <formula>1</formula>
    </cfRule>
  </conditionalFormatting>
  <conditionalFormatting sqref="C33">
    <cfRule type="cellIs" dxfId="53" priority="68" operator="between">
      <formula>0.00000001</formula>
      <formula>1</formula>
    </cfRule>
  </conditionalFormatting>
  <conditionalFormatting sqref="C33">
    <cfRule type="cellIs" dxfId="52" priority="67" operator="between">
      <formula>0.00000001</formula>
      <formula>1</formula>
    </cfRule>
  </conditionalFormatting>
  <conditionalFormatting sqref="C33">
    <cfRule type="cellIs" dxfId="51" priority="66" operator="between">
      <formula>0.00000001</formula>
      <formula>1</formula>
    </cfRule>
  </conditionalFormatting>
  <conditionalFormatting sqref="E33">
    <cfRule type="cellIs" dxfId="50" priority="65" operator="between">
      <formula>0.00000001</formula>
      <formula>1</formula>
    </cfRule>
  </conditionalFormatting>
  <conditionalFormatting sqref="I33">
    <cfRule type="cellIs" dxfId="49" priority="64" operator="between">
      <formula>0.000001</formula>
      <formula>1</formula>
    </cfRule>
  </conditionalFormatting>
  <conditionalFormatting sqref="I33">
    <cfRule type="cellIs" dxfId="48" priority="63" operator="between">
      <formula>0.000001</formula>
      <formula>1</formula>
    </cfRule>
  </conditionalFormatting>
  <conditionalFormatting sqref="C33">
    <cfRule type="cellIs" dxfId="47" priority="62" operator="between">
      <formula>0.00000001</formula>
      <formula>1</formula>
    </cfRule>
  </conditionalFormatting>
  <conditionalFormatting sqref="I33">
    <cfRule type="cellIs" dxfId="46" priority="61" operator="between">
      <formula>0.000001</formula>
      <formula>1</formula>
    </cfRule>
  </conditionalFormatting>
  <conditionalFormatting sqref="C33">
    <cfRule type="cellIs" dxfId="45" priority="60" operator="between">
      <formula>0.00000001</formula>
      <formula>1</formula>
    </cfRule>
  </conditionalFormatting>
  <conditionalFormatting sqref="I33">
    <cfRule type="cellIs" dxfId="44" priority="59" operator="between">
      <formula>0.000001</formula>
      <formula>1</formula>
    </cfRule>
  </conditionalFormatting>
  <conditionalFormatting sqref="C33">
    <cfRule type="cellIs" dxfId="43" priority="58" operator="between">
      <formula>0.00000001</formula>
      <formula>1</formula>
    </cfRule>
  </conditionalFormatting>
  <conditionalFormatting sqref="I33">
    <cfRule type="cellIs" dxfId="42" priority="57" operator="between">
      <formula>0.000001</formula>
      <formula>1</formula>
    </cfRule>
  </conditionalFormatting>
  <conditionalFormatting sqref="I33">
    <cfRule type="cellIs" dxfId="41" priority="55" operator="between">
      <formula>0.000001</formula>
      <formula>1</formula>
    </cfRule>
  </conditionalFormatting>
  <conditionalFormatting sqref="C33">
    <cfRule type="cellIs" dxfId="40" priority="56" operator="between">
      <formula>0.00000001</formula>
      <formula>1</formula>
    </cfRule>
  </conditionalFormatting>
  <conditionalFormatting sqref="G33">
    <cfRule type="cellIs" dxfId="39" priority="54" operator="between">
      <formula>0.00000001</formula>
      <formula>1</formula>
    </cfRule>
  </conditionalFormatting>
  <conditionalFormatting sqref="C32">
    <cfRule type="cellIs" dxfId="38" priority="53" operator="between">
      <formula>0.00000001</formula>
      <formula>1</formula>
    </cfRule>
  </conditionalFormatting>
  <conditionalFormatting sqref="I32">
    <cfRule type="cellIs" dxfId="37" priority="52" operator="between">
      <formula>0.000001</formula>
      <formula>1</formula>
    </cfRule>
  </conditionalFormatting>
  <conditionalFormatting sqref="G32">
    <cfRule type="cellIs" dxfId="36" priority="51" operator="between">
      <formula>0.00000001</formula>
      <formula>1</formula>
    </cfRule>
  </conditionalFormatting>
  <conditionalFormatting sqref="I31">
    <cfRule type="cellIs" dxfId="35" priority="42" operator="between">
      <formula>0.000001</formula>
      <formula>1</formula>
    </cfRule>
  </conditionalFormatting>
  <conditionalFormatting sqref="C31">
    <cfRule type="cellIs" dxfId="34" priority="43" operator="between">
      <formula>0.00000001</formula>
      <formula>1</formula>
    </cfRule>
  </conditionalFormatting>
  <conditionalFormatting sqref="C31">
    <cfRule type="cellIs" dxfId="33" priority="41" operator="between">
      <formula>0.00000001</formula>
      <formula>1</formula>
    </cfRule>
  </conditionalFormatting>
  <conditionalFormatting sqref="I31">
    <cfRule type="cellIs" dxfId="32" priority="40" operator="between">
      <formula>0.000001</formula>
      <formula>1</formula>
    </cfRule>
  </conditionalFormatting>
  <conditionalFormatting sqref="I31">
    <cfRule type="cellIs" dxfId="31" priority="38" operator="between">
      <formula>0.000001</formula>
      <formula>1</formula>
    </cfRule>
  </conditionalFormatting>
  <conditionalFormatting sqref="C31">
    <cfRule type="cellIs" dxfId="30" priority="39" operator="between">
      <formula>0.00000001</formula>
      <formula>1</formula>
    </cfRule>
  </conditionalFormatting>
  <conditionalFormatting sqref="G31">
    <cfRule type="cellIs" dxfId="29" priority="37" operator="between">
      <formula>0.00000001</formula>
      <formula>1</formula>
    </cfRule>
  </conditionalFormatting>
  <conditionalFormatting sqref="C24">
    <cfRule type="cellIs" dxfId="28" priority="36" operator="between">
      <formula>0.00000001</formula>
      <formula>1</formula>
    </cfRule>
  </conditionalFormatting>
  <conditionalFormatting sqref="C24">
    <cfRule type="cellIs" dxfId="27" priority="34" operator="between">
      <formula>0.00000001</formula>
      <formula>1</formula>
    </cfRule>
  </conditionalFormatting>
  <conditionalFormatting sqref="I25">
    <cfRule type="cellIs" dxfId="26" priority="24" operator="between">
      <formula>0.000001</formula>
      <formula>1</formula>
    </cfRule>
  </conditionalFormatting>
  <conditionalFormatting sqref="C25">
    <cfRule type="cellIs" dxfId="25" priority="25" operator="between">
      <formula>0.00000001</formula>
      <formula>1</formula>
    </cfRule>
  </conditionalFormatting>
  <conditionalFormatting sqref="C25">
    <cfRule type="cellIs" dxfId="24" priority="23" operator="between">
      <formula>0.00000001</formula>
      <formula>1</formula>
    </cfRule>
  </conditionalFormatting>
  <conditionalFormatting sqref="I25">
    <cfRule type="cellIs" dxfId="23" priority="22" operator="between">
      <formula>0.000001</formula>
      <formula>1</formula>
    </cfRule>
  </conditionalFormatting>
  <conditionalFormatting sqref="I25">
    <cfRule type="cellIs" dxfId="22" priority="20" operator="between">
      <formula>0.000001</formula>
      <formula>1</formula>
    </cfRule>
  </conditionalFormatting>
  <conditionalFormatting sqref="C25">
    <cfRule type="cellIs" dxfId="21" priority="21" operator="between">
      <formula>0.00000001</formula>
      <formula>1</formula>
    </cfRule>
  </conditionalFormatting>
  <conditionalFormatting sqref="G25">
    <cfRule type="cellIs" dxfId="20" priority="19" operator="between">
      <formula>0.00000001</formula>
      <formula>1</formula>
    </cfRule>
  </conditionalFormatting>
  <conditionalFormatting sqref="C26">
    <cfRule type="cellIs" dxfId="19" priority="18" operator="between">
      <formula>0.00000001</formula>
      <formula>1</formula>
    </cfRule>
  </conditionalFormatting>
  <conditionalFormatting sqref="I26">
    <cfRule type="cellIs" dxfId="18" priority="17" operator="between">
      <formula>0.000001</formula>
      <formula>1</formula>
    </cfRule>
  </conditionalFormatting>
  <conditionalFormatting sqref="I26">
    <cfRule type="cellIs" dxfId="17" priority="15" operator="between">
      <formula>0.000001</formula>
      <formula>1</formula>
    </cfRule>
  </conditionalFormatting>
  <conditionalFormatting sqref="C26">
    <cfRule type="cellIs" dxfId="16" priority="16" operator="between">
      <formula>0.00000001</formula>
      <formula>1</formula>
    </cfRule>
  </conditionalFormatting>
  <conditionalFormatting sqref="C26">
    <cfRule type="cellIs" dxfId="15" priority="14" operator="between">
      <formula>0.00000001</formula>
      <formula>1</formula>
    </cfRule>
  </conditionalFormatting>
  <conditionalFormatting sqref="C26">
    <cfRule type="cellIs" dxfId="14" priority="13" operator="between">
      <formula>0.00000001</formula>
      <formula>1</formula>
    </cfRule>
  </conditionalFormatting>
  <conditionalFormatting sqref="E26">
    <cfRule type="cellIs" dxfId="13" priority="12" operator="between">
      <formula>0.00000001</formula>
      <formula>1</formula>
    </cfRule>
  </conditionalFormatting>
  <conditionalFormatting sqref="G26">
    <cfRule type="cellIs" dxfId="12" priority="11" operator="between">
      <formula>0.00000001</formula>
      <formula>1</formula>
    </cfRule>
  </conditionalFormatting>
  <conditionalFormatting sqref="I23">
    <cfRule type="cellIs" dxfId="11" priority="9" operator="between">
      <formula>0.000001</formula>
      <formula>1</formula>
    </cfRule>
  </conditionalFormatting>
  <conditionalFormatting sqref="C23">
    <cfRule type="cellIs" dxfId="10" priority="10" operator="between">
      <formula>0.00000001</formula>
      <formula>1</formula>
    </cfRule>
  </conditionalFormatting>
  <conditionalFormatting sqref="C23">
    <cfRule type="cellIs" dxfId="9" priority="8" operator="between">
      <formula>0.00000001</formula>
      <formula>1</formula>
    </cfRule>
  </conditionalFormatting>
  <conditionalFormatting sqref="I23">
    <cfRule type="cellIs" dxfId="8" priority="7" operator="between">
      <formula>0.000001</formula>
      <formula>1</formula>
    </cfRule>
  </conditionalFormatting>
  <conditionalFormatting sqref="I23">
    <cfRule type="cellIs" dxfId="7" priority="5" operator="between">
      <formula>0.000001</formula>
      <formula>1</formula>
    </cfRule>
  </conditionalFormatting>
  <conditionalFormatting sqref="C23">
    <cfRule type="cellIs" dxfId="6" priority="6" operator="between">
      <formula>0.00000001</formula>
      <formula>1</formula>
    </cfRule>
  </conditionalFormatting>
  <conditionalFormatting sqref="G23">
    <cfRule type="cellIs" dxfId="5" priority="4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A4" sqref="A4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904" t="s">
        <v>390</v>
      </c>
      <c r="B1" s="904"/>
      <c r="C1" s="904"/>
      <c r="D1" s="904"/>
      <c r="E1" s="904"/>
      <c r="F1" s="904"/>
      <c r="G1" s="1"/>
      <c r="H1" s="1"/>
      <c r="I1" s="1"/>
    </row>
    <row r="2" spans="1:12" x14ac:dyDescent="0.2">
      <c r="A2" s="905"/>
      <c r="B2" s="905"/>
      <c r="C2" s="905"/>
      <c r="D2" s="905"/>
      <c r="E2" s="905"/>
      <c r="F2" s="905"/>
      <c r="G2" s="11"/>
      <c r="H2" s="62" t="s">
        <v>540</v>
      </c>
      <c r="I2" s="1"/>
    </row>
    <row r="3" spans="1:12" x14ac:dyDescent="0.2">
      <c r="A3" s="12"/>
      <c r="B3" s="873">
        <f>INDICE!A3</f>
        <v>42705</v>
      </c>
      <c r="C3" s="874">
        <v>41671</v>
      </c>
      <c r="D3" s="874" t="s">
        <v>118</v>
      </c>
      <c r="E3" s="874"/>
      <c r="F3" s="874" t="s">
        <v>119</v>
      </c>
      <c r="G3" s="874"/>
      <c r="H3" s="874"/>
      <c r="I3" s="1"/>
    </row>
    <row r="4" spans="1:12" x14ac:dyDescent="0.2">
      <c r="A4" s="601"/>
      <c r="B4" s="97" t="s">
        <v>54</v>
      </c>
      <c r="C4" s="97" t="s">
        <v>484</v>
      </c>
      <c r="D4" s="97" t="s">
        <v>54</v>
      </c>
      <c r="E4" s="97" t="s">
        <v>484</v>
      </c>
      <c r="F4" s="97" t="s">
        <v>54</v>
      </c>
      <c r="G4" s="441" t="s">
        <v>484</v>
      </c>
      <c r="H4" s="441" t="s">
        <v>108</v>
      </c>
      <c r="I4" s="62"/>
    </row>
    <row r="5" spans="1:12" ht="14.1" customHeight="1" x14ac:dyDescent="0.2">
      <c r="A5" s="787" t="s">
        <v>372</v>
      </c>
      <c r="B5" s="355">
        <v>3130.4982</v>
      </c>
      <c r="C5" s="356">
        <v>4.3796193009520232</v>
      </c>
      <c r="D5" s="355">
        <v>42879.203489999993</v>
      </c>
      <c r="E5" s="356">
        <v>4.8770166854028894</v>
      </c>
      <c r="F5" s="355">
        <v>42879.203489999993</v>
      </c>
      <c r="G5" s="356">
        <v>4.8770166854028894</v>
      </c>
      <c r="H5" s="356">
        <v>95.653078831216604</v>
      </c>
      <c r="I5" s="1"/>
    </row>
    <row r="6" spans="1:12" x14ac:dyDescent="0.2">
      <c r="A6" s="65" t="s">
        <v>614</v>
      </c>
      <c r="B6" s="684">
        <v>3128.7436500000003</v>
      </c>
      <c r="C6" s="696">
        <v>4.8284537798992444</v>
      </c>
      <c r="D6" s="684">
        <v>36297.106630000002</v>
      </c>
      <c r="E6" s="696">
        <v>2.8260281823096807</v>
      </c>
      <c r="F6" s="684">
        <v>36297.106630000002</v>
      </c>
      <c r="G6" s="696">
        <v>2.8260281823096807</v>
      </c>
      <c r="H6" s="696">
        <v>80.970020878166878</v>
      </c>
      <c r="I6" s="1"/>
    </row>
    <row r="7" spans="1:12" x14ac:dyDescent="0.2">
      <c r="A7" s="65" t="s">
        <v>615</v>
      </c>
      <c r="B7" s="686">
        <v>1.7545500000000001</v>
      </c>
      <c r="C7" s="696">
        <v>-87.91208488375058</v>
      </c>
      <c r="D7" s="686">
        <v>6582.0968600000006</v>
      </c>
      <c r="E7" s="696">
        <v>17.83851354491977</v>
      </c>
      <c r="F7" s="686">
        <v>6582.0968600000006</v>
      </c>
      <c r="G7" s="696">
        <v>17.83851354491977</v>
      </c>
      <c r="H7" s="696">
        <v>14.683057953049758</v>
      </c>
      <c r="I7" s="695"/>
      <c r="J7" s="256"/>
    </row>
    <row r="8" spans="1:12" x14ac:dyDescent="0.2">
      <c r="A8" s="787" t="s">
        <v>616</v>
      </c>
      <c r="B8" s="632">
        <v>35.760330000000003</v>
      </c>
      <c r="C8" s="649">
        <v>-96.701787174912653</v>
      </c>
      <c r="D8" s="632">
        <v>1948.6306100000004</v>
      </c>
      <c r="E8" s="649">
        <v>-87.868769731915663</v>
      </c>
      <c r="F8" s="632">
        <v>1948.6306100000004</v>
      </c>
      <c r="G8" s="649">
        <v>-87.868769731915663</v>
      </c>
      <c r="H8" s="649">
        <v>4.3469211687833935</v>
      </c>
      <c r="I8" s="695"/>
      <c r="J8" s="256"/>
    </row>
    <row r="9" spans="1:12" x14ac:dyDescent="0.2">
      <c r="A9" s="65" t="s">
        <v>376</v>
      </c>
      <c r="B9" s="684">
        <v>22.123640000000002</v>
      </c>
      <c r="C9" s="696">
        <v>-16.818382970275717</v>
      </c>
      <c r="D9" s="684">
        <v>1642.1301800000001</v>
      </c>
      <c r="E9" s="696">
        <v>-39.618289661556041</v>
      </c>
      <c r="F9" s="684">
        <v>1642.1301800000001</v>
      </c>
      <c r="G9" s="696">
        <v>-39.618289661556041</v>
      </c>
      <c r="H9" s="696">
        <v>3.6631932212848097</v>
      </c>
      <c r="I9" s="695"/>
      <c r="J9" s="256"/>
    </row>
    <row r="10" spans="1:12" x14ac:dyDescent="0.2">
      <c r="A10" s="65" t="s">
        <v>377</v>
      </c>
      <c r="B10" s="686">
        <v>8.9546700000000001</v>
      </c>
      <c r="C10" s="697">
        <v>84.463121465871524</v>
      </c>
      <c r="D10" s="686">
        <v>72.155330000000006</v>
      </c>
      <c r="E10" s="697">
        <v>-97.642842156491469</v>
      </c>
      <c r="F10" s="686">
        <v>72.155330000000006</v>
      </c>
      <c r="G10" s="697">
        <v>-97.642842156491469</v>
      </c>
      <c r="H10" s="797">
        <v>0.16096099989805221</v>
      </c>
      <c r="I10" s="695"/>
      <c r="J10" s="256"/>
    </row>
    <row r="11" spans="1:12" x14ac:dyDescent="0.2">
      <c r="A11" s="65" t="s">
        <v>378</v>
      </c>
      <c r="B11" s="684">
        <v>0</v>
      </c>
      <c r="C11" s="696" t="s">
        <v>148</v>
      </c>
      <c r="D11" s="684">
        <v>0</v>
      </c>
      <c r="E11" s="696">
        <v>-100</v>
      </c>
      <c r="F11" s="684">
        <v>0</v>
      </c>
      <c r="G11" s="696">
        <v>-100</v>
      </c>
      <c r="H11" s="696">
        <v>0</v>
      </c>
      <c r="I11" s="1"/>
      <c r="J11" s="696"/>
      <c r="L11" s="696"/>
    </row>
    <row r="12" spans="1:12" x14ac:dyDescent="0.2">
      <c r="A12" s="65" t="s">
        <v>379</v>
      </c>
      <c r="B12" s="684">
        <v>2.83663</v>
      </c>
      <c r="C12" s="696">
        <v>-99.572150795536047</v>
      </c>
      <c r="D12" s="684">
        <v>131.523</v>
      </c>
      <c r="E12" s="696">
        <v>-95.353348073233164</v>
      </c>
      <c r="F12" s="684">
        <v>131.523</v>
      </c>
      <c r="G12" s="696">
        <v>-95.353348073233164</v>
      </c>
      <c r="H12" s="696">
        <v>0.29339583908204037</v>
      </c>
      <c r="I12" s="695"/>
      <c r="J12" s="256"/>
    </row>
    <row r="13" spans="1:12" x14ac:dyDescent="0.2">
      <c r="A13" s="65" t="s">
        <v>380</v>
      </c>
      <c r="B13" s="684">
        <v>0</v>
      </c>
      <c r="C13" s="696">
        <v>-100</v>
      </c>
      <c r="D13" s="684">
        <v>79.119259999999997</v>
      </c>
      <c r="E13" s="696">
        <v>-30.755037088673681</v>
      </c>
      <c r="F13" s="684">
        <v>79.119259999999997</v>
      </c>
      <c r="G13" s="696">
        <v>-30.755037088673681</v>
      </c>
      <c r="H13" s="696">
        <v>0.17649583476084119</v>
      </c>
      <c r="I13" s="695"/>
      <c r="J13" s="256"/>
    </row>
    <row r="14" spans="1:12" x14ac:dyDescent="0.2">
      <c r="A14" s="75" t="s">
        <v>381</v>
      </c>
      <c r="B14" s="684">
        <v>1.8453899999999999</v>
      </c>
      <c r="C14" s="837">
        <v>-99.522083839700855</v>
      </c>
      <c r="D14" s="684">
        <v>23.702840000000005</v>
      </c>
      <c r="E14" s="696">
        <v>-99.620247334390015</v>
      </c>
      <c r="F14" s="684">
        <v>23.702840000000005</v>
      </c>
      <c r="G14" s="696">
        <v>-99.620247334390015</v>
      </c>
      <c r="H14" s="696">
        <v>5.2875273757649624E-2</v>
      </c>
      <c r="I14" s="1"/>
      <c r="J14" s="256"/>
    </row>
    <row r="15" spans="1:12" x14ac:dyDescent="0.2">
      <c r="A15" s="646" t="s">
        <v>117</v>
      </c>
      <c r="B15" s="647">
        <v>3166.2585300000001</v>
      </c>
      <c r="C15" s="648">
        <v>-22.459871012805166</v>
      </c>
      <c r="D15" s="647">
        <v>44827.834099999993</v>
      </c>
      <c r="E15" s="648">
        <v>-21.283073408168455</v>
      </c>
      <c r="F15" s="647">
        <v>44827.834099999993</v>
      </c>
      <c r="G15" s="648">
        <v>-21.283073408168455</v>
      </c>
      <c r="H15" s="648">
        <v>100</v>
      </c>
      <c r="I15" s="695"/>
      <c r="J15" s="256"/>
    </row>
    <row r="16" spans="1:12" x14ac:dyDescent="0.2">
      <c r="A16" s="677"/>
      <c r="B16" s="1"/>
      <c r="C16" s="11"/>
      <c r="D16" s="11"/>
      <c r="E16" s="11"/>
      <c r="F16" s="11"/>
      <c r="G16" s="11"/>
      <c r="H16" s="246" t="s">
        <v>235</v>
      </c>
      <c r="I16" s="11"/>
      <c r="J16" s="256"/>
      <c r="L16" s="256"/>
    </row>
    <row r="17" spans="1:9" x14ac:dyDescent="0.2">
      <c r="A17" s="682" t="s">
        <v>371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82" t="s">
        <v>597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83" t="s">
        <v>638</v>
      </c>
    </row>
    <row r="20" spans="1:9" ht="14.25" customHeight="1" x14ac:dyDescent="0.2">
      <c r="A20" s="912" t="s">
        <v>655</v>
      </c>
      <c r="B20" s="912"/>
      <c r="C20" s="912"/>
      <c r="D20" s="912"/>
      <c r="E20" s="912"/>
      <c r="F20" s="912"/>
      <c r="G20" s="912"/>
      <c r="H20" s="912"/>
    </row>
    <row r="21" spans="1:9" x14ac:dyDescent="0.2">
      <c r="A21" s="912"/>
      <c r="B21" s="912"/>
      <c r="C21" s="912"/>
      <c r="D21" s="912"/>
      <c r="E21" s="912"/>
      <c r="F21" s="912"/>
      <c r="G21" s="912"/>
      <c r="H21" s="912"/>
    </row>
    <row r="22" spans="1:9" x14ac:dyDescent="0.2">
      <c r="A22" s="912"/>
      <c r="B22" s="912"/>
      <c r="C22" s="912"/>
      <c r="D22" s="912"/>
      <c r="E22" s="912"/>
      <c r="F22" s="912"/>
      <c r="G22" s="912"/>
      <c r="H22" s="912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4" priority="3" operator="between">
      <formula>0.0001</formula>
      <formula>0.4999999</formula>
    </cfRule>
  </conditionalFormatting>
  <conditionalFormatting sqref="D7">
    <cfRule type="cellIs" dxfId="3" priority="2" operator="between">
      <formula>0.0001</formula>
      <formula>0.4999999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A3" sqref="A3"/>
    </sheetView>
  </sheetViews>
  <sheetFormatPr baseColWidth="10" defaultRowHeight="14.25" x14ac:dyDescent="0.2"/>
  <cols>
    <col min="1" max="1" width="11" customWidth="1"/>
  </cols>
  <sheetData>
    <row r="1" spans="1:9" x14ac:dyDescent="0.2">
      <c r="A1" s="904" t="s">
        <v>619</v>
      </c>
      <c r="B1" s="904"/>
      <c r="C1" s="904"/>
      <c r="D1" s="904"/>
      <c r="E1" s="904"/>
      <c r="F1" s="904"/>
      <c r="G1" s="1"/>
      <c r="H1" s="1"/>
    </row>
    <row r="2" spans="1:9" x14ac:dyDescent="0.2">
      <c r="A2" s="905"/>
      <c r="B2" s="905"/>
      <c r="C2" s="905"/>
      <c r="D2" s="905"/>
      <c r="E2" s="905"/>
      <c r="F2" s="905"/>
      <c r="G2" s="11"/>
      <c r="H2" s="62" t="s">
        <v>540</v>
      </c>
    </row>
    <row r="3" spans="1:9" x14ac:dyDescent="0.2">
      <c r="A3" s="12"/>
      <c r="B3" s="876">
        <f>INDICE!A3</f>
        <v>42705</v>
      </c>
      <c r="C3" s="876">
        <v>41671</v>
      </c>
      <c r="D3" s="894" t="s">
        <v>118</v>
      </c>
      <c r="E3" s="894"/>
      <c r="F3" s="894" t="s">
        <v>119</v>
      </c>
      <c r="G3" s="894"/>
      <c r="H3" s="894"/>
    </row>
    <row r="4" spans="1:9" x14ac:dyDescent="0.2">
      <c r="A4" s="601"/>
      <c r="B4" s="259" t="s">
        <v>54</v>
      </c>
      <c r="C4" s="260" t="s">
        <v>484</v>
      </c>
      <c r="D4" s="259" t="s">
        <v>54</v>
      </c>
      <c r="E4" s="260" t="s">
        <v>484</v>
      </c>
      <c r="F4" s="259" t="s">
        <v>54</v>
      </c>
      <c r="G4" s="261" t="s">
        <v>484</v>
      </c>
      <c r="H4" s="260" t="s">
        <v>544</v>
      </c>
    </row>
    <row r="5" spans="1:9" x14ac:dyDescent="0.2">
      <c r="A5" s="631" t="s">
        <v>117</v>
      </c>
      <c r="B5" s="69">
        <v>36859.345280000001</v>
      </c>
      <c r="C5" s="70">
        <v>25.64776777907846</v>
      </c>
      <c r="D5" s="69">
        <v>319499.71639999998</v>
      </c>
      <c r="E5" s="70">
        <v>3.9956960627868083</v>
      </c>
      <c r="F5" s="69">
        <v>319499.71639999998</v>
      </c>
      <c r="G5" s="70">
        <v>3.9956960627868083</v>
      </c>
      <c r="H5" s="70">
        <v>100</v>
      </c>
    </row>
    <row r="6" spans="1:9" x14ac:dyDescent="0.2">
      <c r="A6" s="354" t="s">
        <v>369</v>
      </c>
      <c r="B6" s="254">
        <v>16733.99207</v>
      </c>
      <c r="C6" s="215">
        <v>-6.7300682342833786</v>
      </c>
      <c r="D6" s="254">
        <v>168236.07355000003</v>
      </c>
      <c r="E6" s="215">
        <v>-1.8251475838225519</v>
      </c>
      <c r="F6" s="254">
        <v>168236.07355000003</v>
      </c>
      <c r="G6" s="215">
        <v>-1.8251475838225519</v>
      </c>
      <c r="H6" s="215">
        <v>52.656094798962407</v>
      </c>
    </row>
    <row r="7" spans="1:9" x14ac:dyDescent="0.2">
      <c r="A7" s="354" t="s">
        <v>370</v>
      </c>
      <c r="B7" s="254">
        <v>20125.353209999997</v>
      </c>
      <c r="C7" s="215">
        <v>76.631292125264267</v>
      </c>
      <c r="D7" s="254">
        <v>151263.64285</v>
      </c>
      <c r="E7" s="215">
        <v>11.337661590583632</v>
      </c>
      <c r="F7" s="254">
        <v>151263.64285</v>
      </c>
      <c r="G7" s="215">
        <v>11.337661590583632</v>
      </c>
      <c r="H7" s="215">
        <v>47.343905201037614</v>
      </c>
    </row>
    <row r="8" spans="1:9" x14ac:dyDescent="0.2">
      <c r="A8" s="763" t="s">
        <v>516</v>
      </c>
      <c r="B8" s="625">
        <v>1891.4126099999994</v>
      </c>
      <c r="C8" s="626">
        <v>8968.6830934963655</v>
      </c>
      <c r="D8" s="625">
        <v>3660.6142299999919</v>
      </c>
      <c r="E8" s="628">
        <v>-309.79241881368318</v>
      </c>
      <c r="F8" s="627">
        <v>3660.6142299999919</v>
      </c>
      <c r="G8" s="628">
        <v>-309.79241881368318</v>
      </c>
      <c r="H8" s="628">
        <v>1.1457331703597069</v>
      </c>
    </row>
    <row r="9" spans="1:9" x14ac:dyDescent="0.2">
      <c r="A9" s="763" t="s">
        <v>517</v>
      </c>
      <c r="B9" s="625">
        <v>34967.932670000002</v>
      </c>
      <c r="C9" s="626">
        <v>19.285044435908581</v>
      </c>
      <c r="D9" s="625">
        <v>315839.10216999997</v>
      </c>
      <c r="E9" s="628">
        <v>2.2236053030897707</v>
      </c>
      <c r="F9" s="627">
        <v>315839.10216999997</v>
      </c>
      <c r="G9" s="628">
        <v>2.2236053030897707</v>
      </c>
      <c r="H9" s="628">
        <v>98.854266829640295</v>
      </c>
    </row>
    <row r="10" spans="1:9" x14ac:dyDescent="0.2">
      <c r="A10" s="361"/>
      <c r="B10" s="361"/>
      <c r="C10" s="676"/>
      <c r="D10" s="1"/>
      <c r="E10" s="1"/>
      <c r="F10" s="1"/>
      <c r="G10" s="1"/>
      <c r="H10" s="246" t="s">
        <v>235</v>
      </c>
    </row>
    <row r="11" spans="1:9" x14ac:dyDescent="0.2">
      <c r="A11" s="682" t="s">
        <v>545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83" t="s">
        <v>638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12" t="s">
        <v>635</v>
      </c>
      <c r="B13" s="912"/>
      <c r="C13" s="912"/>
      <c r="D13" s="912"/>
      <c r="E13" s="912"/>
      <c r="F13" s="912"/>
      <c r="G13" s="912"/>
      <c r="H13" s="912"/>
    </row>
    <row r="14" spans="1:9" x14ac:dyDescent="0.2">
      <c r="A14" s="912"/>
      <c r="B14" s="912"/>
      <c r="C14" s="912"/>
      <c r="D14" s="912"/>
      <c r="E14" s="912"/>
      <c r="F14" s="912"/>
      <c r="G14" s="912"/>
      <c r="H14" s="912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E25" sqref="E25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394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3"/>
      <c r="H2" s="62" t="s">
        <v>540</v>
      </c>
    </row>
    <row r="3" spans="1:8" x14ac:dyDescent="0.2">
      <c r="A3" s="63"/>
      <c r="B3" s="876">
        <f>INDICE!A3</f>
        <v>42705</v>
      </c>
      <c r="C3" s="894">
        <v>41671</v>
      </c>
      <c r="D3" s="894" t="s">
        <v>118</v>
      </c>
      <c r="E3" s="894"/>
      <c r="F3" s="894" t="s">
        <v>119</v>
      </c>
      <c r="G3" s="894"/>
      <c r="H3" s="894"/>
    </row>
    <row r="4" spans="1:8" ht="25.5" x14ac:dyDescent="0.2">
      <c r="A4" s="75"/>
      <c r="B4" s="259" t="s">
        <v>54</v>
      </c>
      <c r="C4" s="260" t="s">
        <v>484</v>
      </c>
      <c r="D4" s="259" t="s">
        <v>54</v>
      </c>
      <c r="E4" s="260" t="s">
        <v>484</v>
      </c>
      <c r="F4" s="259" t="s">
        <v>54</v>
      </c>
      <c r="G4" s="261" t="s">
        <v>484</v>
      </c>
      <c r="H4" s="260" t="s">
        <v>108</v>
      </c>
    </row>
    <row r="5" spans="1:8" x14ac:dyDescent="0.2">
      <c r="A5" s="698" t="s">
        <v>395</v>
      </c>
      <c r="B5" s="841">
        <v>2.8332159356000002</v>
      </c>
      <c r="C5" s="262">
        <v>47.52474144079887</v>
      </c>
      <c r="D5" s="263">
        <v>18.032458087400002</v>
      </c>
      <c r="E5" s="262">
        <v>-36.819783401569502</v>
      </c>
      <c r="F5" s="263">
        <v>18.032458087400002</v>
      </c>
      <c r="G5" s="262">
        <v>-36.819783401569502</v>
      </c>
      <c r="H5" s="655">
        <v>2.9103688540152897</v>
      </c>
    </row>
    <row r="6" spans="1:8" x14ac:dyDescent="0.2">
      <c r="A6" s="698" t="s">
        <v>396</v>
      </c>
      <c r="B6" s="842">
        <v>0</v>
      </c>
      <c r="C6" s="748">
        <v>0</v>
      </c>
      <c r="D6" s="748">
        <v>0</v>
      </c>
      <c r="E6" s="265">
        <v>-100</v>
      </c>
      <c r="F6" s="748">
        <v>0</v>
      </c>
      <c r="G6" s="67">
        <v>-100</v>
      </c>
      <c r="H6" s="843">
        <v>0</v>
      </c>
    </row>
    <row r="7" spans="1:8" x14ac:dyDescent="0.2">
      <c r="A7" s="698" t="s">
        <v>397</v>
      </c>
      <c r="B7" s="603">
        <v>6.2813999999999995E-3</v>
      </c>
      <c r="C7" s="265">
        <v>-99.90974443424011</v>
      </c>
      <c r="D7" s="66">
        <v>54.629005199999995</v>
      </c>
      <c r="E7" s="67">
        <v>-29.891894643948142</v>
      </c>
      <c r="F7" s="66">
        <v>54.629005199999995</v>
      </c>
      <c r="G7" s="67">
        <v>-29.891894643948142</v>
      </c>
      <c r="H7" s="656">
        <v>8.8169097351742813</v>
      </c>
    </row>
    <row r="8" spans="1:8" x14ac:dyDescent="0.2">
      <c r="A8" s="698" t="s">
        <v>622</v>
      </c>
      <c r="B8" s="841">
        <v>31.878399999999999</v>
      </c>
      <c r="C8" s="265">
        <v>-40.74712921417234</v>
      </c>
      <c r="D8" s="66">
        <v>546.93209999999999</v>
      </c>
      <c r="E8" s="265">
        <v>-7.3528455185395236</v>
      </c>
      <c r="F8" s="66">
        <v>546.93209999999999</v>
      </c>
      <c r="G8" s="265">
        <v>-7.3528455185395236</v>
      </c>
      <c r="H8" s="656">
        <v>88.272721410810433</v>
      </c>
    </row>
    <row r="9" spans="1:8" x14ac:dyDescent="0.2">
      <c r="A9" s="242" t="s">
        <v>194</v>
      </c>
      <c r="B9" s="267">
        <v>34.7178973356</v>
      </c>
      <c r="C9" s="764">
        <v>-44.611479643686678</v>
      </c>
      <c r="D9" s="267">
        <v>619.5935632874</v>
      </c>
      <c r="E9" s="764">
        <v>-11.384515488559673</v>
      </c>
      <c r="F9" s="267">
        <v>619.5935632874</v>
      </c>
      <c r="G9" s="764">
        <v>-11.384515488559673</v>
      </c>
      <c r="H9" s="268">
        <v>100</v>
      </c>
    </row>
    <row r="10" spans="1:8" x14ac:dyDescent="0.2">
      <c r="A10" s="699" t="s">
        <v>272</v>
      </c>
      <c r="B10" s="844">
        <v>0.10261964428493822</v>
      </c>
      <c r="C10" s="271"/>
      <c r="D10" s="270">
        <v>0.19320279057058312</v>
      </c>
      <c r="E10" s="270"/>
      <c r="F10" s="270">
        <v>0.19320279057058312</v>
      </c>
      <c r="G10" s="272"/>
      <c r="H10" s="845"/>
    </row>
    <row r="11" spans="1:8" x14ac:dyDescent="0.2">
      <c r="A11" s="273"/>
      <c r="B11" s="67"/>
      <c r="C11" s="67"/>
      <c r="D11" s="67"/>
      <c r="E11" s="67"/>
      <c r="F11" s="67"/>
      <c r="G11" s="266"/>
      <c r="H11" s="246" t="s">
        <v>235</v>
      </c>
    </row>
    <row r="12" spans="1:8" x14ac:dyDescent="0.2">
      <c r="A12" s="273" t="s">
        <v>553</v>
      </c>
      <c r="B12" s="133"/>
      <c r="C12" s="133"/>
      <c r="D12" s="133"/>
      <c r="E12" s="133"/>
      <c r="F12" s="133"/>
      <c r="G12" s="133"/>
      <c r="H12" s="1"/>
    </row>
    <row r="13" spans="1:8" x14ac:dyDescent="0.2">
      <c r="A13" s="683" t="s">
        <v>638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conditionalFormatting sqref="B7">
    <cfRule type="cellIs" dxfId="2" priority="2" operator="between">
      <formula>-0.49</formula>
      <formula>0.49</formula>
    </cfRule>
  </conditionalFormatting>
  <conditionalFormatting sqref="B21:B26">
    <cfRule type="cellIs" dxfId="1" priority="1" operator="between">
      <formula>0.00001</formula>
      <formula>0.499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B4" sqref="B4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3" t="s">
        <v>398</v>
      </c>
      <c r="B1" s="223"/>
      <c r="C1" s="223"/>
      <c r="D1" s="223"/>
      <c r="E1" s="224"/>
    </row>
    <row r="2" spans="1:5" x14ac:dyDescent="0.2">
      <c r="A2" s="226"/>
      <c r="B2" s="226"/>
      <c r="C2" s="226"/>
      <c r="D2" s="226"/>
      <c r="E2" s="62" t="s">
        <v>540</v>
      </c>
    </row>
    <row r="3" spans="1:5" x14ac:dyDescent="0.2">
      <c r="A3" s="365" t="s">
        <v>399</v>
      </c>
      <c r="B3" s="366"/>
      <c r="C3" s="367"/>
      <c r="D3" s="365" t="s">
        <v>400</v>
      </c>
      <c r="E3" s="366"/>
    </row>
    <row r="4" spans="1:5" x14ac:dyDescent="0.2">
      <c r="A4" s="189" t="s">
        <v>401</v>
      </c>
      <c r="B4" s="240">
        <v>40060.321707335592</v>
      </c>
      <c r="C4" s="368"/>
      <c r="D4" s="189" t="s">
        <v>402</v>
      </c>
      <c r="E4" s="240">
        <v>3166.2585300000001</v>
      </c>
    </row>
    <row r="5" spans="1:5" x14ac:dyDescent="0.2">
      <c r="A5" s="698" t="s">
        <v>403</v>
      </c>
      <c r="B5" s="369">
        <v>34.7178973356</v>
      </c>
      <c r="C5" s="368"/>
      <c r="D5" s="698" t="s">
        <v>404</v>
      </c>
      <c r="E5" s="370">
        <v>3166.2585300000001</v>
      </c>
    </row>
    <row r="6" spans="1:5" x14ac:dyDescent="0.2">
      <c r="A6" s="698" t="s">
        <v>405</v>
      </c>
      <c r="B6" s="369">
        <v>20161.113539999998</v>
      </c>
      <c r="C6" s="368"/>
      <c r="D6" s="189" t="s">
        <v>407</v>
      </c>
      <c r="E6" s="240">
        <v>33831.629000000001</v>
      </c>
    </row>
    <row r="7" spans="1:5" x14ac:dyDescent="0.2">
      <c r="A7" s="698" t="s">
        <v>406</v>
      </c>
      <c r="B7" s="369">
        <v>19864.490269999998</v>
      </c>
      <c r="C7" s="368"/>
      <c r="D7" s="698" t="s">
        <v>408</v>
      </c>
      <c r="E7" s="370">
        <v>25719.228999999999</v>
      </c>
    </row>
    <row r="8" spans="1:5" x14ac:dyDescent="0.2">
      <c r="A8" s="700"/>
      <c r="B8" s="701"/>
      <c r="C8" s="368"/>
      <c r="D8" s="698" t="s">
        <v>409</v>
      </c>
      <c r="E8" s="370">
        <v>7237.4679999999998</v>
      </c>
    </row>
    <row r="9" spans="1:5" x14ac:dyDescent="0.2">
      <c r="A9" s="189" t="s">
        <v>281</v>
      </c>
      <c r="B9" s="240">
        <v>-1890</v>
      </c>
      <c r="C9" s="368"/>
      <c r="D9" s="698" t="s">
        <v>410</v>
      </c>
      <c r="E9" s="370">
        <v>874.93200000000002</v>
      </c>
    </row>
    <row r="10" spans="1:5" x14ac:dyDescent="0.2">
      <c r="A10" s="698"/>
      <c r="B10" s="369"/>
      <c r="C10" s="368"/>
      <c r="D10" s="189" t="s">
        <v>411</v>
      </c>
      <c r="E10" s="240">
        <v>1172.4341773355909</v>
      </c>
    </row>
    <row r="11" spans="1:5" x14ac:dyDescent="0.2">
      <c r="A11" s="242" t="s">
        <v>117</v>
      </c>
      <c r="B11" s="243">
        <v>38170.321707335592</v>
      </c>
      <c r="C11" s="368"/>
      <c r="D11" s="242" t="s">
        <v>117</v>
      </c>
      <c r="E11" s="243">
        <v>38170.321707335592</v>
      </c>
    </row>
    <row r="12" spans="1:5" x14ac:dyDescent="0.2">
      <c r="A12" s="1"/>
      <c r="B12" s="1"/>
      <c r="C12" s="368"/>
      <c r="D12" s="1"/>
      <c r="E12" s="246" t="s">
        <v>235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4"/>
  <sheetViews>
    <sheetView workbookViewId="0">
      <selection activeCell="A3" sqref="A3"/>
    </sheetView>
  </sheetViews>
  <sheetFormatPr baseColWidth="10" defaultRowHeight="14.25" x14ac:dyDescent="0.2"/>
  <cols>
    <col min="1" max="1" width="11" customWidth="1"/>
  </cols>
  <sheetData>
    <row r="1" spans="1:6" x14ac:dyDescent="0.2">
      <c r="A1" s="862" t="s">
        <v>573</v>
      </c>
      <c r="B1" s="862"/>
      <c r="C1" s="862"/>
      <c r="D1" s="862"/>
      <c r="E1" s="862"/>
      <c r="F1" s="276"/>
    </row>
    <row r="2" spans="1:6" x14ac:dyDescent="0.2">
      <c r="A2" s="863"/>
      <c r="B2" s="863"/>
      <c r="C2" s="863"/>
      <c r="D2" s="863"/>
      <c r="E2" s="863"/>
      <c r="F2" s="62" t="s">
        <v>412</v>
      </c>
    </row>
    <row r="3" spans="1:6" x14ac:dyDescent="0.2">
      <c r="A3" s="277"/>
      <c r="B3" s="277"/>
      <c r="C3" s="278" t="s">
        <v>571</v>
      </c>
      <c r="D3" s="278" t="s">
        <v>539</v>
      </c>
      <c r="E3" s="278" t="s">
        <v>572</v>
      </c>
      <c r="F3" s="278" t="s">
        <v>539</v>
      </c>
    </row>
    <row r="4" spans="1:6" x14ac:dyDescent="0.2">
      <c r="A4" s="914">
        <v>2011</v>
      </c>
      <c r="B4" s="280" t="s">
        <v>284</v>
      </c>
      <c r="C4" s="371">
        <v>7.6839000000000004</v>
      </c>
      <c r="D4" s="702">
        <v>4.1066009104704175</v>
      </c>
      <c r="E4" s="371">
        <v>6.02</v>
      </c>
      <c r="F4" s="702">
        <v>3.8038417767355108</v>
      </c>
    </row>
    <row r="5" spans="1:6" x14ac:dyDescent="0.2">
      <c r="A5" s="914"/>
      <c r="B5" s="280" t="s">
        <v>285</v>
      </c>
      <c r="C5" s="371">
        <v>7.9547999999999996</v>
      </c>
      <c r="D5" s="702">
        <v>3.5255534298988693</v>
      </c>
      <c r="E5" s="371">
        <v>6.2908999999999997</v>
      </c>
      <c r="F5" s="702">
        <v>4.5000000000000027</v>
      </c>
    </row>
    <row r="6" spans="1:6" x14ac:dyDescent="0.2">
      <c r="A6" s="914"/>
      <c r="B6" s="280" t="s">
        <v>286</v>
      </c>
      <c r="C6" s="371">
        <v>8.3352000000000004</v>
      </c>
      <c r="D6" s="702">
        <v>4.7820184039825104</v>
      </c>
      <c r="E6" s="371">
        <v>6.6712999999999996</v>
      </c>
      <c r="F6" s="702">
        <v>6.0468295474415399</v>
      </c>
    </row>
    <row r="7" spans="1:6" x14ac:dyDescent="0.2">
      <c r="A7" s="915"/>
      <c r="B7" s="285" t="s">
        <v>287</v>
      </c>
      <c r="C7" s="372">
        <v>8.4214000000000002</v>
      </c>
      <c r="D7" s="703">
        <v>1.034168346290429</v>
      </c>
      <c r="E7" s="372">
        <v>6.7573999999999996</v>
      </c>
      <c r="F7" s="703">
        <v>1.2906030308935299</v>
      </c>
    </row>
    <row r="8" spans="1:6" x14ac:dyDescent="0.2">
      <c r="A8" s="914">
        <v>2012</v>
      </c>
      <c r="B8" s="280" t="s">
        <v>284</v>
      </c>
      <c r="C8" s="371">
        <v>8.4930747799999988</v>
      </c>
      <c r="D8" s="702">
        <v>0.85110290450517256</v>
      </c>
      <c r="E8" s="371">
        <v>6.77558478</v>
      </c>
      <c r="F8" s="702">
        <v>0.2691091248113231</v>
      </c>
    </row>
    <row r="9" spans="1:6" x14ac:dyDescent="0.2">
      <c r="A9" s="914"/>
      <c r="B9" s="280" t="s">
        <v>288</v>
      </c>
      <c r="C9" s="371">
        <v>8.8919548999999982</v>
      </c>
      <c r="D9" s="702">
        <v>4.6965337093146315</v>
      </c>
      <c r="E9" s="371">
        <v>7.1146388999999992</v>
      </c>
      <c r="F9" s="702">
        <v>5.0040569339610448</v>
      </c>
    </row>
    <row r="10" spans="1:6" x14ac:dyDescent="0.2">
      <c r="A10" s="914"/>
      <c r="B10" s="280" t="s">
        <v>286</v>
      </c>
      <c r="C10" s="371">
        <v>9.0495981799999985</v>
      </c>
      <c r="D10" s="702">
        <v>1.772875388740448</v>
      </c>
      <c r="E10" s="371">
        <v>7.2722821799999995</v>
      </c>
      <c r="F10" s="702">
        <v>2.2157593971494505</v>
      </c>
    </row>
    <row r="11" spans="1:6" x14ac:dyDescent="0.2">
      <c r="A11" s="915"/>
      <c r="B11" s="285" t="s">
        <v>289</v>
      </c>
      <c r="C11" s="372">
        <v>9.2796727099999998</v>
      </c>
      <c r="D11" s="703">
        <v>2.5423728813559472</v>
      </c>
      <c r="E11" s="372">
        <v>7.4571707099999998</v>
      </c>
      <c r="F11" s="703">
        <v>2.5423728813559361</v>
      </c>
    </row>
    <row r="12" spans="1:6" x14ac:dyDescent="0.2">
      <c r="A12" s="705">
        <v>2013</v>
      </c>
      <c r="B12" s="706" t="s">
        <v>284</v>
      </c>
      <c r="C12" s="707">
        <v>9.3228939099999995</v>
      </c>
      <c r="D12" s="704">
        <v>0.46576211630204822</v>
      </c>
      <c r="E12" s="707">
        <v>7.4668749099999996</v>
      </c>
      <c r="F12" s="704">
        <v>0.13013246413933616</v>
      </c>
    </row>
    <row r="13" spans="1:6" x14ac:dyDescent="0.2">
      <c r="A13" s="705">
        <v>2014</v>
      </c>
      <c r="B13" s="706" t="s">
        <v>284</v>
      </c>
      <c r="C13" s="707">
        <v>9.3313711699999988</v>
      </c>
      <c r="D13" s="704">
        <v>9.0929491227036571E-2</v>
      </c>
      <c r="E13" s="707">
        <v>7.4541771700000004</v>
      </c>
      <c r="F13" s="704">
        <v>-0.17005427508895066</v>
      </c>
    </row>
    <row r="14" spans="1:6" x14ac:dyDescent="0.2">
      <c r="A14" s="913">
        <v>2015</v>
      </c>
      <c r="B14" s="280" t="s">
        <v>284</v>
      </c>
      <c r="C14" s="371">
        <v>9.0886999999999993</v>
      </c>
      <c r="D14" s="702">
        <v>-2.6</v>
      </c>
      <c r="E14" s="371">
        <v>7.2163000000000004</v>
      </c>
      <c r="F14" s="702">
        <v>-3.2</v>
      </c>
    </row>
    <row r="15" spans="1:6" x14ac:dyDescent="0.2">
      <c r="A15" s="914"/>
      <c r="B15" s="280" t="s">
        <v>285</v>
      </c>
      <c r="C15" s="371">
        <v>8.8966738299999992</v>
      </c>
      <c r="D15" s="702">
        <v>-2.1126277723363662</v>
      </c>
      <c r="E15" s="371">
        <v>7.0243198300000005</v>
      </c>
      <c r="F15" s="702">
        <v>-2.6607716516130533</v>
      </c>
    </row>
    <row r="16" spans="1:6" x14ac:dyDescent="0.2">
      <c r="A16" s="914"/>
      <c r="B16" s="280" t="s">
        <v>286</v>
      </c>
      <c r="C16" s="371">
        <v>8.6769076126901634</v>
      </c>
      <c r="D16" s="702">
        <v>-2.4702065233500399</v>
      </c>
      <c r="E16" s="371">
        <v>6.8045536126901629</v>
      </c>
      <c r="F16" s="702">
        <v>-3.1286476502855591</v>
      </c>
    </row>
    <row r="17" spans="1:6" x14ac:dyDescent="0.2">
      <c r="A17" s="915"/>
      <c r="B17" s="285" t="s">
        <v>287</v>
      </c>
      <c r="C17" s="372">
        <v>8.5953257826901623</v>
      </c>
      <c r="D17" s="703">
        <f>100*(C17-C16)/C16</f>
        <v>-0.94021780156660772</v>
      </c>
      <c r="E17" s="372">
        <v>6.7229717826901636</v>
      </c>
      <c r="F17" s="703">
        <f>100*(E17-E16)/E16</f>
        <v>-1.1989299319775091</v>
      </c>
    </row>
    <row r="18" spans="1:6" x14ac:dyDescent="0.2">
      <c r="A18" s="913">
        <v>2016</v>
      </c>
      <c r="B18" s="280" t="s">
        <v>284</v>
      </c>
      <c r="C18" s="371">
        <v>8.3602396900000002</v>
      </c>
      <c r="D18" s="702">
        <f>100*(C18-C17)/C17</f>
        <v>-2.7350457520015601</v>
      </c>
      <c r="E18" s="371">
        <v>6.476995689999999</v>
      </c>
      <c r="F18" s="702">
        <f>100*(E18-E17)/E17</f>
        <v>-3.6587405189396542</v>
      </c>
    </row>
    <row r="19" spans="1:6" x14ac:dyDescent="0.2">
      <c r="A19" s="914"/>
      <c r="B19" s="280" t="s">
        <v>285</v>
      </c>
      <c r="C19" s="371">
        <v>8.1462632900000003</v>
      </c>
      <c r="D19" s="702">
        <v>-2.5594529335797063</v>
      </c>
      <c r="E19" s="371">
        <v>6.2630192899999999</v>
      </c>
      <c r="F19" s="702">
        <v>-3.3036365969852777</v>
      </c>
    </row>
    <row r="20" spans="1:6" x14ac:dyDescent="0.2">
      <c r="A20" s="915"/>
      <c r="B20" s="285" t="s">
        <v>287</v>
      </c>
      <c r="C20" s="372">
        <v>8.2213304800000007</v>
      </c>
      <c r="D20" s="703">
        <v>0.92149231282703103</v>
      </c>
      <c r="E20" s="372">
        <v>6.3380864799999994</v>
      </c>
      <c r="F20" s="703">
        <v>1.198578297848409</v>
      </c>
    </row>
    <row r="21" spans="1:6" x14ac:dyDescent="0.2">
      <c r="A21" s="708"/>
      <c r="B21" s="58"/>
      <c r="C21" s="94"/>
      <c r="D21" s="94"/>
      <c r="E21" s="94"/>
      <c r="F21" s="94" t="s">
        <v>679</v>
      </c>
    </row>
    <row r="22" spans="1:6" x14ac:dyDescent="0.2">
      <c r="A22" s="708" t="s">
        <v>639</v>
      </c>
      <c r="B22" s="58"/>
      <c r="C22" s="94"/>
      <c r="D22" s="94"/>
      <c r="E22" s="94"/>
      <c r="F22" s="94"/>
    </row>
    <row r="23" spans="1:6" x14ac:dyDescent="0.2">
      <c r="A23" s="94" t="s">
        <v>600</v>
      </c>
      <c r="B23" s="8"/>
      <c r="C23" s="8"/>
      <c r="D23" s="8"/>
      <c r="E23" s="8"/>
      <c r="F23" s="8"/>
    </row>
    <row r="24" spans="1:6" x14ac:dyDescent="0.2">
      <c r="A24" s="374"/>
      <c r="B24" s="8"/>
      <c r="C24" s="8"/>
      <c r="D24" s="8"/>
      <c r="E24" s="8"/>
      <c r="F24" s="8"/>
    </row>
  </sheetData>
  <mergeCells count="5">
    <mergeCell ref="A14:A17"/>
    <mergeCell ref="A1:E2"/>
    <mergeCell ref="A8:A11"/>
    <mergeCell ref="A4:A7"/>
    <mergeCell ref="A18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B7" sqref="B7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75" t="s">
        <v>5</v>
      </c>
      <c r="B1" s="474"/>
      <c r="C1" s="474"/>
      <c r="D1" s="474"/>
      <c r="E1" s="474"/>
      <c r="F1" s="474"/>
      <c r="G1" s="474"/>
      <c r="H1" s="474"/>
      <c r="I1" s="389"/>
    </row>
    <row r="2" spans="1:9" ht="15.75" x14ac:dyDescent="0.25">
      <c r="A2" s="476"/>
      <c r="B2" s="477"/>
      <c r="C2" s="474"/>
      <c r="D2" s="474"/>
      <c r="E2" s="474"/>
      <c r="F2" s="474"/>
      <c r="G2" s="474"/>
      <c r="H2" s="62" t="s">
        <v>157</v>
      </c>
      <c r="I2" s="389"/>
    </row>
    <row r="3" spans="1:9" s="80" customFormat="1" ht="14.25" x14ac:dyDescent="0.2">
      <c r="A3" s="447"/>
      <c r="B3" s="873">
        <f>INDICE!A3</f>
        <v>42705</v>
      </c>
      <c r="C3" s="874"/>
      <c r="D3" s="874" t="s">
        <v>118</v>
      </c>
      <c r="E3" s="874"/>
      <c r="F3" s="874" t="s">
        <v>119</v>
      </c>
      <c r="G3" s="874"/>
      <c r="H3" s="874"/>
      <c r="I3" s="389"/>
    </row>
    <row r="4" spans="1:9" s="80" customFormat="1" ht="14.25" x14ac:dyDescent="0.2">
      <c r="A4" s="81"/>
      <c r="B4" s="72" t="s">
        <v>47</v>
      </c>
      <c r="C4" s="72" t="s">
        <v>484</v>
      </c>
      <c r="D4" s="72" t="s">
        <v>47</v>
      </c>
      <c r="E4" s="72" t="s">
        <v>484</v>
      </c>
      <c r="F4" s="72" t="s">
        <v>47</v>
      </c>
      <c r="G4" s="73" t="s">
        <v>484</v>
      </c>
      <c r="H4" s="73" t="s">
        <v>126</v>
      </c>
      <c r="I4" s="389"/>
    </row>
    <row r="5" spans="1:9" s="80" customFormat="1" ht="14.25" x14ac:dyDescent="0.2">
      <c r="A5" s="82" t="s">
        <v>603</v>
      </c>
      <c r="B5" s="468">
        <v>244.75252000000003</v>
      </c>
      <c r="C5" s="84">
        <v>19.80635380764901</v>
      </c>
      <c r="D5" s="83">
        <v>2030.7563799999998</v>
      </c>
      <c r="E5" s="84">
        <v>8.2380613087234895</v>
      </c>
      <c r="F5" s="83">
        <v>2030.7563799999998</v>
      </c>
      <c r="G5" s="84">
        <v>8.2380613087234895</v>
      </c>
      <c r="H5" s="471">
        <v>3.5620517895253569</v>
      </c>
      <c r="I5" s="389"/>
    </row>
    <row r="6" spans="1:9" s="80" customFormat="1" ht="14.25" x14ac:dyDescent="0.2">
      <c r="A6" s="82" t="s">
        <v>48</v>
      </c>
      <c r="B6" s="469">
        <v>392.11303000000021</v>
      </c>
      <c r="C6" s="86">
        <v>-1.5484426452866251</v>
      </c>
      <c r="D6" s="85">
        <v>4755.7904100000005</v>
      </c>
      <c r="E6" s="86">
        <v>2.2548611982280669</v>
      </c>
      <c r="F6" s="85">
        <v>4755.7904100000005</v>
      </c>
      <c r="G6" s="86">
        <v>2.2548611982280669</v>
      </c>
      <c r="H6" s="472">
        <v>8.3419025085362719</v>
      </c>
      <c r="I6" s="389"/>
    </row>
    <row r="7" spans="1:9" s="80" customFormat="1" ht="14.25" x14ac:dyDescent="0.2">
      <c r="A7" s="82" t="s">
        <v>49</v>
      </c>
      <c r="B7" s="469">
        <v>439.69417000000004</v>
      </c>
      <c r="C7" s="86">
        <v>15.537865324367022</v>
      </c>
      <c r="D7" s="85">
        <v>5893.7779</v>
      </c>
      <c r="E7" s="86">
        <v>7.1330646330941745</v>
      </c>
      <c r="F7" s="85">
        <v>5893.7779</v>
      </c>
      <c r="G7" s="86">
        <v>7.1330646330941745</v>
      </c>
      <c r="H7" s="472">
        <v>10.337991460974754</v>
      </c>
      <c r="I7" s="389"/>
    </row>
    <row r="8" spans="1:9" s="80" customFormat="1" ht="14.25" x14ac:dyDescent="0.2">
      <c r="A8" s="82" t="s">
        <v>127</v>
      </c>
      <c r="B8" s="469">
        <v>2644.0247300000005</v>
      </c>
      <c r="C8" s="86">
        <v>-0.8315214157783688</v>
      </c>
      <c r="D8" s="85">
        <v>30273.307650000002</v>
      </c>
      <c r="E8" s="86">
        <v>1.625039402213579</v>
      </c>
      <c r="F8" s="85">
        <v>30273.307650000002</v>
      </c>
      <c r="G8" s="86">
        <v>1.625039402213579</v>
      </c>
      <c r="H8" s="472">
        <v>53.100948371529533</v>
      </c>
      <c r="I8" s="389"/>
    </row>
    <row r="9" spans="1:9" s="80" customFormat="1" ht="14.25" x14ac:dyDescent="0.2">
      <c r="A9" s="82" t="s">
        <v>128</v>
      </c>
      <c r="B9" s="469">
        <v>622.87439999999992</v>
      </c>
      <c r="C9" s="86">
        <v>-14.161473548526843</v>
      </c>
      <c r="D9" s="85">
        <v>8619.8309599999993</v>
      </c>
      <c r="E9" s="86">
        <v>4.599682242989668</v>
      </c>
      <c r="F9" s="85">
        <v>8619.8309599999993</v>
      </c>
      <c r="G9" s="87">
        <v>4.599682242989668</v>
      </c>
      <c r="H9" s="472">
        <v>15.119629611344163</v>
      </c>
      <c r="I9" s="389"/>
    </row>
    <row r="10" spans="1:9" s="80" customFormat="1" ht="14.25" x14ac:dyDescent="0.2">
      <c r="A10" s="81" t="s">
        <v>485</v>
      </c>
      <c r="B10" s="470">
        <v>528</v>
      </c>
      <c r="C10" s="89">
        <v>21.132086043458973</v>
      </c>
      <c r="D10" s="88">
        <v>5437.3972936523296</v>
      </c>
      <c r="E10" s="86">
        <v>-8.4923036429312528</v>
      </c>
      <c r="F10" s="88">
        <v>5437.3972936523296</v>
      </c>
      <c r="G10" s="89">
        <v>-8.4923036429312528</v>
      </c>
      <c r="H10" s="473">
        <v>9.537476258089912</v>
      </c>
      <c r="I10" s="389"/>
    </row>
    <row r="11" spans="1:9" s="80" customFormat="1" ht="14.25" x14ac:dyDescent="0.2">
      <c r="A11" s="90" t="s">
        <v>486</v>
      </c>
      <c r="B11" s="91">
        <v>4871.4588500000018</v>
      </c>
      <c r="C11" s="92">
        <v>1.25982330788177</v>
      </c>
      <c r="D11" s="91">
        <v>57010.860593652338</v>
      </c>
      <c r="E11" s="92">
        <v>1.8042204120815724</v>
      </c>
      <c r="F11" s="91">
        <v>57010.860593652338</v>
      </c>
      <c r="G11" s="92">
        <v>1.8042204120815724</v>
      </c>
      <c r="H11" s="92">
        <v>100</v>
      </c>
      <c r="I11" s="389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235</v>
      </c>
      <c r="I12" s="389"/>
    </row>
    <row r="13" spans="1:9" s="80" customFormat="1" ht="14.25" x14ac:dyDescent="0.2">
      <c r="A13" s="94" t="s">
        <v>553</v>
      </c>
      <c r="B13" s="82"/>
      <c r="C13" s="82"/>
      <c r="D13" s="82"/>
      <c r="E13" s="82"/>
      <c r="F13" s="82"/>
      <c r="G13" s="82"/>
      <c r="H13" s="82"/>
      <c r="I13" s="389"/>
    </row>
    <row r="14" spans="1:9" ht="14.25" x14ac:dyDescent="0.2">
      <c r="A14" s="94" t="s">
        <v>487</v>
      </c>
      <c r="B14" s="85"/>
      <c r="C14" s="474"/>
      <c r="D14" s="474"/>
      <c r="E14" s="474"/>
      <c r="F14" s="474"/>
      <c r="G14" s="474"/>
      <c r="H14" s="474"/>
      <c r="I14" s="389"/>
    </row>
    <row r="15" spans="1:9" ht="14.25" x14ac:dyDescent="0.2">
      <c r="A15" s="94" t="s">
        <v>488</v>
      </c>
      <c r="B15" s="474"/>
      <c r="C15" s="474"/>
      <c r="D15" s="474"/>
      <c r="E15" s="474"/>
      <c r="F15" s="474"/>
      <c r="G15" s="474"/>
      <c r="H15" s="474"/>
      <c r="I15" s="389"/>
    </row>
    <row r="16" spans="1:9" ht="14.25" x14ac:dyDescent="0.2">
      <c r="A16" s="165" t="s">
        <v>638</v>
      </c>
      <c r="B16" s="474"/>
      <c r="C16" s="474"/>
      <c r="D16" s="474"/>
      <c r="E16" s="474"/>
      <c r="F16" s="474"/>
      <c r="G16" s="474"/>
      <c r="H16" s="474"/>
      <c r="I16" s="389"/>
    </row>
    <row r="17" spans="2:9" ht="14.25" x14ac:dyDescent="0.2">
      <c r="B17" s="474"/>
      <c r="C17" s="474"/>
      <c r="D17" s="474"/>
      <c r="E17" s="474"/>
      <c r="F17" s="474"/>
      <c r="G17" s="474"/>
      <c r="H17" s="474"/>
      <c r="I17" s="389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/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3" t="s">
        <v>413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8"/>
    </row>
    <row r="3" spans="1:13" x14ac:dyDescent="0.2">
      <c r="A3" s="835"/>
      <c r="B3" s="727">
        <v>2016</v>
      </c>
      <c r="C3" s="727" t="s">
        <v>598</v>
      </c>
      <c r="D3" s="727" t="s">
        <v>598</v>
      </c>
      <c r="E3" s="727" t="s">
        <v>598</v>
      </c>
      <c r="F3" s="727" t="s">
        <v>598</v>
      </c>
      <c r="G3" s="727" t="s">
        <v>598</v>
      </c>
      <c r="H3" s="727" t="s">
        <v>598</v>
      </c>
      <c r="I3" s="727" t="s">
        <v>598</v>
      </c>
      <c r="J3" s="727" t="s">
        <v>598</v>
      </c>
      <c r="K3" s="727" t="s">
        <v>598</v>
      </c>
      <c r="L3" s="727" t="s">
        <v>598</v>
      </c>
      <c r="M3" s="727" t="s">
        <v>598</v>
      </c>
    </row>
    <row r="4" spans="1:13" x14ac:dyDescent="0.2">
      <c r="A4" s="225"/>
      <c r="B4" s="666">
        <v>42370</v>
      </c>
      <c r="C4" s="666">
        <v>42401</v>
      </c>
      <c r="D4" s="666">
        <v>42430</v>
      </c>
      <c r="E4" s="666">
        <v>42461</v>
      </c>
      <c r="F4" s="666">
        <v>42491</v>
      </c>
      <c r="G4" s="666">
        <v>42522</v>
      </c>
      <c r="H4" s="666">
        <v>42552</v>
      </c>
      <c r="I4" s="666">
        <v>42583</v>
      </c>
      <c r="J4" s="666">
        <v>42614</v>
      </c>
      <c r="K4" s="666">
        <v>42644</v>
      </c>
      <c r="L4" s="666">
        <v>42675</v>
      </c>
      <c r="M4" s="666">
        <v>42705</v>
      </c>
    </row>
    <row r="5" spans="1:13" x14ac:dyDescent="0.2">
      <c r="A5" s="834" t="s">
        <v>414</v>
      </c>
      <c r="B5" s="312">
        <v>2.2747368421052632</v>
      </c>
      <c r="C5" s="312">
        <v>1.9575</v>
      </c>
      <c r="D5" s="312">
        <v>1.7018181818181821</v>
      </c>
      <c r="E5" s="312">
        <v>1.9047619047619047</v>
      </c>
      <c r="F5" s="312">
        <v>1.9223809523809525</v>
      </c>
      <c r="G5" s="312">
        <v>2.566363636363636</v>
      </c>
      <c r="H5" s="312">
        <v>2.7889999999999997</v>
      </c>
      <c r="I5" s="312">
        <v>2.7917391304347832</v>
      </c>
      <c r="J5" s="312">
        <v>2.9695238095238095</v>
      </c>
      <c r="K5" s="312">
        <v>2.9495238095238094</v>
      </c>
      <c r="L5" s="312">
        <v>2.5010000000000003</v>
      </c>
      <c r="M5" s="312">
        <v>3.5350000000000001</v>
      </c>
    </row>
    <row r="6" spans="1:13" x14ac:dyDescent="0.2">
      <c r="A6" s="310" t="s">
        <v>415</v>
      </c>
      <c r="B6" s="376">
        <v>32.117619047619051</v>
      </c>
      <c r="C6" s="376">
        <v>29.694285714285712</v>
      </c>
      <c r="D6" s="376">
        <v>29.60173913043479</v>
      </c>
      <c r="E6" s="376">
        <v>29.470476190476184</v>
      </c>
      <c r="F6" s="376">
        <v>30.446818181818177</v>
      </c>
      <c r="G6" s="376">
        <v>34.262272727272737</v>
      </c>
      <c r="H6" s="376">
        <v>34.391904761904755</v>
      </c>
      <c r="I6" s="376">
        <v>30.494545454545456</v>
      </c>
      <c r="J6" s="376">
        <v>28.486363636363635</v>
      </c>
      <c r="K6" s="376">
        <v>42.970476190476184</v>
      </c>
      <c r="L6" s="376">
        <v>48.181818181818173</v>
      </c>
      <c r="M6" s="376">
        <v>46.325000000000003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6" t="s">
        <v>330</v>
      </c>
    </row>
    <row r="8" spans="1:13" x14ac:dyDescent="0.2">
      <c r="A8" s="16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85"/>
      <c r="H2" s="387"/>
      <c r="I2" s="386" t="s">
        <v>157</v>
      </c>
    </row>
    <row r="3" spans="1:71" s="80" customFormat="1" ht="12.75" x14ac:dyDescent="0.2">
      <c r="A3" s="79"/>
      <c r="B3" s="916">
        <f>INDICE!A3</f>
        <v>42705</v>
      </c>
      <c r="C3" s="917">
        <v>41671</v>
      </c>
      <c r="D3" s="916">
        <f>DATE(YEAR(B3),MONTH(B3)-1,1)</f>
        <v>42675</v>
      </c>
      <c r="E3" s="917"/>
      <c r="F3" s="916">
        <f>DATE(YEAR(B3)-1,MONTH(B3),1)</f>
        <v>42339</v>
      </c>
      <c r="G3" s="917"/>
      <c r="H3" s="865" t="s">
        <v>484</v>
      </c>
      <c r="I3" s="865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</row>
    <row r="4" spans="1:71" s="80" customFormat="1" ht="12.75" x14ac:dyDescent="0.2">
      <c r="A4" s="81"/>
      <c r="B4" s="259" t="s">
        <v>47</v>
      </c>
      <c r="C4" s="259" t="s">
        <v>108</v>
      </c>
      <c r="D4" s="259" t="s">
        <v>47</v>
      </c>
      <c r="E4" s="259" t="s">
        <v>108</v>
      </c>
      <c r="F4" s="259" t="s">
        <v>47</v>
      </c>
      <c r="G4" s="259" t="s">
        <v>108</v>
      </c>
      <c r="H4" s="440">
        <f>D3</f>
        <v>42675</v>
      </c>
      <c r="I4" s="440">
        <f>F3</f>
        <v>42339</v>
      </c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</row>
    <row r="5" spans="1:71" s="380" customFormat="1" ht="15" x14ac:dyDescent="0.2">
      <c r="A5" s="384" t="s">
        <v>417</v>
      </c>
      <c r="B5" s="370">
        <v>5745</v>
      </c>
      <c r="C5" s="710">
        <v>32.707087959009392</v>
      </c>
      <c r="D5" s="370">
        <v>6364</v>
      </c>
      <c r="E5" s="710">
        <v>34.0120784565229</v>
      </c>
      <c r="F5" s="370">
        <v>6320</v>
      </c>
      <c r="G5" s="710">
        <v>35.362578334825422</v>
      </c>
      <c r="H5" s="382">
        <v>-9.7265870521684477</v>
      </c>
      <c r="I5" s="382">
        <v>-9.098101265822784</v>
      </c>
      <c r="K5" s="381"/>
    </row>
    <row r="6" spans="1:71" s="380" customFormat="1" ht="15" x14ac:dyDescent="0.2">
      <c r="A6" s="383" t="s">
        <v>122</v>
      </c>
      <c r="B6" s="370">
        <v>11820</v>
      </c>
      <c r="C6" s="710">
        <v>67.292912040990601</v>
      </c>
      <c r="D6" s="370">
        <v>12347</v>
      </c>
      <c r="E6" s="710">
        <v>65.9879215434771</v>
      </c>
      <c r="F6" s="370">
        <v>11552</v>
      </c>
      <c r="G6" s="710">
        <v>64.637421665174571</v>
      </c>
      <c r="H6" s="382">
        <v>-4.2682432979671177</v>
      </c>
      <c r="I6" s="382">
        <v>2.3199445983379503</v>
      </c>
      <c r="K6" s="381"/>
    </row>
    <row r="7" spans="1:71" s="80" customFormat="1" ht="12.75" x14ac:dyDescent="0.2">
      <c r="A7" s="90" t="s">
        <v>117</v>
      </c>
      <c r="B7" s="91">
        <v>17565</v>
      </c>
      <c r="C7" s="92">
        <v>100</v>
      </c>
      <c r="D7" s="91">
        <v>18711</v>
      </c>
      <c r="E7" s="92">
        <v>100</v>
      </c>
      <c r="F7" s="91">
        <v>17872</v>
      </c>
      <c r="G7" s="92">
        <v>100</v>
      </c>
      <c r="H7" s="92">
        <v>-6.1247394580727912</v>
      </c>
      <c r="I7" s="92">
        <v>-1.7177708146821842</v>
      </c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</row>
    <row r="8" spans="1:71" ht="15" x14ac:dyDescent="0.2">
      <c r="A8" s="617"/>
      <c r="I8" s="246" t="s">
        <v>235</v>
      </c>
      <c r="J8" s="380"/>
      <c r="K8" s="381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80"/>
      <c r="AH8" s="380"/>
      <c r="AI8" s="380"/>
      <c r="AJ8" s="380"/>
      <c r="AK8" s="380"/>
    </row>
    <row r="9" spans="1:71" s="377" customFormat="1" ht="12.75" x14ac:dyDescent="0.2">
      <c r="A9" s="708" t="s">
        <v>538</v>
      </c>
      <c r="B9" s="378"/>
      <c r="C9" s="379"/>
      <c r="D9" s="378"/>
      <c r="E9" s="378"/>
      <c r="F9" s="378"/>
      <c r="G9" s="378"/>
      <c r="H9" s="378"/>
      <c r="I9" s="378"/>
      <c r="J9" s="378"/>
      <c r="K9" s="378"/>
      <c r="L9" s="378"/>
    </row>
    <row r="10" spans="1:71" x14ac:dyDescent="0.2">
      <c r="A10" s="709" t="s">
        <v>534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85"/>
      <c r="H2" s="387"/>
      <c r="I2" s="386" t="s">
        <v>157</v>
      </c>
    </row>
    <row r="3" spans="1:71" s="80" customFormat="1" ht="12.75" x14ac:dyDescent="0.2">
      <c r="A3" s="79"/>
      <c r="B3" s="916">
        <f>INDICE!A3</f>
        <v>42705</v>
      </c>
      <c r="C3" s="917">
        <v>41671</v>
      </c>
      <c r="D3" s="916">
        <f>DATE(YEAR(B3),MONTH(B3)-1,1)</f>
        <v>42675</v>
      </c>
      <c r="E3" s="917"/>
      <c r="F3" s="916">
        <f>DATE(YEAR(B3)-1,MONTH(B3),1)</f>
        <v>42339</v>
      </c>
      <c r="G3" s="917"/>
      <c r="H3" s="865" t="s">
        <v>484</v>
      </c>
      <c r="I3" s="865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</row>
    <row r="4" spans="1:71" s="80" customFormat="1" ht="12.75" x14ac:dyDescent="0.2">
      <c r="A4" s="81"/>
      <c r="B4" s="259" t="s">
        <v>47</v>
      </c>
      <c r="C4" s="259" t="s">
        <v>108</v>
      </c>
      <c r="D4" s="259" t="s">
        <v>47</v>
      </c>
      <c r="E4" s="259" t="s">
        <v>108</v>
      </c>
      <c r="F4" s="259" t="s">
        <v>47</v>
      </c>
      <c r="G4" s="259" t="s">
        <v>108</v>
      </c>
      <c r="H4" s="440">
        <f>D3</f>
        <v>42675</v>
      </c>
      <c r="I4" s="440">
        <f>F3</f>
        <v>42339</v>
      </c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</row>
    <row r="5" spans="1:71" s="380" customFormat="1" ht="15" x14ac:dyDescent="0.2">
      <c r="A5" s="384" t="s">
        <v>537</v>
      </c>
      <c r="B5" s="370">
        <v>6397</v>
      </c>
      <c r="C5" s="710">
        <v>40.630998685506846</v>
      </c>
      <c r="D5" s="370">
        <v>6655</v>
      </c>
      <c r="E5" s="710">
        <v>39.079133519553281</v>
      </c>
      <c r="F5" s="370">
        <v>6864</v>
      </c>
      <c r="G5" s="710">
        <v>40.654814444941309</v>
      </c>
      <c r="H5" s="757">
        <v>-3.8767843726521414</v>
      </c>
      <c r="I5" s="236">
        <v>-6.8036130536130539</v>
      </c>
      <c r="K5" s="381"/>
    </row>
    <row r="6" spans="1:71" s="380" customFormat="1" ht="15" x14ac:dyDescent="0.2">
      <c r="A6" s="383" t="s">
        <v>607</v>
      </c>
      <c r="B6" s="370">
        <v>9347.1367599999994</v>
      </c>
      <c r="C6" s="710">
        <v>59.369001314493154</v>
      </c>
      <c r="D6" s="370">
        <v>10374.548510000011</v>
      </c>
      <c r="E6" s="710">
        <v>60.920866480446719</v>
      </c>
      <c r="F6" s="370">
        <v>10019.609219999995</v>
      </c>
      <c r="G6" s="710">
        <v>59.345185555058698</v>
      </c>
      <c r="H6" s="236">
        <v>-9.9031948138243457</v>
      </c>
      <c r="I6" s="236">
        <v>-6.7115637469940745</v>
      </c>
      <c r="K6" s="381"/>
    </row>
    <row r="7" spans="1:71" s="80" customFormat="1" ht="12.75" x14ac:dyDescent="0.2">
      <c r="A7" s="90" t="s">
        <v>117</v>
      </c>
      <c r="B7" s="91">
        <v>15744.136759999999</v>
      </c>
      <c r="C7" s="92">
        <v>100</v>
      </c>
      <c r="D7" s="91">
        <v>17029.548510000011</v>
      </c>
      <c r="E7" s="92">
        <v>100</v>
      </c>
      <c r="F7" s="91">
        <v>16883.609219999995</v>
      </c>
      <c r="G7" s="92">
        <v>100</v>
      </c>
      <c r="H7" s="92">
        <v>-7.54812583108236</v>
      </c>
      <c r="I7" s="92">
        <v>-6.7489862217978756</v>
      </c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</row>
    <row r="8" spans="1:71" ht="15" x14ac:dyDescent="0.2">
      <c r="A8" s="617"/>
      <c r="I8" s="246" t="s">
        <v>130</v>
      </c>
      <c r="J8" s="380"/>
      <c r="K8" s="381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80"/>
      <c r="AH8" s="380"/>
      <c r="AI8" s="380"/>
      <c r="AJ8" s="380"/>
      <c r="AK8" s="380"/>
    </row>
    <row r="9" spans="1:71" x14ac:dyDescent="0.2">
      <c r="A9" s="708" t="s">
        <v>538</v>
      </c>
    </row>
    <row r="10" spans="1:71" x14ac:dyDescent="0.2">
      <c r="A10" s="708" t="s">
        <v>534</v>
      </c>
    </row>
    <row r="11" spans="1:71" x14ac:dyDescent="0.2">
      <c r="A11" s="683" t="s">
        <v>638</v>
      </c>
    </row>
  </sheetData>
  <mergeCells count="4">
    <mergeCell ref="B3:C3"/>
    <mergeCell ref="D3:E3"/>
    <mergeCell ref="F3:G3"/>
    <mergeCell ref="H3:I3"/>
  </mergeCells>
  <conditionalFormatting sqref="H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D5" sqref="D5:I8"/>
    </sheetView>
  </sheetViews>
  <sheetFormatPr baseColWidth="10" defaultColWidth="11" defaultRowHeight="14.25" x14ac:dyDescent="0.2"/>
  <cols>
    <col min="1" max="1" width="11" style="1" customWidth="1"/>
    <col min="2" max="2" width="11" style="1"/>
    <col min="3" max="3" width="10.75" style="1" customWidth="1"/>
    <col min="4" max="16384" width="11" style="1"/>
  </cols>
  <sheetData>
    <row r="1" spans="1:9" x14ac:dyDescent="0.2">
      <c r="A1" s="904" t="s">
        <v>583</v>
      </c>
      <c r="B1" s="904"/>
      <c r="C1" s="904"/>
      <c r="D1" s="904"/>
      <c r="E1" s="904"/>
      <c r="F1" s="904"/>
      <c r="G1" s="13"/>
      <c r="H1" s="13"/>
      <c r="I1" s="13"/>
    </row>
    <row r="2" spans="1:9" x14ac:dyDescent="0.2">
      <c r="A2" s="905"/>
      <c r="B2" s="905"/>
      <c r="C2" s="905"/>
      <c r="D2" s="905"/>
      <c r="E2" s="905"/>
      <c r="F2" s="905"/>
      <c r="G2" s="13"/>
      <c r="H2" s="13"/>
      <c r="I2" s="228" t="s">
        <v>535</v>
      </c>
    </row>
    <row r="3" spans="1:9" x14ac:dyDescent="0.2">
      <c r="A3" s="393"/>
      <c r="B3" s="395"/>
      <c r="C3" s="395"/>
      <c r="D3" s="873">
        <f>INDICE!A3</f>
        <v>42705</v>
      </c>
      <c r="E3" s="873">
        <v>41671</v>
      </c>
      <c r="F3" s="873">
        <f>DATE(YEAR(D3),MONTH(D3)-1,1)</f>
        <v>42675</v>
      </c>
      <c r="G3" s="873"/>
      <c r="H3" s="876">
        <f>DATE(YEAR(D3)-1,MONTH(D3),1)</f>
        <v>42339</v>
      </c>
      <c r="I3" s="876"/>
    </row>
    <row r="4" spans="1:9" x14ac:dyDescent="0.2">
      <c r="A4" s="334"/>
      <c r="B4" s="335"/>
      <c r="C4" s="335"/>
      <c r="D4" s="97" t="s">
        <v>420</v>
      </c>
      <c r="E4" s="259" t="s">
        <v>108</v>
      </c>
      <c r="F4" s="97" t="s">
        <v>420</v>
      </c>
      <c r="G4" s="259" t="s">
        <v>108</v>
      </c>
      <c r="H4" s="97" t="s">
        <v>420</v>
      </c>
      <c r="I4" s="259" t="s">
        <v>108</v>
      </c>
    </row>
    <row r="5" spans="1:9" x14ac:dyDescent="0.2">
      <c r="A5" s="343" t="s">
        <v>419</v>
      </c>
      <c r="B5" s="235"/>
      <c r="C5" s="235"/>
      <c r="D5" s="606">
        <v>119.47116148632858</v>
      </c>
      <c r="E5" s="713">
        <v>100</v>
      </c>
      <c r="F5" s="606">
        <v>127.7291189530264</v>
      </c>
      <c r="G5" s="713">
        <v>100</v>
      </c>
      <c r="H5" s="606">
        <v>125.27148873024785</v>
      </c>
      <c r="I5" s="713">
        <v>100</v>
      </c>
    </row>
    <row r="6" spans="1:9" x14ac:dyDescent="0.2">
      <c r="A6" s="392" t="s">
        <v>532</v>
      </c>
      <c r="B6" s="235"/>
      <c r="C6" s="235"/>
      <c r="D6" s="606">
        <v>73.162806730544517</v>
      </c>
      <c r="E6" s="713">
        <v>61.238884614775202</v>
      </c>
      <c r="F6" s="606">
        <v>79.679130637999535</v>
      </c>
      <c r="G6" s="713">
        <v>62.381335823119777</v>
      </c>
      <c r="H6" s="606">
        <v>74.343234138124643</v>
      </c>
      <c r="I6" s="713">
        <v>59.345693814025736</v>
      </c>
    </row>
    <row r="7" spans="1:9" x14ac:dyDescent="0.2">
      <c r="A7" s="392" t="s">
        <v>533</v>
      </c>
      <c r="B7" s="235"/>
      <c r="C7" s="235"/>
      <c r="D7" s="606">
        <v>46.308354755784059</v>
      </c>
      <c r="E7" s="713">
        <v>38.761115385224784</v>
      </c>
      <c r="F7" s="606">
        <v>48.049988315026873</v>
      </c>
      <c r="G7" s="713">
        <v>37.618664176880223</v>
      </c>
      <c r="H7" s="606">
        <v>50.928254592123203</v>
      </c>
      <c r="I7" s="713">
        <v>40.654306185974256</v>
      </c>
    </row>
    <row r="8" spans="1:9" x14ac:dyDescent="0.2">
      <c r="A8" s="334" t="s">
        <v>587</v>
      </c>
      <c r="B8" s="391"/>
      <c r="C8" s="391"/>
      <c r="D8" s="701">
        <v>90</v>
      </c>
      <c r="E8" s="714"/>
      <c r="F8" s="701">
        <v>90</v>
      </c>
      <c r="G8" s="714"/>
      <c r="H8" s="701">
        <v>90</v>
      </c>
      <c r="I8" s="714"/>
    </row>
    <row r="9" spans="1:9" x14ac:dyDescent="0.2">
      <c r="A9" s="616" t="s">
        <v>534</v>
      </c>
      <c r="B9" s="322"/>
      <c r="C9" s="322"/>
      <c r="D9" s="322"/>
      <c r="E9" s="347"/>
      <c r="F9" s="13"/>
      <c r="G9" s="13"/>
      <c r="H9" s="13"/>
      <c r="I9" s="246" t="s">
        <v>235</v>
      </c>
    </row>
    <row r="10" spans="1:9" x14ac:dyDescent="0.2">
      <c r="A10" s="616" t="s">
        <v>588</v>
      </c>
      <c r="B10" s="388"/>
      <c r="C10" s="388"/>
      <c r="D10" s="388"/>
      <c r="E10" s="388"/>
      <c r="F10" s="388"/>
      <c r="G10" s="388"/>
      <c r="H10" s="388"/>
      <c r="I10" s="388"/>
    </row>
    <row r="11" spans="1:9" x14ac:dyDescent="0.2">
      <c r="A11" s="322"/>
      <c r="B11" s="388"/>
      <c r="C11" s="388"/>
      <c r="D11" s="388"/>
      <c r="E11" s="388"/>
      <c r="F11" s="388"/>
      <c r="G11" s="388"/>
      <c r="H11" s="388"/>
      <c r="I11" s="388"/>
    </row>
    <row r="12" spans="1:9" x14ac:dyDescent="0.2">
      <c r="A12" s="388"/>
      <c r="B12" s="388"/>
      <c r="C12" s="388"/>
      <c r="D12" s="388"/>
      <c r="E12" s="388"/>
      <c r="F12" s="388"/>
      <c r="G12" s="388"/>
      <c r="H12" s="388"/>
      <c r="I12" s="388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:I1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904" t="s">
        <v>537</v>
      </c>
      <c r="B1" s="904"/>
      <c r="C1" s="904"/>
      <c r="D1" s="904"/>
      <c r="E1" s="394"/>
      <c r="F1" s="13"/>
      <c r="G1" s="13"/>
      <c r="H1" s="13"/>
      <c r="I1" s="13"/>
    </row>
    <row r="2" spans="1:40" ht="15" x14ac:dyDescent="0.2">
      <c r="A2" s="904"/>
      <c r="B2" s="904"/>
      <c r="C2" s="904"/>
      <c r="D2" s="904"/>
      <c r="E2" s="394"/>
      <c r="F2" s="13"/>
      <c r="G2" s="310"/>
      <c r="H2" s="387"/>
      <c r="I2" s="386" t="s">
        <v>157</v>
      </c>
    </row>
    <row r="3" spans="1:40" x14ac:dyDescent="0.2">
      <c r="A3" s="393"/>
      <c r="B3" s="916">
        <f>INDICE!A3</f>
        <v>42705</v>
      </c>
      <c r="C3" s="917">
        <v>41671</v>
      </c>
      <c r="D3" s="916">
        <f>DATE(YEAR(B3),MONTH(B3)-1,1)</f>
        <v>42675</v>
      </c>
      <c r="E3" s="917"/>
      <c r="F3" s="916">
        <f>DATE(YEAR(B3)-1,MONTH(B3),1)</f>
        <v>42339</v>
      </c>
      <c r="G3" s="917"/>
      <c r="H3" s="865" t="s">
        <v>484</v>
      </c>
      <c r="I3" s="865"/>
    </row>
    <row r="4" spans="1:40" x14ac:dyDescent="0.2">
      <c r="A4" s="334"/>
      <c r="B4" s="259" t="s">
        <v>47</v>
      </c>
      <c r="C4" s="259" t="s">
        <v>108</v>
      </c>
      <c r="D4" s="259" t="s">
        <v>47</v>
      </c>
      <c r="E4" s="259" t="s">
        <v>108</v>
      </c>
      <c r="F4" s="259" t="s">
        <v>47</v>
      </c>
      <c r="G4" s="259" t="s">
        <v>108</v>
      </c>
      <c r="H4" s="440">
        <f>D3</f>
        <v>42675</v>
      </c>
      <c r="I4" s="440">
        <f>F3</f>
        <v>42339</v>
      </c>
    </row>
    <row r="5" spans="1:40" x14ac:dyDescent="0.2">
      <c r="A5" s="343" t="s">
        <v>48</v>
      </c>
      <c r="B5" s="369">
        <v>481</v>
      </c>
      <c r="C5" s="382">
        <v>7.5191496013756449</v>
      </c>
      <c r="D5" s="369">
        <v>485</v>
      </c>
      <c r="E5" s="382">
        <v>7.2877535687453046</v>
      </c>
      <c r="F5" s="369">
        <v>506</v>
      </c>
      <c r="G5" s="382">
        <v>7.3717948717948723</v>
      </c>
      <c r="H5" s="606">
        <v>-0.82474226804123707</v>
      </c>
      <c r="I5" s="606">
        <v>-4.9407114624505928</v>
      </c>
      <c r="J5" s="389"/>
    </row>
    <row r="6" spans="1:40" x14ac:dyDescent="0.2">
      <c r="A6" s="392" t="s">
        <v>49</v>
      </c>
      <c r="B6" s="369">
        <v>339</v>
      </c>
      <c r="C6" s="382">
        <v>5.2993590745662029</v>
      </c>
      <c r="D6" s="369">
        <v>339</v>
      </c>
      <c r="E6" s="382">
        <v>5.0939143501126969</v>
      </c>
      <c r="F6" s="369">
        <v>339</v>
      </c>
      <c r="G6" s="382">
        <v>4.9388111888111892</v>
      </c>
      <c r="H6" s="606">
        <v>0</v>
      </c>
      <c r="I6" s="606">
        <v>0</v>
      </c>
      <c r="J6" s="389"/>
    </row>
    <row r="7" spans="1:40" x14ac:dyDescent="0.2">
      <c r="A7" s="392" t="s">
        <v>127</v>
      </c>
      <c r="B7" s="369">
        <v>3395</v>
      </c>
      <c r="C7" s="382">
        <v>53.071752383929969</v>
      </c>
      <c r="D7" s="369">
        <v>3398</v>
      </c>
      <c r="E7" s="382">
        <v>51.059353869271227</v>
      </c>
      <c r="F7" s="369">
        <v>3382</v>
      </c>
      <c r="G7" s="382">
        <v>49.271561771561771</v>
      </c>
      <c r="H7" s="606">
        <v>-8.8287227781047681E-2</v>
      </c>
      <c r="I7" s="606">
        <v>0.38438793613246602</v>
      </c>
      <c r="J7" s="389"/>
    </row>
    <row r="8" spans="1:40" x14ac:dyDescent="0.2">
      <c r="A8" s="392" t="s">
        <v>128</v>
      </c>
      <c r="B8" s="369">
        <v>204</v>
      </c>
      <c r="C8" s="382">
        <v>3.1889948413318741</v>
      </c>
      <c r="D8" s="369">
        <v>204</v>
      </c>
      <c r="E8" s="382">
        <v>3.0653643876784371</v>
      </c>
      <c r="F8" s="369">
        <v>204</v>
      </c>
      <c r="G8" s="382">
        <v>2.9720279720279721</v>
      </c>
      <c r="H8" s="606">
        <v>0</v>
      </c>
      <c r="I8" s="606">
        <v>0</v>
      </c>
      <c r="J8" s="389"/>
    </row>
    <row r="9" spans="1:40" x14ac:dyDescent="0.2">
      <c r="A9" s="334" t="s">
        <v>418</v>
      </c>
      <c r="B9" s="701">
        <v>1978</v>
      </c>
      <c r="C9" s="711">
        <v>30.920744098796309</v>
      </c>
      <c r="D9" s="701">
        <v>2229</v>
      </c>
      <c r="E9" s="711">
        <v>33.493613824192337</v>
      </c>
      <c r="F9" s="701">
        <v>2433</v>
      </c>
      <c r="G9" s="711">
        <v>35.4458041958042</v>
      </c>
      <c r="H9" s="712">
        <v>-11.260655002243158</v>
      </c>
      <c r="I9" s="712">
        <v>-18.701191944101932</v>
      </c>
      <c r="J9" s="389"/>
    </row>
    <row r="10" spans="1:40" s="80" customFormat="1" x14ac:dyDescent="0.2">
      <c r="A10" s="90" t="s">
        <v>117</v>
      </c>
      <c r="B10" s="91">
        <v>6397</v>
      </c>
      <c r="C10" s="390">
        <v>100</v>
      </c>
      <c r="D10" s="91">
        <v>6655</v>
      </c>
      <c r="E10" s="390">
        <v>100</v>
      </c>
      <c r="F10" s="91">
        <v>6864</v>
      </c>
      <c r="G10" s="390">
        <v>100</v>
      </c>
      <c r="H10" s="390">
        <v>-3.8767843726521414</v>
      </c>
      <c r="I10" s="92">
        <v>-6.8036130536130539</v>
      </c>
      <c r="J10" s="389"/>
      <c r="K10"/>
      <c r="L10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</row>
    <row r="11" spans="1:40" x14ac:dyDescent="0.2">
      <c r="A11" s="234"/>
      <c r="B11" s="322"/>
      <c r="C11" s="322"/>
      <c r="D11" s="322"/>
      <c r="E11" s="322"/>
      <c r="F11" s="13"/>
      <c r="G11" s="13"/>
      <c r="H11" s="13"/>
      <c r="I11" s="246" t="s">
        <v>235</v>
      </c>
    </row>
    <row r="12" spans="1:40" s="377" customFormat="1" ht="12.75" x14ac:dyDescent="0.2">
      <c r="A12" s="709" t="s">
        <v>536</v>
      </c>
      <c r="B12" s="378"/>
      <c r="C12" s="378"/>
      <c r="D12" s="379"/>
      <c r="E12" s="379"/>
      <c r="F12" s="378"/>
      <c r="G12" s="378"/>
      <c r="H12" s="378"/>
      <c r="I12" s="378"/>
      <c r="J12" s="378"/>
      <c r="K12" s="378"/>
      <c r="L12" s="378"/>
      <c r="M12" s="378"/>
      <c r="N12" s="378"/>
      <c r="O12" s="378"/>
    </row>
    <row r="13" spans="1:40" x14ac:dyDescent="0.2">
      <c r="A13" s="322" t="s">
        <v>534</v>
      </c>
      <c r="B13" s="388"/>
      <c r="C13" s="388"/>
      <c r="D13" s="388"/>
      <c r="E13" s="388"/>
      <c r="F13" s="388"/>
      <c r="G13" s="388"/>
      <c r="H13" s="388"/>
      <c r="I13" s="388"/>
    </row>
    <row r="14" spans="1:40" x14ac:dyDescent="0.2">
      <c r="A14" s="683" t="s">
        <v>637</v>
      </c>
      <c r="B14" s="388"/>
      <c r="C14" s="388"/>
      <c r="D14" s="388"/>
      <c r="E14" s="388"/>
      <c r="F14" s="388"/>
      <c r="G14" s="388"/>
      <c r="H14" s="388"/>
      <c r="I14" s="388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J8" sqref="J8"/>
    </sheetView>
  </sheetViews>
  <sheetFormatPr baseColWidth="10" defaultColWidth="11" defaultRowHeight="12.75" x14ac:dyDescent="0.2"/>
  <cols>
    <col min="1" max="1" width="30.25" style="348" customWidth="1"/>
    <col min="2" max="2" width="11" style="348"/>
    <col min="3" max="3" width="11.625" style="348" customWidth="1"/>
    <col min="4" max="4" width="11" style="348"/>
    <col min="5" max="5" width="11.625" style="348" customWidth="1"/>
    <col min="6" max="6" width="11" style="348"/>
    <col min="7" max="7" width="11.625" style="348" customWidth="1"/>
    <col min="8" max="9" width="10.5" style="348" customWidth="1"/>
    <col min="10" max="16384" width="11" style="348"/>
  </cols>
  <sheetData>
    <row r="1" spans="1:12" x14ac:dyDescent="0.2">
      <c r="A1" s="904" t="s">
        <v>40</v>
      </c>
      <c r="B1" s="904"/>
      <c r="C1" s="904"/>
      <c r="D1" s="183"/>
      <c r="E1" s="183"/>
      <c r="F1" s="183"/>
      <c r="G1" s="12"/>
      <c r="H1" s="12"/>
      <c r="I1" s="12"/>
      <c r="J1" s="12"/>
      <c r="K1" s="12"/>
      <c r="L1" s="12"/>
    </row>
    <row r="2" spans="1:12" x14ac:dyDescent="0.2">
      <c r="A2" s="904"/>
      <c r="B2" s="904"/>
      <c r="C2" s="904"/>
      <c r="D2" s="400"/>
      <c r="E2" s="183"/>
      <c r="F2" s="183"/>
      <c r="H2" s="12"/>
      <c r="I2" s="12"/>
      <c r="J2" s="12"/>
      <c r="K2" s="12"/>
    </row>
    <row r="3" spans="1:12" x14ac:dyDescent="0.2">
      <c r="A3" s="399"/>
      <c r="B3" s="12"/>
      <c r="C3" s="12"/>
      <c r="D3" s="12"/>
      <c r="E3" s="12"/>
      <c r="F3" s="12"/>
      <c r="G3" s="12"/>
      <c r="H3" s="349"/>
      <c r="I3" s="386" t="s">
        <v>576</v>
      </c>
      <c r="J3" s="12"/>
      <c r="K3" s="12"/>
      <c r="L3" s="12"/>
    </row>
    <row r="4" spans="1:12" x14ac:dyDescent="0.2">
      <c r="A4" s="198"/>
      <c r="B4" s="916">
        <f>INDICE!A3</f>
        <v>42705</v>
      </c>
      <c r="C4" s="917">
        <v>41671</v>
      </c>
      <c r="D4" s="916">
        <f>DATE(YEAR(B4),MONTH(B4)-1,1)</f>
        <v>42675</v>
      </c>
      <c r="E4" s="917"/>
      <c r="F4" s="916">
        <f>DATE(YEAR(B4)-1,MONTH(B4),1)</f>
        <v>42339</v>
      </c>
      <c r="G4" s="917"/>
      <c r="H4" s="865" t="s">
        <v>484</v>
      </c>
      <c r="I4" s="865"/>
      <c r="J4" s="12"/>
      <c r="K4" s="12"/>
      <c r="L4" s="12"/>
    </row>
    <row r="5" spans="1:12" x14ac:dyDescent="0.2">
      <c r="A5" s="399"/>
      <c r="B5" s="259" t="s">
        <v>54</v>
      </c>
      <c r="C5" s="259" t="s">
        <v>108</v>
      </c>
      <c r="D5" s="259" t="s">
        <v>54</v>
      </c>
      <c r="E5" s="259" t="s">
        <v>108</v>
      </c>
      <c r="F5" s="259" t="s">
        <v>54</v>
      </c>
      <c r="G5" s="259" t="s">
        <v>108</v>
      </c>
      <c r="H5" s="440">
        <f>D4</f>
        <v>42675</v>
      </c>
      <c r="I5" s="440">
        <f>F4</f>
        <v>42339</v>
      </c>
      <c r="J5" s="12"/>
      <c r="K5" s="12"/>
      <c r="L5" s="12"/>
    </row>
    <row r="6" spans="1:12" ht="15" customHeight="1" x14ac:dyDescent="0.2">
      <c r="A6" s="198" t="s">
        <v>423</v>
      </c>
      <c r="B6" s="351">
        <v>8436.6080000000002</v>
      </c>
      <c r="C6" s="350">
        <v>30.281498214521775</v>
      </c>
      <c r="D6" s="351">
        <v>5675.11</v>
      </c>
      <c r="E6" s="350">
        <v>21.85174278421308</v>
      </c>
      <c r="F6" s="351">
        <v>9772.8420000000006</v>
      </c>
      <c r="G6" s="350">
        <v>31.210673053892211</v>
      </c>
      <c r="H6" s="350">
        <v>48.659814523418945</v>
      </c>
      <c r="I6" s="350">
        <v>-13.672931579166022</v>
      </c>
      <c r="J6" s="12"/>
      <c r="K6" s="12"/>
      <c r="L6" s="12"/>
    </row>
    <row r="7" spans="1:12" x14ac:dyDescent="0.2">
      <c r="A7" s="398" t="s">
        <v>422</v>
      </c>
      <c r="B7" s="351">
        <v>19423.995000000003</v>
      </c>
      <c r="C7" s="350">
        <v>69.718501785478225</v>
      </c>
      <c r="D7" s="351">
        <v>20295.862000000001</v>
      </c>
      <c r="E7" s="350">
        <v>78.148257215786927</v>
      </c>
      <c r="F7" s="351">
        <v>21539.658000000003</v>
      </c>
      <c r="G7" s="350">
        <v>68.789326946107792</v>
      </c>
      <c r="H7" s="350">
        <v>-4.2957869934275186</v>
      </c>
      <c r="I7" s="350">
        <v>-9.8221754495823479</v>
      </c>
      <c r="J7" s="12"/>
      <c r="K7" s="12"/>
      <c r="L7" s="12"/>
    </row>
    <row r="8" spans="1:12" x14ac:dyDescent="0.2">
      <c r="A8" s="242" t="s">
        <v>117</v>
      </c>
      <c r="B8" s="243">
        <v>27860.603000000003</v>
      </c>
      <c r="C8" s="244">
        <v>100</v>
      </c>
      <c r="D8" s="243">
        <v>25970.972000000002</v>
      </c>
      <c r="E8" s="244">
        <v>100</v>
      </c>
      <c r="F8" s="243">
        <v>31312.500000000004</v>
      </c>
      <c r="G8" s="244">
        <v>100</v>
      </c>
      <c r="H8" s="92">
        <v>7.2759348398666059</v>
      </c>
      <c r="I8" s="92">
        <v>-11.024022355289423</v>
      </c>
      <c r="J8" s="836"/>
      <c r="K8" s="396"/>
    </row>
    <row r="9" spans="1:12" s="377" customFormat="1" x14ac:dyDescent="0.2">
      <c r="A9" s="396"/>
      <c r="B9" s="396"/>
      <c r="C9" s="396"/>
      <c r="D9" s="396"/>
      <c r="E9" s="396"/>
      <c r="F9" s="396"/>
      <c r="H9" s="396"/>
      <c r="I9" s="246" t="s">
        <v>235</v>
      </c>
      <c r="J9" s="378"/>
      <c r="K9" s="378"/>
      <c r="L9" s="378"/>
    </row>
    <row r="10" spans="1:12" x14ac:dyDescent="0.2">
      <c r="A10" s="709" t="s">
        <v>574</v>
      </c>
      <c r="B10" s="378"/>
      <c r="C10" s="379"/>
      <c r="D10" s="378"/>
      <c r="E10" s="378"/>
      <c r="F10" s="378"/>
      <c r="G10" s="378"/>
      <c r="H10" s="396"/>
      <c r="I10" s="396"/>
      <c r="J10" s="396"/>
      <c r="K10" s="396"/>
      <c r="L10" s="396"/>
    </row>
    <row r="11" spans="1:12" x14ac:dyDescent="0.2">
      <c r="A11" s="322" t="s">
        <v>575</v>
      </c>
      <c r="B11" s="396"/>
      <c r="C11" s="397"/>
      <c r="D11" s="396"/>
      <c r="E11" s="396"/>
      <c r="F11" s="396"/>
      <c r="G11" s="396"/>
      <c r="H11" s="396"/>
      <c r="I11" s="396"/>
      <c r="J11" s="396"/>
      <c r="K11" s="396"/>
      <c r="L11" s="396"/>
    </row>
    <row r="12" spans="1:12" x14ac:dyDescent="0.2">
      <c r="A12" s="322" t="s">
        <v>534</v>
      </c>
      <c r="B12" s="396"/>
      <c r="C12" s="396"/>
      <c r="D12" s="396"/>
      <c r="E12" s="396"/>
      <c r="F12" s="396"/>
      <c r="G12" s="396"/>
      <c r="H12" s="12"/>
      <c r="I12" s="183"/>
      <c r="J12" s="396"/>
      <c r="K12" s="396"/>
      <c r="L12" s="396"/>
    </row>
    <row r="13" spans="1:12" x14ac:dyDescent="0.2">
      <c r="A13" s="396"/>
      <c r="B13" s="396"/>
      <c r="C13" s="396"/>
      <c r="D13" s="396"/>
      <c r="E13" s="396"/>
      <c r="F13" s="396"/>
      <c r="G13" s="396"/>
      <c r="H13" s="12"/>
      <c r="I13" s="12"/>
      <c r="J13" s="396"/>
      <c r="K13" s="396"/>
      <c r="L13" s="396"/>
    </row>
    <row r="14" spans="1:12" x14ac:dyDescent="0.2">
      <c r="A14" s="396"/>
      <c r="B14" s="396"/>
      <c r="C14" s="396"/>
      <c r="D14" s="396"/>
      <c r="E14" s="396"/>
      <c r="F14" s="396"/>
      <c r="G14" s="396"/>
      <c r="H14" s="12"/>
      <c r="I14" s="12"/>
      <c r="J14" s="12"/>
      <c r="K14" s="12"/>
      <c r="L14" s="12"/>
    </row>
    <row r="15" spans="1:12" x14ac:dyDescent="0.2">
      <c r="A15" s="12"/>
      <c r="B15" s="836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76"/>
    </row>
    <row r="18" spans="2:13" x14ac:dyDescent="0.2">
      <c r="B18" s="776"/>
    </row>
    <row r="19" spans="2:13" x14ac:dyDescent="0.2">
      <c r="M19" s="348" t="s">
        <v>421</v>
      </c>
    </row>
    <row r="21" spans="2:13" x14ac:dyDescent="0.2">
      <c r="C21" s="776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18" t="s">
        <v>1</v>
      </c>
      <c r="B1" s="918"/>
      <c r="C1" s="918"/>
      <c r="D1" s="918"/>
      <c r="E1" s="401"/>
      <c r="F1" s="401"/>
      <c r="G1" s="402"/>
    </row>
    <row r="2" spans="1:7" x14ac:dyDescent="0.2">
      <c r="A2" s="918"/>
      <c r="B2" s="918"/>
      <c r="C2" s="918"/>
      <c r="D2" s="918"/>
      <c r="E2" s="402"/>
      <c r="F2" s="402"/>
      <c r="G2" s="402"/>
    </row>
    <row r="3" spans="1:7" x14ac:dyDescent="0.2">
      <c r="A3" s="612"/>
      <c r="B3" s="612"/>
      <c r="C3" s="612"/>
      <c r="D3" s="402"/>
      <c r="E3" s="402"/>
      <c r="F3" s="402"/>
      <c r="G3" s="402"/>
    </row>
    <row r="4" spans="1:7" x14ac:dyDescent="0.2">
      <c r="A4" s="403" t="s">
        <v>424</v>
      </c>
      <c r="B4" s="402"/>
      <c r="C4" s="402"/>
      <c r="D4" s="402"/>
      <c r="E4" s="402"/>
      <c r="F4" s="402"/>
      <c r="G4" s="402"/>
    </row>
    <row r="5" spans="1:7" x14ac:dyDescent="0.2">
      <c r="A5" s="404"/>
      <c r="B5" s="404" t="s">
        <v>425</v>
      </c>
      <c r="C5" s="404" t="s">
        <v>426</v>
      </c>
      <c r="D5" s="404" t="s">
        <v>427</v>
      </c>
      <c r="E5" s="404" t="s">
        <v>428</v>
      </c>
      <c r="F5" s="404" t="s">
        <v>54</v>
      </c>
      <c r="G5" s="402"/>
    </row>
    <row r="6" spans="1:7" x14ac:dyDescent="0.2">
      <c r="A6" s="405" t="s">
        <v>425</v>
      </c>
      <c r="B6" s="406">
        <v>1</v>
      </c>
      <c r="C6" s="406">
        <v>238.8</v>
      </c>
      <c r="D6" s="406">
        <v>0.23880000000000001</v>
      </c>
      <c r="E6" s="407" t="s">
        <v>429</v>
      </c>
      <c r="F6" s="407">
        <v>0.27779999999999999</v>
      </c>
      <c r="G6" s="402"/>
    </row>
    <row r="7" spans="1:7" x14ac:dyDescent="0.2">
      <c r="A7" s="408" t="s">
        <v>426</v>
      </c>
      <c r="B7" s="409" t="s">
        <v>430</v>
      </c>
      <c r="C7" s="410">
        <v>1</v>
      </c>
      <c r="D7" s="411" t="s">
        <v>431</v>
      </c>
      <c r="E7" s="411" t="s">
        <v>432</v>
      </c>
      <c r="F7" s="409" t="s">
        <v>433</v>
      </c>
      <c r="G7" s="402"/>
    </row>
    <row r="8" spans="1:7" x14ac:dyDescent="0.2">
      <c r="A8" s="408" t="s">
        <v>427</v>
      </c>
      <c r="B8" s="409">
        <v>4.1867999999999999</v>
      </c>
      <c r="C8" s="411" t="s">
        <v>434</v>
      </c>
      <c r="D8" s="410">
        <v>1</v>
      </c>
      <c r="E8" s="411" t="s">
        <v>435</v>
      </c>
      <c r="F8" s="409">
        <v>1.163</v>
      </c>
      <c r="G8" s="402"/>
    </row>
    <row r="9" spans="1:7" x14ac:dyDescent="0.2">
      <c r="A9" s="408" t="s">
        <v>428</v>
      </c>
      <c r="B9" s="409" t="s">
        <v>436</v>
      </c>
      <c r="C9" s="411" t="s">
        <v>437</v>
      </c>
      <c r="D9" s="411" t="s">
        <v>438</v>
      </c>
      <c r="E9" s="409">
        <v>1</v>
      </c>
      <c r="F9" s="412">
        <v>11630</v>
      </c>
      <c r="G9" s="402"/>
    </row>
    <row r="10" spans="1:7" x14ac:dyDescent="0.2">
      <c r="A10" s="413" t="s">
        <v>54</v>
      </c>
      <c r="B10" s="414">
        <v>3.6</v>
      </c>
      <c r="C10" s="414">
        <v>860</v>
      </c>
      <c r="D10" s="414">
        <v>0.86</v>
      </c>
      <c r="E10" s="415" t="s">
        <v>439</v>
      </c>
      <c r="F10" s="414">
        <v>1</v>
      </c>
      <c r="G10" s="402"/>
    </row>
    <row r="11" spans="1:7" x14ac:dyDescent="0.2">
      <c r="A11" s="408"/>
      <c r="B11" s="410"/>
      <c r="C11" s="410"/>
      <c r="D11" s="410"/>
      <c r="E11" s="409"/>
      <c r="F11" s="410"/>
      <c r="G11" s="402"/>
    </row>
    <row r="12" spans="1:7" x14ac:dyDescent="0.2">
      <c r="A12" s="403"/>
      <c r="B12" s="402"/>
      <c r="C12" s="402"/>
      <c r="D12" s="402"/>
      <c r="E12" s="416"/>
      <c r="F12" s="402"/>
      <c r="G12" s="402"/>
    </row>
    <row r="13" spans="1:7" x14ac:dyDescent="0.2">
      <c r="A13" s="403" t="s">
        <v>440</v>
      </c>
      <c r="B13" s="402"/>
      <c r="C13" s="402"/>
      <c r="D13" s="402"/>
      <c r="E13" s="402"/>
      <c r="F13" s="402"/>
      <c r="G13" s="402"/>
    </row>
    <row r="14" spans="1:7" x14ac:dyDescent="0.2">
      <c r="A14" s="404"/>
      <c r="B14" s="417" t="s">
        <v>441</v>
      </c>
      <c r="C14" s="404" t="s">
        <v>442</v>
      </c>
      <c r="D14" s="404" t="s">
        <v>443</v>
      </c>
      <c r="E14" s="404" t="s">
        <v>444</v>
      </c>
      <c r="F14" s="404" t="s">
        <v>445</v>
      </c>
      <c r="G14" s="410"/>
    </row>
    <row r="15" spans="1:7" x14ac:dyDescent="0.2">
      <c r="A15" s="405" t="s">
        <v>441</v>
      </c>
      <c r="B15" s="406">
        <v>1</v>
      </c>
      <c r="C15" s="406">
        <v>2.3810000000000001E-2</v>
      </c>
      <c r="D15" s="406">
        <v>0.13370000000000001</v>
      </c>
      <c r="E15" s="406">
        <v>3.7850000000000001</v>
      </c>
      <c r="F15" s="406">
        <v>3.8E-3</v>
      </c>
      <c r="G15" s="410"/>
    </row>
    <row r="16" spans="1:7" x14ac:dyDescent="0.2">
      <c r="A16" s="408" t="s">
        <v>442</v>
      </c>
      <c r="B16" s="410">
        <v>42</v>
      </c>
      <c r="C16" s="410">
        <v>1</v>
      </c>
      <c r="D16" s="410">
        <v>5.6150000000000002</v>
      </c>
      <c r="E16" s="410">
        <v>159</v>
      </c>
      <c r="F16" s="410">
        <v>0.159</v>
      </c>
      <c r="G16" s="410"/>
    </row>
    <row r="17" spans="1:7" x14ac:dyDescent="0.2">
      <c r="A17" s="408" t="s">
        <v>443</v>
      </c>
      <c r="B17" s="410">
        <v>7.48</v>
      </c>
      <c r="C17" s="410">
        <v>0.17810000000000001</v>
      </c>
      <c r="D17" s="410">
        <v>1</v>
      </c>
      <c r="E17" s="410">
        <v>28.3</v>
      </c>
      <c r="F17" s="410">
        <v>2.8299999999999999E-2</v>
      </c>
      <c r="G17" s="410"/>
    </row>
    <row r="18" spans="1:7" x14ac:dyDescent="0.2">
      <c r="A18" s="408" t="s">
        <v>444</v>
      </c>
      <c r="B18" s="410">
        <v>0.26419999999999999</v>
      </c>
      <c r="C18" s="410">
        <v>6.3E-3</v>
      </c>
      <c r="D18" s="410">
        <v>3.5299999999999998E-2</v>
      </c>
      <c r="E18" s="410">
        <v>1</v>
      </c>
      <c r="F18" s="410">
        <v>1E-3</v>
      </c>
      <c r="G18" s="410"/>
    </row>
    <row r="19" spans="1:7" x14ac:dyDescent="0.2">
      <c r="A19" s="413" t="s">
        <v>445</v>
      </c>
      <c r="B19" s="414">
        <v>264.2</v>
      </c>
      <c r="C19" s="414">
        <v>6.2889999999999997</v>
      </c>
      <c r="D19" s="414">
        <v>35.314700000000002</v>
      </c>
      <c r="E19" s="418">
        <v>1000</v>
      </c>
      <c r="F19" s="414">
        <v>1</v>
      </c>
      <c r="G19" s="410"/>
    </row>
    <row r="20" spans="1:7" x14ac:dyDescent="0.2">
      <c r="A20" s="402"/>
      <c r="B20" s="402"/>
      <c r="C20" s="402"/>
      <c r="D20" s="402"/>
      <c r="E20" s="402"/>
      <c r="F20" s="402"/>
      <c r="G20" s="402"/>
    </row>
    <row r="21" spans="1:7" x14ac:dyDescent="0.2">
      <c r="A21" s="402"/>
      <c r="B21" s="402"/>
      <c r="C21" s="402"/>
      <c r="D21" s="402"/>
      <c r="E21" s="402"/>
      <c r="F21" s="402"/>
      <c r="G21" s="402"/>
    </row>
    <row r="22" spans="1:7" x14ac:dyDescent="0.2">
      <c r="A22" s="403" t="s">
        <v>446</v>
      </c>
      <c r="B22" s="402"/>
      <c r="C22" s="402"/>
      <c r="D22" s="402"/>
      <c r="E22" s="402"/>
      <c r="F22" s="402"/>
      <c r="G22" s="402"/>
    </row>
    <row r="23" spans="1:7" x14ac:dyDescent="0.2">
      <c r="A23" s="419" t="s">
        <v>303</v>
      </c>
      <c r="B23" s="419"/>
      <c r="C23" s="419"/>
      <c r="D23" s="419"/>
      <c r="E23" s="419"/>
      <c r="F23" s="419"/>
      <c r="G23" s="402"/>
    </row>
    <row r="24" spans="1:7" x14ac:dyDescent="0.2">
      <c r="A24" s="919" t="s">
        <v>447</v>
      </c>
      <c r="B24" s="919"/>
      <c r="C24" s="919"/>
      <c r="D24" s="920" t="s">
        <v>448</v>
      </c>
      <c r="E24" s="920"/>
      <c r="F24" s="920"/>
      <c r="G24" s="402"/>
    </row>
    <row r="25" spans="1:7" x14ac:dyDescent="0.2">
      <c r="A25" s="402"/>
      <c r="B25" s="402"/>
      <c r="C25" s="402"/>
      <c r="D25" s="402"/>
      <c r="E25" s="402"/>
      <c r="F25" s="402"/>
      <c r="G25" s="402"/>
    </row>
    <row r="26" spans="1:7" x14ac:dyDescent="0.2">
      <c r="A26" s="402"/>
      <c r="B26" s="402"/>
      <c r="C26" s="402"/>
      <c r="D26" s="402"/>
      <c r="E26" s="402"/>
      <c r="F26" s="402"/>
      <c r="G26" s="402"/>
    </row>
    <row r="27" spans="1:7" x14ac:dyDescent="0.2">
      <c r="A27" s="60" t="s">
        <v>449</v>
      </c>
      <c r="B27" s="402"/>
      <c r="C27" s="60"/>
      <c r="D27" s="403" t="s">
        <v>450</v>
      </c>
      <c r="E27" s="402"/>
      <c r="F27" s="402"/>
      <c r="G27" s="402"/>
    </row>
    <row r="28" spans="1:7" x14ac:dyDescent="0.2">
      <c r="A28" s="419" t="s">
        <v>303</v>
      </c>
      <c r="B28" s="420" t="s">
        <v>452</v>
      </c>
      <c r="C28" s="58"/>
      <c r="D28" s="405" t="s">
        <v>112</v>
      </c>
      <c r="E28" s="406"/>
      <c r="F28" s="407" t="s">
        <v>453</v>
      </c>
      <c r="G28" s="402"/>
    </row>
    <row r="29" spans="1:7" x14ac:dyDescent="0.2">
      <c r="A29" s="421" t="s">
        <v>457</v>
      </c>
      <c r="B29" s="422" t="s">
        <v>458</v>
      </c>
      <c r="C29" s="58"/>
      <c r="D29" s="413" t="s">
        <v>418</v>
      </c>
      <c r="E29" s="414"/>
      <c r="F29" s="415" t="s">
        <v>459</v>
      </c>
      <c r="G29" s="402"/>
    </row>
    <row r="30" spans="1:7" x14ac:dyDescent="0.2">
      <c r="A30" s="423" t="s">
        <v>460</v>
      </c>
      <c r="B30" s="424" t="s">
        <v>461</v>
      </c>
      <c r="C30" s="402"/>
      <c r="D30" s="402"/>
      <c r="E30" s="402"/>
      <c r="F30" s="402"/>
      <c r="G30" s="402"/>
    </row>
    <row r="31" spans="1:7" x14ac:dyDescent="0.2">
      <c r="A31" s="402"/>
      <c r="B31" s="402"/>
      <c r="C31" s="402"/>
      <c r="D31" s="402"/>
      <c r="E31" s="402"/>
      <c r="F31" s="402"/>
      <c r="G31" s="402"/>
    </row>
    <row r="32" spans="1:7" x14ac:dyDescent="0.2">
      <c r="A32" s="402"/>
      <c r="B32" s="402"/>
      <c r="C32" s="402"/>
      <c r="D32" s="402"/>
      <c r="E32" s="402"/>
      <c r="F32" s="402"/>
      <c r="G32" s="402"/>
    </row>
    <row r="33" spans="1:7" x14ac:dyDescent="0.2">
      <c r="A33" s="403" t="s">
        <v>451</v>
      </c>
      <c r="B33" s="402"/>
      <c r="C33" s="402"/>
      <c r="D33" s="402"/>
      <c r="E33" s="403" t="s">
        <v>462</v>
      </c>
      <c r="F33" s="402"/>
      <c r="G33" s="402"/>
    </row>
    <row r="34" spans="1:7" x14ac:dyDescent="0.2">
      <c r="A34" s="419" t="s">
        <v>454</v>
      </c>
      <c r="B34" s="419" t="s">
        <v>455</v>
      </c>
      <c r="C34" s="419" t="s">
        <v>456</v>
      </c>
      <c r="D34" s="410"/>
      <c r="E34" s="404"/>
      <c r="F34" s="404" t="s">
        <v>463</v>
      </c>
      <c r="G34" s="402"/>
    </row>
    <row r="35" spans="1:7" x14ac:dyDescent="0.2">
      <c r="A35" s="1"/>
      <c r="B35" s="1"/>
      <c r="C35" s="1"/>
      <c r="D35" s="1"/>
      <c r="E35" s="405" t="s">
        <v>464</v>
      </c>
      <c r="F35" s="425">
        <v>11.6</v>
      </c>
      <c r="G35" s="402"/>
    </row>
    <row r="36" spans="1:7" x14ac:dyDescent="0.2">
      <c r="A36" s="1"/>
      <c r="B36" s="1"/>
      <c r="C36" s="1"/>
      <c r="D36" s="1"/>
      <c r="E36" s="408" t="s">
        <v>48</v>
      </c>
      <c r="F36" s="425">
        <v>8.5299999999999994</v>
      </c>
      <c r="G36" s="402"/>
    </row>
    <row r="37" spans="1:7" x14ac:dyDescent="0.2">
      <c r="A37" s="1"/>
      <c r="B37" s="1"/>
      <c r="C37" s="1"/>
      <c r="D37" s="1"/>
      <c r="E37" s="408" t="s">
        <v>49</v>
      </c>
      <c r="F37" s="425">
        <v>7.88</v>
      </c>
      <c r="G37" s="402"/>
    </row>
    <row r="38" spans="1:7" x14ac:dyDescent="0.2">
      <c r="A38" s="1"/>
      <c r="B38" s="1"/>
      <c r="C38" s="1"/>
      <c r="D38" s="1"/>
      <c r="E38" s="408" t="s">
        <v>465</v>
      </c>
      <c r="F38" s="425">
        <v>7.93</v>
      </c>
      <c r="G38" s="402"/>
    </row>
    <row r="39" spans="1:7" x14ac:dyDescent="0.2">
      <c r="A39" s="1"/>
      <c r="B39" s="1"/>
      <c r="C39" s="1"/>
      <c r="D39" s="1"/>
      <c r="E39" s="408" t="s">
        <v>127</v>
      </c>
      <c r="F39" s="425">
        <v>7.46</v>
      </c>
      <c r="G39" s="402"/>
    </row>
    <row r="40" spans="1:7" x14ac:dyDescent="0.2">
      <c r="A40" s="1"/>
      <c r="B40" s="1"/>
      <c r="C40" s="1"/>
      <c r="D40" s="1"/>
      <c r="E40" s="408" t="s">
        <v>128</v>
      </c>
      <c r="F40" s="425">
        <v>6.66</v>
      </c>
      <c r="G40" s="402"/>
    </row>
    <row r="41" spans="1:7" x14ac:dyDescent="0.2">
      <c r="A41" s="1"/>
      <c r="B41" s="1"/>
      <c r="C41" s="1"/>
      <c r="D41" s="1"/>
      <c r="E41" s="413" t="s">
        <v>466</v>
      </c>
      <c r="F41" s="426">
        <v>8</v>
      </c>
      <c r="G41" s="402"/>
    </row>
    <row r="42" spans="1:7" x14ac:dyDescent="0.2">
      <c r="A42" s="402"/>
      <c r="B42" s="402"/>
      <c r="C42" s="402"/>
      <c r="D42" s="402"/>
      <c r="E42" s="402"/>
      <c r="F42" s="402"/>
      <c r="G42" s="402"/>
    </row>
    <row r="43" spans="1:7" x14ac:dyDescent="0.2">
      <c r="A43" s="402"/>
      <c r="B43" s="402"/>
      <c r="C43" s="402"/>
      <c r="D43" s="402"/>
      <c r="E43" s="402"/>
      <c r="F43" s="402"/>
      <c r="G43" s="402"/>
    </row>
    <row r="44" spans="1:7" x14ac:dyDescent="0.2">
      <c r="A44" s="402"/>
      <c r="B44" s="402"/>
      <c r="C44" s="402"/>
      <c r="D44" s="402"/>
      <c r="E44" s="402"/>
      <c r="F44" s="402"/>
      <c r="G44" s="402"/>
    </row>
    <row r="45" spans="1:7" ht="15" x14ac:dyDescent="0.25">
      <c r="A45" s="427" t="s">
        <v>467</v>
      </c>
      <c r="B45" s="1"/>
      <c r="C45" s="1"/>
      <c r="D45" s="1"/>
      <c r="E45" s="1"/>
      <c r="F45" s="1"/>
      <c r="G45" s="1"/>
    </row>
    <row r="46" spans="1:7" x14ac:dyDescent="0.2">
      <c r="A46" s="1" t="s">
        <v>468</v>
      </c>
      <c r="B46" s="1"/>
      <c r="C46" s="1"/>
      <c r="D46" s="1"/>
      <c r="E46" s="1"/>
      <c r="F46" s="1"/>
      <c r="G46" s="1"/>
    </row>
    <row r="47" spans="1:7" x14ac:dyDescent="0.2">
      <c r="A47" s="1" t="s">
        <v>469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27" t="s">
        <v>470</v>
      </c>
      <c r="B49" s="1"/>
      <c r="C49" s="1"/>
      <c r="D49" s="1"/>
      <c r="E49" s="1"/>
      <c r="F49" s="1"/>
      <c r="G49" s="1"/>
    </row>
    <row r="50" spans="1:7" x14ac:dyDescent="0.2">
      <c r="A50" s="1" t="s">
        <v>641</v>
      </c>
      <c r="B50" s="1"/>
      <c r="C50" s="1"/>
      <c r="D50" s="1"/>
      <c r="E50" s="1"/>
      <c r="F50" s="1"/>
      <c r="G50" s="1"/>
    </row>
    <row r="51" spans="1:7" x14ac:dyDescent="0.2">
      <c r="A51" s="1" t="s">
        <v>642</v>
      </c>
      <c r="B51" s="1"/>
      <c r="C51" s="1"/>
      <c r="D51" s="1"/>
      <c r="E51" s="1"/>
      <c r="F51" s="1"/>
      <c r="G51" s="1"/>
    </row>
    <row r="52" spans="1:7" x14ac:dyDescent="0.2">
      <c r="A52" s="1" t="s">
        <v>643</v>
      </c>
      <c r="B52" s="1"/>
      <c r="C52" s="1"/>
      <c r="D52" s="1"/>
      <c r="E52" s="1"/>
      <c r="F52" s="1"/>
      <c r="G52" s="1"/>
    </row>
    <row r="53" spans="1:7" x14ac:dyDescent="0.2">
      <c r="A53" s="1" t="s">
        <v>644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27" t="s">
        <v>471</v>
      </c>
      <c r="B55" s="1"/>
      <c r="C55" s="1"/>
      <c r="D55" s="1"/>
      <c r="E55" s="1"/>
      <c r="F55" s="1"/>
      <c r="G55" s="1"/>
    </row>
    <row r="56" spans="1:7" x14ac:dyDescent="0.2">
      <c r="A56" s="1" t="s">
        <v>645</v>
      </c>
      <c r="B56" s="1"/>
      <c r="C56" s="1"/>
      <c r="D56" s="1"/>
      <c r="E56" s="1"/>
      <c r="F56" s="1"/>
      <c r="G56" s="1"/>
    </row>
    <row r="57" spans="1:7" x14ac:dyDescent="0.2">
      <c r="A57" s="1" t="s">
        <v>646</v>
      </c>
      <c r="B57" s="1"/>
      <c r="C57" s="1"/>
      <c r="D57" s="1"/>
      <c r="E57" s="1"/>
      <c r="F57" s="1"/>
      <c r="G57" s="1"/>
    </row>
    <row r="58" spans="1:7" x14ac:dyDescent="0.2">
      <c r="A58" s="1" t="s">
        <v>647</v>
      </c>
      <c r="B58" s="1"/>
      <c r="C58" s="1"/>
      <c r="D58" s="1"/>
      <c r="E58" s="1"/>
      <c r="F58" s="1"/>
      <c r="G58" s="1"/>
    </row>
    <row r="59" spans="1:7" x14ac:dyDescent="0.2">
      <c r="A59" s="1" t="s">
        <v>648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27" t="s">
        <v>630</v>
      </c>
      <c r="B61" s="1"/>
      <c r="C61" s="1"/>
      <c r="D61" s="1"/>
      <c r="E61" s="1"/>
      <c r="F61" s="1"/>
      <c r="G61" s="1"/>
    </row>
    <row r="62" spans="1:7" x14ac:dyDescent="0.2">
      <c r="A62" s="1" t="s">
        <v>649</v>
      </c>
      <c r="B62" s="1"/>
      <c r="C62" s="1"/>
      <c r="D62" s="1"/>
      <c r="E62" s="1"/>
      <c r="F62" s="1"/>
      <c r="G62" s="1"/>
    </row>
    <row r="63" spans="1:7" x14ac:dyDescent="0.2">
      <c r="A63" s="1" t="s">
        <v>633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27" t="s">
        <v>472</v>
      </c>
      <c r="B65" s="1"/>
      <c r="C65" s="1"/>
      <c r="D65" s="1"/>
      <c r="E65" s="1"/>
      <c r="F65" s="1"/>
      <c r="G65" s="1"/>
    </row>
    <row r="66" spans="1:7" x14ac:dyDescent="0.2">
      <c r="A66" s="1" t="s">
        <v>473</v>
      </c>
      <c r="B66" s="1"/>
      <c r="C66" s="1"/>
      <c r="D66" s="1"/>
      <c r="E66" s="1"/>
      <c r="F66" s="1"/>
      <c r="G66" s="1"/>
    </row>
    <row r="67" spans="1:7" x14ac:dyDescent="0.2">
      <c r="A67" s="1" t="s">
        <v>474</v>
      </c>
      <c r="B67" s="1"/>
      <c r="C67" s="1"/>
      <c r="D67" s="1"/>
      <c r="E67" s="1"/>
      <c r="F67" s="1"/>
      <c r="G67" s="1"/>
    </row>
    <row r="68" spans="1:7" x14ac:dyDescent="0.2">
      <c r="A68" s="1" t="s">
        <v>475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F23" sqref="F23"/>
    </sheetView>
  </sheetViews>
  <sheetFormatPr baseColWidth="10" defaultColWidth="11.375" defaultRowHeight="14.25" x14ac:dyDescent="0.2"/>
  <cols>
    <col min="1" max="1" width="11" style="1" customWidth="1"/>
    <col min="2" max="16384" width="11.375" style="1"/>
  </cols>
  <sheetData>
    <row r="1" spans="1:18" s="3" customFormat="1" ht="15" thickTop="1" x14ac:dyDescent="0.2">
      <c r="A1" s="448" t="s">
        <v>489</v>
      </c>
      <c r="B1" s="451"/>
      <c r="C1" s="451"/>
      <c r="D1" s="451"/>
    </row>
    <row r="2" spans="1:18" x14ac:dyDescent="0.2">
      <c r="A2" s="481"/>
      <c r="B2" s="479"/>
      <c r="C2" s="479"/>
      <c r="D2" s="482"/>
    </row>
    <row r="3" spans="1:18" ht="15" x14ac:dyDescent="0.25">
      <c r="A3" s="483"/>
      <c r="B3" s="856">
        <v>2014</v>
      </c>
      <c r="C3" s="856">
        <v>2015</v>
      </c>
      <c r="D3" s="856">
        <v>2016</v>
      </c>
    </row>
    <row r="4" spans="1:18" x14ac:dyDescent="0.2">
      <c r="A4" s="450" t="s">
        <v>132</v>
      </c>
      <c r="B4" s="478">
        <v>-7.753502009242113</v>
      </c>
      <c r="C4" s="478">
        <v>-1.1727752997652909</v>
      </c>
      <c r="D4" s="478">
        <v>3.4382542434258965</v>
      </c>
      <c r="Q4" s="775"/>
      <c r="R4" s="775"/>
    </row>
    <row r="5" spans="1:18" x14ac:dyDescent="0.2">
      <c r="A5" s="450" t="s">
        <v>133</v>
      </c>
      <c r="B5" s="478">
        <v>-6.2083557342270943</v>
      </c>
      <c r="C5" s="478">
        <v>-0.60015396552991696</v>
      </c>
      <c r="D5" s="478">
        <v>3.0846337290145232</v>
      </c>
    </row>
    <row r="6" spans="1:18" x14ac:dyDescent="0.2">
      <c r="A6" s="450" t="s">
        <v>134</v>
      </c>
      <c r="B6" s="478">
        <v>-5.1314628475704049</v>
      </c>
      <c r="C6" s="478">
        <v>-0.63257666389576495</v>
      </c>
      <c r="D6" s="478">
        <v>3.6415798618185984</v>
      </c>
    </row>
    <row r="7" spans="1:18" x14ac:dyDescent="0.2">
      <c r="A7" s="450" t="s">
        <v>135</v>
      </c>
      <c r="B7" s="478">
        <v>-4.9921336206856939</v>
      </c>
      <c r="C7" s="478">
        <v>-0.14588617261999168</v>
      </c>
      <c r="D7" s="478">
        <v>3.9862197918272542</v>
      </c>
    </row>
    <row r="8" spans="1:18" x14ac:dyDescent="0.2">
      <c r="A8" s="450" t="s">
        <v>136</v>
      </c>
      <c r="B8" s="478">
        <v>-4.2330189198514567</v>
      </c>
      <c r="C8" s="478">
        <v>0.40404909017389734</v>
      </c>
      <c r="D8" s="728">
        <v>3.5679925661328387</v>
      </c>
    </row>
    <row r="9" spans="1:18" x14ac:dyDescent="0.2">
      <c r="A9" s="450" t="s">
        <v>137</v>
      </c>
      <c r="B9" s="478">
        <v>-2.8953925133100227</v>
      </c>
      <c r="C9" s="478">
        <v>0.83947064866492049</v>
      </c>
      <c r="D9" s="728">
        <v>3.3236875645874804</v>
      </c>
    </row>
    <row r="10" spans="1:18" x14ac:dyDescent="0.2">
      <c r="A10" s="450" t="s">
        <v>138</v>
      </c>
      <c r="B10" s="478">
        <v>-2.6582284128819444</v>
      </c>
      <c r="C10" s="478">
        <v>1.4233096573369797</v>
      </c>
      <c r="D10" s="728">
        <v>2.9410459981760231</v>
      </c>
    </row>
    <row r="11" spans="1:18" x14ac:dyDescent="0.2">
      <c r="A11" s="450" t="s">
        <v>139</v>
      </c>
      <c r="B11" s="478">
        <v>-2.2841931248927532</v>
      </c>
      <c r="C11" s="478">
        <v>2.3830167155504141</v>
      </c>
      <c r="D11" s="728">
        <v>2.8048566867282263</v>
      </c>
    </row>
    <row r="12" spans="1:18" x14ac:dyDescent="0.2">
      <c r="A12" s="450" t="s">
        <v>140</v>
      </c>
      <c r="B12" s="478">
        <v>-1.6555798884600568</v>
      </c>
      <c r="C12" s="478">
        <v>2.617574059071532</v>
      </c>
      <c r="D12" s="728">
        <v>2.2659792894134814</v>
      </c>
    </row>
    <row r="13" spans="1:18" x14ac:dyDescent="0.2">
      <c r="A13" s="450" t="s">
        <v>141</v>
      </c>
      <c r="B13" s="478">
        <v>-1.1913288805458004</v>
      </c>
      <c r="C13" s="478">
        <v>2.4747260796120254</v>
      </c>
      <c r="D13" s="728">
        <v>2.4036633294084111</v>
      </c>
    </row>
    <row r="14" spans="1:18" x14ac:dyDescent="0.2">
      <c r="A14" s="450" t="s">
        <v>142</v>
      </c>
      <c r="B14" s="478">
        <v>-1.4577106406000269</v>
      </c>
      <c r="C14" s="478">
        <v>3.3997157569914083</v>
      </c>
      <c r="D14" s="728">
        <v>2.1879358307860524</v>
      </c>
    </row>
    <row r="15" spans="1:18" x14ac:dyDescent="0.2">
      <c r="A15" s="479" t="s">
        <v>143</v>
      </c>
      <c r="B15" s="480">
        <v>-1.4138810684587531</v>
      </c>
      <c r="C15" s="480">
        <v>3.9554313507084213</v>
      </c>
      <c r="D15" s="729">
        <v>1.8042204120815326</v>
      </c>
    </row>
    <row r="16" spans="1:18" x14ac:dyDescent="0.2">
      <c r="A16" s="449"/>
      <c r="B16" s="450"/>
      <c r="C16" s="450"/>
      <c r="D16" s="93" t="s">
        <v>235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86" t="s">
        <v>24</v>
      </c>
      <c r="B1" s="487"/>
      <c r="C1" s="487"/>
      <c r="D1" s="487"/>
      <c r="E1" s="487"/>
      <c r="F1" s="487"/>
      <c r="G1" s="487"/>
      <c r="H1" s="487"/>
    </row>
    <row r="2" spans="1:8" ht="15.75" x14ac:dyDescent="0.25">
      <c r="A2" s="488"/>
      <c r="B2" s="489"/>
      <c r="C2" s="490"/>
      <c r="D2" s="490"/>
      <c r="E2" s="490"/>
      <c r="F2" s="490"/>
      <c r="G2" s="490"/>
      <c r="H2" s="519" t="s">
        <v>157</v>
      </c>
    </row>
    <row r="3" spans="1:8" s="80" customFormat="1" x14ac:dyDescent="0.2">
      <c r="A3" s="442"/>
      <c r="B3" s="873">
        <f>INDICE!A3</f>
        <v>42705</v>
      </c>
      <c r="C3" s="874"/>
      <c r="D3" s="874" t="s">
        <v>118</v>
      </c>
      <c r="E3" s="874"/>
      <c r="F3" s="874" t="s">
        <v>119</v>
      </c>
      <c r="G3" s="874"/>
      <c r="H3" s="874"/>
    </row>
    <row r="4" spans="1:8" s="80" customFormat="1" x14ac:dyDescent="0.2">
      <c r="A4" s="443"/>
      <c r="B4" s="97" t="s">
        <v>47</v>
      </c>
      <c r="C4" s="97" t="s">
        <v>484</v>
      </c>
      <c r="D4" s="97" t="s">
        <v>47</v>
      </c>
      <c r="E4" s="97" t="s">
        <v>484</v>
      </c>
      <c r="F4" s="97" t="s">
        <v>47</v>
      </c>
      <c r="G4" s="438" t="s">
        <v>484</v>
      </c>
      <c r="H4" s="438" t="s">
        <v>126</v>
      </c>
    </row>
    <row r="5" spans="1:8" s="102" customFormat="1" x14ac:dyDescent="0.2">
      <c r="A5" s="492" t="s">
        <v>144</v>
      </c>
      <c r="B5" s="501">
        <v>102.59057000000003</v>
      </c>
      <c r="C5" s="494">
        <v>3.9168082654883007</v>
      </c>
      <c r="D5" s="493">
        <v>859.09041000000013</v>
      </c>
      <c r="E5" s="494">
        <v>-0.58926426358924666</v>
      </c>
      <c r="F5" s="493">
        <v>859.09041000000013</v>
      </c>
      <c r="G5" s="494">
        <v>-0.58926426358924666</v>
      </c>
      <c r="H5" s="499">
        <v>42.303962132572501</v>
      </c>
    </row>
    <row r="6" spans="1:8" s="102" customFormat="1" x14ac:dyDescent="0.2">
      <c r="A6" s="492" t="s">
        <v>145</v>
      </c>
      <c r="B6" s="501">
        <v>72.550850000000011</v>
      </c>
      <c r="C6" s="494">
        <v>27.540383945675277</v>
      </c>
      <c r="D6" s="493">
        <v>534.85410999999999</v>
      </c>
      <c r="E6" s="494">
        <v>3.5682587810579194</v>
      </c>
      <c r="F6" s="493">
        <v>534.85410999999999</v>
      </c>
      <c r="G6" s="494">
        <v>3.5682587810579194</v>
      </c>
      <c r="H6" s="499">
        <v>26.337679658059233</v>
      </c>
    </row>
    <row r="7" spans="1:8" s="102" customFormat="1" x14ac:dyDescent="0.2">
      <c r="A7" s="492" t="s">
        <v>146</v>
      </c>
      <c r="B7" s="501">
        <v>3.8357099999999997</v>
      </c>
      <c r="C7" s="494">
        <v>-0.67610608469582034</v>
      </c>
      <c r="D7" s="493">
        <v>47.306670000000004</v>
      </c>
      <c r="E7" s="494">
        <v>9.9467309985148908</v>
      </c>
      <c r="F7" s="493">
        <v>47.306670000000004</v>
      </c>
      <c r="G7" s="494">
        <v>9.9467309985148908</v>
      </c>
      <c r="H7" s="499">
        <v>2.329509854845317</v>
      </c>
    </row>
    <row r="8" spans="1:8" s="102" customFormat="1" x14ac:dyDescent="0.2">
      <c r="A8" s="495" t="s">
        <v>613</v>
      </c>
      <c r="B8" s="500">
        <v>65.775390000000002</v>
      </c>
      <c r="C8" s="497">
        <v>46.754813484718404</v>
      </c>
      <c r="D8" s="496">
        <v>589.50518999999997</v>
      </c>
      <c r="E8" s="498">
        <v>30.260682143664908</v>
      </c>
      <c r="F8" s="496">
        <v>589.50518999999997</v>
      </c>
      <c r="G8" s="498">
        <v>30.260682143664908</v>
      </c>
      <c r="H8" s="790">
        <v>29.028848354522964</v>
      </c>
    </row>
    <row r="9" spans="1:8" s="80" customFormat="1" x14ac:dyDescent="0.2">
      <c r="A9" s="444" t="s">
        <v>117</v>
      </c>
      <c r="B9" s="69">
        <v>244.75252000000003</v>
      </c>
      <c r="C9" s="70">
        <v>19.80635380764901</v>
      </c>
      <c r="D9" s="69">
        <v>2030.7563799999998</v>
      </c>
      <c r="E9" s="70">
        <v>8.2380613087234895</v>
      </c>
      <c r="F9" s="69">
        <v>2030.7563799999998</v>
      </c>
      <c r="G9" s="70">
        <v>8.2380613087234895</v>
      </c>
      <c r="H9" s="70">
        <v>100</v>
      </c>
    </row>
    <row r="10" spans="1:8" s="102" customFormat="1" x14ac:dyDescent="0.2">
      <c r="A10" s="485"/>
      <c r="B10" s="484"/>
      <c r="C10" s="491"/>
      <c r="D10" s="484"/>
      <c r="E10" s="491"/>
      <c r="F10" s="484"/>
      <c r="G10" s="491"/>
      <c r="H10" s="93" t="s">
        <v>235</v>
      </c>
    </row>
    <row r="11" spans="1:8" s="102" customFormat="1" x14ac:dyDescent="0.2">
      <c r="A11" s="445" t="s">
        <v>553</v>
      </c>
      <c r="B11" s="484"/>
      <c r="C11" s="484"/>
      <c r="D11" s="484"/>
      <c r="E11" s="484"/>
      <c r="F11" s="484"/>
      <c r="G11" s="491"/>
      <c r="H11" s="491"/>
    </row>
    <row r="12" spans="1:8" s="102" customFormat="1" x14ac:dyDescent="0.2">
      <c r="A12" s="445" t="s">
        <v>612</v>
      </c>
      <c r="B12" s="484"/>
      <c r="C12" s="484"/>
      <c r="D12" s="484"/>
      <c r="E12" s="484"/>
      <c r="F12" s="484"/>
      <c r="G12" s="491"/>
      <c r="H12" s="491"/>
    </row>
    <row r="13" spans="1:8" s="102" customFormat="1" ht="14.25" x14ac:dyDescent="0.2">
      <c r="A13" s="165" t="s">
        <v>638</v>
      </c>
      <c r="B13" s="450"/>
      <c r="C13" s="450"/>
      <c r="D13" s="450"/>
      <c r="E13" s="450"/>
      <c r="F13" s="450"/>
      <c r="G13" s="450"/>
      <c r="H13" s="450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316" priority="4" operator="between">
      <formula>0</formula>
      <formula>0.5</formula>
    </cfRule>
  </conditionalFormatting>
  <conditionalFormatting sqref="D8">
    <cfRule type="cellIs" dxfId="315" priority="3" operator="between">
      <formula>0</formula>
      <formula>0.5</formula>
    </cfRule>
  </conditionalFormatting>
  <conditionalFormatting sqref="F8">
    <cfRule type="cellIs" dxfId="314" priority="2" operator="between">
      <formula>0</formula>
      <formula>0.5</formula>
    </cfRule>
  </conditionalFormatting>
  <conditionalFormatting sqref="H8">
    <cfRule type="cellIs" dxfId="313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A11" sqref="A11:H11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4" t="s">
        <v>25</v>
      </c>
      <c r="B1" s="182"/>
      <c r="C1" s="182"/>
      <c r="D1" s="182"/>
      <c r="E1" s="182"/>
      <c r="F1" s="182"/>
      <c r="G1" s="182"/>
      <c r="H1" s="182"/>
    </row>
    <row r="2" spans="1:14" ht="15.75" x14ac:dyDescent="0.25">
      <c r="A2" s="176"/>
      <c r="B2" s="177"/>
      <c r="C2" s="182"/>
      <c r="D2" s="182"/>
      <c r="E2" s="182"/>
      <c r="F2" s="182"/>
      <c r="G2" s="182"/>
      <c r="H2" s="519" t="s">
        <v>157</v>
      </c>
    </row>
    <row r="3" spans="1:14" s="102" customFormat="1" x14ac:dyDescent="0.2">
      <c r="A3" s="79"/>
      <c r="B3" s="873">
        <f>INDICE!A3</f>
        <v>42705</v>
      </c>
      <c r="C3" s="874"/>
      <c r="D3" s="875" t="s">
        <v>118</v>
      </c>
      <c r="E3" s="875"/>
      <c r="F3" s="875" t="s">
        <v>119</v>
      </c>
      <c r="G3" s="875"/>
      <c r="H3" s="875"/>
      <c r="I3" s="520"/>
    </row>
    <row r="4" spans="1:14" s="102" customFormat="1" x14ac:dyDescent="0.2">
      <c r="A4" s="81"/>
      <c r="B4" s="97" t="s">
        <v>47</v>
      </c>
      <c r="C4" s="97" t="s">
        <v>490</v>
      </c>
      <c r="D4" s="97" t="s">
        <v>47</v>
      </c>
      <c r="E4" s="97" t="s">
        <v>484</v>
      </c>
      <c r="F4" s="97" t="s">
        <v>47</v>
      </c>
      <c r="G4" s="438" t="s">
        <v>484</v>
      </c>
      <c r="H4" s="438" t="s">
        <v>108</v>
      </c>
      <c r="I4" s="520"/>
    </row>
    <row r="5" spans="1:14" s="102" customFormat="1" x14ac:dyDescent="0.2">
      <c r="A5" s="99" t="s">
        <v>190</v>
      </c>
      <c r="B5" s="522">
        <v>359.06522000000024</v>
      </c>
      <c r="C5" s="515">
        <v>-2.0236437582797553</v>
      </c>
      <c r="D5" s="514">
        <v>4376.1424600000009</v>
      </c>
      <c r="E5" s="516">
        <v>1.6034100504888267</v>
      </c>
      <c r="F5" s="514">
        <v>4376.1424600000009</v>
      </c>
      <c r="G5" s="516">
        <v>1.6034100504888267</v>
      </c>
      <c r="H5" s="525">
        <v>92.017142950586845</v>
      </c>
    </row>
    <row r="6" spans="1:14" s="102" customFormat="1" x14ac:dyDescent="0.2">
      <c r="A6" s="99" t="s">
        <v>191</v>
      </c>
      <c r="B6" s="501">
        <v>32.820999999999962</v>
      </c>
      <c r="C6" s="508">
        <v>4.0641157467164586</v>
      </c>
      <c r="D6" s="493">
        <v>375.97442999999998</v>
      </c>
      <c r="E6" s="494">
        <v>10.613944436131453</v>
      </c>
      <c r="F6" s="493">
        <v>375.97442999999998</v>
      </c>
      <c r="G6" s="494">
        <v>10.613944436131453</v>
      </c>
      <c r="H6" s="499">
        <v>7.9056139481975176</v>
      </c>
    </row>
    <row r="7" spans="1:14" s="102" customFormat="1" x14ac:dyDescent="0.2">
      <c r="A7" s="99" t="s">
        <v>151</v>
      </c>
      <c r="B7" s="523">
        <v>0</v>
      </c>
      <c r="C7" s="510">
        <v>-100</v>
      </c>
      <c r="D7" s="509">
        <v>8.3329999999999987E-2</v>
      </c>
      <c r="E7" s="510">
        <v>-1.6871165644171862</v>
      </c>
      <c r="F7" s="509">
        <v>8.3329999999999987E-2</v>
      </c>
      <c r="G7" s="510">
        <v>-1.6871165644171862</v>
      </c>
      <c r="H7" s="523">
        <v>1.7521798232483501E-3</v>
      </c>
    </row>
    <row r="8" spans="1:14" s="102" customFormat="1" x14ac:dyDescent="0.2">
      <c r="A8" s="521" t="s">
        <v>152</v>
      </c>
      <c r="B8" s="502">
        <v>391.88622000000021</v>
      </c>
      <c r="C8" s="503">
        <v>-1.5431907700291856</v>
      </c>
      <c r="D8" s="502">
        <v>4752.2002200000006</v>
      </c>
      <c r="E8" s="503">
        <v>2.261864402796899</v>
      </c>
      <c r="F8" s="502">
        <v>4752.2002200000006</v>
      </c>
      <c r="G8" s="503">
        <v>2.261864402796899</v>
      </c>
      <c r="H8" s="503">
        <v>99.924509078607613</v>
      </c>
    </row>
    <row r="9" spans="1:14" s="102" customFormat="1" x14ac:dyDescent="0.2">
      <c r="A9" s="99" t="s">
        <v>153</v>
      </c>
      <c r="B9" s="523">
        <v>0.22681000000000004</v>
      </c>
      <c r="C9" s="510">
        <v>-9.8565239855331477</v>
      </c>
      <c r="D9" s="509">
        <v>3.5901900000000007</v>
      </c>
      <c r="E9" s="510">
        <v>-6.2439773430583703</v>
      </c>
      <c r="F9" s="509">
        <v>3.5901900000000007</v>
      </c>
      <c r="G9" s="510">
        <v>-6.2439773430583703</v>
      </c>
      <c r="H9" s="499">
        <v>7.5490921392391649E-2</v>
      </c>
    </row>
    <row r="10" spans="1:14" s="102" customFormat="1" x14ac:dyDescent="0.2">
      <c r="A10" s="68" t="s">
        <v>154</v>
      </c>
      <c r="B10" s="504">
        <v>392.11303000000021</v>
      </c>
      <c r="C10" s="505">
        <v>-1.5484426452866251</v>
      </c>
      <c r="D10" s="504">
        <v>4755.7904100000005</v>
      </c>
      <c r="E10" s="505">
        <v>2.2548611982280669</v>
      </c>
      <c r="F10" s="504">
        <v>4755.7904100000005</v>
      </c>
      <c r="G10" s="505">
        <v>2.2548611982280669</v>
      </c>
      <c r="H10" s="505">
        <v>100</v>
      </c>
    </row>
    <row r="11" spans="1:14" s="102" customFormat="1" x14ac:dyDescent="0.2">
      <c r="A11" s="857" t="s">
        <v>155</v>
      </c>
      <c r="B11" s="506"/>
      <c r="C11" s="506"/>
      <c r="D11" s="506"/>
      <c r="E11" s="506"/>
      <c r="F11" s="506"/>
      <c r="G11" s="506"/>
      <c r="H11" s="506"/>
    </row>
    <row r="12" spans="1:14" s="102" customFormat="1" x14ac:dyDescent="0.2">
      <c r="A12" s="104" t="s">
        <v>196</v>
      </c>
      <c r="B12" s="524">
        <v>21.224029999999999</v>
      </c>
      <c r="C12" s="513">
        <v>6.8248736917444441</v>
      </c>
      <c r="D12" s="512">
        <v>247.06180000000001</v>
      </c>
      <c r="E12" s="513">
        <v>-16.997660692228244</v>
      </c>
      <c r="F12" s="512">
        <v>247.06180000000001</v>
      </c>
      <c r="G12" s="513">
        <v>-16.997660692228244</v>
      </c>
      <c r="H12" s="526">
        <v>5.194968211393487</v>
      </c>
    </row>
    <row r="13" spans="1:14" s="102" customFormat="1" x14ac:dyDescent="0.2">
      <c r="A13" s="105" t="s">
        <v>156</v>
      </c>
      <c r="B13" s="564">
        <v>5.4127326500728596</v>
      </c>
      <c r="C13" s="517"/>
      <c r="D13" s="546">
        <v>5.194968211393487</v>
      </c>
      <c r="E13" s="517"/>
      <c r="F13" s="546">
        <v>5.194968211393487</v>
      </c>
      <c r="G13" s="517"/>
      <c r="H13" s="527"/>
    </row>
    <row r="14" spans="1:14" s="102" customFormat="1" x14ac:dyDescent="0.2">
      <c r="A14" s="135"/>
      <c r="B14" s="135"/>
      <c r="C14" s="135"/>
      <c r="D14" s="135"/>
      <c r="E14" s="135"/>
      <c r="F14" s="135"/>
      <c r="G14" s="135"/>
      <c r="H14" s="93" t="s">
        <v>235</v>
      </c>
    </row>
    <row r="15" spans="1:14" s="102" customFormat="1" x14ac:dyDescent="0.2">
      <c r="A15" s="94" t="s">
        <v>553</v>
      </c>
      <c r="B15" s="135"/>
      <c r="C15" s="135"/>
      <c r="D15" s="135"/>
      <c r="E15" s="135"/>
      <c r="F15" s="518"/>
      <c r="G15" s="135"/>
      <c r="H15" s="135"/>
      <c r="I15" s="106"/>
      <c r="J15" s="106"/>
      <c r="K15" s="106"/>
      <c r="L15" s="106"/>
      <c r="M15" s="106"/>
      <c r="N15" s="106"/>
    </row>
    <row r="16" spans="1:14" x14ac:dyDescent="0.2">
      <c r="A16" s="94" t="s">
        <v>491</v>
      </c>
      <c r="B16" s="182"/>
      <c r="C16" s="182"/>
      <c r="D16" s="182"/>
      <c r="E16" s="182"/>
      <c r="F16" s="182"/>
      <c r="G16" s="182"/>
      <c r="H16" s="182"/>
      <c r="I16" s="107"/>
      <c r="J16" s="107"/>
      <c r="K16" s="107"/>
      <c r="L16" s="107"/>
      <c r="M16" s="107"/>
      <c r="N16" s="107"/>
    </row>
    <row r="17" spans="1:8" x14ac:dyDescent="0.2">
      <c r="A17" s="165" t="s">
        <v>638</v>
      </c>
      <c r="B17" s="182"/>
      <c r="C17" s="182"/>
      <c r="D17" s="182"/>
      <c r="E17" s="182"/>
      <c r="F17" s="182"/>
      <c r="G17" s="182"/>
      <c r="H17" s="182"/>
    </row>
  </sheetData>
  <mergeCells count="3">
    <mergeCell ref="B3:C3"/>
    <mergeCell ref="D3:E3"/>
    <mergeCell ref="F3:H3"/>
  </mergeCells>
  <conditionalFormatting sqref="H7">
    <cfRule type="cellIs" dxfId="312" priority="3" operator="between">
      <formula>0</formula>
      <formula>0.5</formula>
    </cfRule>
  </conditionalFormatting>
  <conditionalFormatting sqref="B9:G9">
    <cfRule type="cellIs" dxfId="311" priority="5" operator="between">
      <formula>0</formula>
      <formula>0.5</formula>
    </cfRule>
  </conditionalFormatting>
  <conditionalFormatting sqref="B7:G7">
    <cfRule type="cellIs" dxfId="310" priority="4" operator="between">
      <formula>0</formula>
      <formula>0.5</formula>
    </cfRule>
  </conditionalFormatting>
  <conditionalFormatting sqref="C7">
    <cfRule type="cellIs" dxfId="309" priority="2" operator="equal">
      <formula>0</formula>
    </cfRule>
  </conditionalFormatting>
  <conditionalFormatting sqref="B7">
    <cfRule type="cellIs" dxfId="308" priority="1" operator="equal">
      <formula>0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G20" sqref="G20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592</v>
      </c>
    </row>
    <row r="2" spans="1:10" ht="15.75" x14ac:dyDescent="0.25">
      <c r="A2" s="2"/>
      <c r="B2" s="108"/>
      <c r="H2" s="109" t="s">
        <v>157</v>
      </c>
    </row>
    <row r="3" spans="1:10" s="113" customFormat="1" ht="13.7" customHeight="1" x14ac:dyDescent="0.2">
      <c r="A3" s="110"/>
      <c r="B3" s="876">
        <f>INDICE!A3</f>
        <v>42705</v>
      </c>
      <c r="C3" s="876"/>
      <c r="D3" s="876"/>
      <c r="E3" s="111"/>
      <c r="F3" s="877" t="s">
        <v>119</v>
      </c>
      <c r="G3" s="877"/>
      <c r="H3" s="877"/>
    </row>
    <row r="4" spans="1:10" s="113" customFormat="1" x14ac:dyDescent="0.2">
      <c r="A4" s="114"/>
      <c r="B4" s="115" t="s">
        <v>149</v>
      </c>
      <c r="C4" s="805" t="s">
        <v>150</v>
      </c>
      <c r="D4" s="115" t="s">
        <v>158</v>
      </c>
      <c r="E4" s="115"/>
      <c r="F4" s="115" t="s">
        <v>149</v>
      </c>
      <c r="G4" s="805" t="s">
        <v>150</v>
      </c>
      <c r="H4" s="115" t="s">
        <v>158</v>
      </c>
    </row>
    <row r="5" spans="1:10" s="113" customFormat="1" x14ac:dyDescent="0.2">
      <c r="A5" s="110" t="s">
        <v>159</v>
      </c>
      <c r="B5" s="116">
        <v>54.686579999999985</v>
      </c>
      <c r="C5" s="118">
        <v>2.4582300000000012</v>
      </c>
      <c r="D5" s="528">
        <v>57.144809999999985</v>
      </c>
      <c r="E5" s="529"/>
      <c r="F5" s="529">
        <v>673.48563000000058</v>
      </c>
      <c r="G5" s="118">
        <v>30.884200000000043</v>
      </c>
      <c r="H5" s="528">
        <v>704.36983000000066</v>
      </c>
      <c r="I5" s="82"/>
    </row>
    <row r="6" spans="1:10" s="113" customFormat="1" x14ac:dyDescent="0.2">
      <c r="A6" s="114" t="s">
        <v>160</v>
      </c>
      <c r="B6" s="117">
        <v>10.66367</v>
      </c>
      <c r="C6" s="118">
        <v>0.70495000000000008</v>
      </c>
      <c r="D6" s="530">
        <v>11.36862</v>
      </c>
      <c r="E6" s="264"/>
      <c r="F6" s="264">
        <v>128.92327</v>
      </c>
      <c r="G6" s="118">
        <v>7.8107800000000047</v>
      </c>
      <c r="H6" s="530">
        <v>136.73405</v>
      </c>
      <c r="I6" s="82"/>
    </row>
    <row r="7" spans="1:10" s="113" customFormat="1" x14ac:dyDescent="0.2">
      <c r="A7" s="114" t="s">
        <v>161</v>
      </c>
      <c r="B7" s="117">
        <v>6.8212899999999994</v>
      </c>
      <c r="C7" s="118">
        <v>0.63453999999999988</v>
      </c>
      <c r="D7" s="530">
        <v>7.4558299999999988</v>
      </c>
      <c r="E7" s="264"/>
      <c r="F7" s="264">
        <v>82.257590000000008</v>
      </c>
      <c r="G7" s="118">
        <v>7.2462500000000016</v>
      </c>
      <c r="H7" s="530">
        <v>89.503840000000011</v>
      </c>
      <c r="I7" s="82"/>
    </row>
    <row r="8" spans="1:10" s="113" customFormat="1" x14ac:dyDescent="0.2">
      <c r="A8" s="114" t="s">
        <v>162</v>
      </c>
      <c r="B8" s="117">
        <v>12.85375</v>
      </c>
      <c r="C8" s="118">
        <v>0.90725999999999996</v>
      </c>
      <c r="D8" s="530">
        <v>13.761009999999999</v>
      </c>
      <c r="E8" s="264"/>
      <c r="F8" s="264">
        <v>207.54076999999995</v>
      </c>
      <c r="G8" s="118">
        <v>13.120810000000004</v>
      </c>
      <c r="H8" s="530">
        <v>220.66157999999996</v>
      </c>
      <c r="I8" s="82"/>
    </row>
    <row r="9" spans="1:10" s="113" customFormat="1" x14ac:dyDescent="0.2">
      <c r="A9" s="114" t="s">
        <v>163</v>
      </c>
      <c r="B9" s="117">
        <v>32.448689999999992</v>
      </c>
      <c r="C9" s="118">
        <v>11.885590000000001</v>
      </c>
      <c r="D9" s="530">
        <v>44.334279999999993</v>
      </c>
      <c r="E9" s="264"/>
      <c r="F9" s="264">
        <v>371.12856999999991</v>
      </c>
      <c r="G9" s="118">
        <v>130.52765000000008</v>
      </c>
      <c r="H9" s="530">
        <v>501.65621999999996</v>
      </c>
      <c r="I9" s="82"/>
    </row>
    <row r="10" spans="1:10" s="113" customFormat="1" x14ac:dyDescent="0.2">
      <c r="A10" s="114" t="s">
        <v>164</v>
      </c>
      <c r="B10" s="117">
        <v>4.918639999999999</v>
      </c>
      <c r="C10" s="118">
        <v>0.37339999999999995</v>
      </c>
      <c r="D10" s="530">
        <v>5.2920399999999992</v>
      </c>
      <c r="E10" s="264"/>
      <c r="F10" s="264">
        <v>58.45604000000003</v>
      </c>
      <c r="G10" s="118">
        <v>4.0817899999999998</v>
      </c>
      <c r="H10" s="530">
        <v>62.537830000000028</v>
      </c>
      <c r="I10" s="82"/>
    </row>
    <row r="11" spans="1:10" s="113" customFormat="1" x14ac:dyDescent="0.2">
      <c r="A11" s="114" t="s">
        <v>165</v>
      </c>
      <c r="B11" s="117">
        <v>20.865980000000004</v>
      </c>
      <c r="C11" s="118">
        <v>1.5289799999999998</v>
      </c>
      <c r="D11" s="530">
        <v>22.394960000000005</v>
      </c>
      <c r="E11" s="264"/>
      <c r="F11" s="264">
        <v>250.16867999999971</v>
      </c>
      <c r="G11" s="118">
        <v>17.855010000000007</v>
      </c>
      <c r="H11" s="530">
        <v>268.0236899999997</v>
      </c>
      <c r="I11" s="82"/>
    </row>
    <row r="12" spans="1:10" s="113" customFormat="1" x14ac:dyDescent="0.2">
      <c r="A12" s="114" t="s">
        <v>604</v>
      </c>
      <c r="B12" s="117">
        <v>13.724859999999996</v>
      </c>
      <c r="C12" s="118">
        <v>0.79061999999999988</v>
      </c>
      <c r="D12" s="530">
        <v>14.515479999999997</v>
      </c>
      <c r="E12" s="264"/>
      <c r="F12" s="264">
        <v>165.28970000000004</v>
      </c>
      <c r="G12" s="118">
        <v>9.2285300000000063</v>
      </c>
      <c r="H12" s="530">
        <v>174.51823000000005</v>
      </c>
      <c r="I12" s="82"/>
      <c r="J12" s="118"/>
    </row>
    <row r="13" spans="1:10" s="113" customFormat="1" x14ac:dyDescent="0.2">
      <c r="A13" s="114" t="s">
        <v>166</v>
      </c>
      <c r="B13" s="117">
        <v>60.636420000000022</v>
      </c>
      <c r="C13" s="118">
        <v>4.8682799999999995</v>
      </c>
      <c r="D13" s="530">
        <v>65.504700000000028</v>
      </c>
      <c r="E13" s="264"/>
      <c r="F13" s="264">
        <v>734.46964000000128</v>
      </c>
      <c r="G13" s="118">
        <v>56.039439999999985</v>
      </c>
      <c r="H13" s="530">
        <v>790.50908000000129</v>
      </c>
      <c r="I13" s="82"/>
      <c r="J13" s="118"/>
    </row>
    <row r="14" spans="1:10" s="113" customFormat="1" x14ac:dyDescent="0.2">
      <c r="A14" s="114" t="s">
        <v>167</v>
      </c>
      <c r="B14" s="117">
        <v>0.45101999999999998</v>
      </c>
      <c r="C14" s="118">
        <v>5.3929999999999999E-2</v>
      </c>
      <c r="D14" s="531">
        <v>0.50495000000000001</v>
      </c>
      <c r="E14" s="118"/>
      <c r="F14" s="264">
        <v>5.52834</v>
      </c>
      <c r="G14" s="118">
        <v>0.64436999999999989</v>
      </c>
      <c r="H14" s="531">
        <v>6.1727100000000004</v>
      </c>
      <c r="I14" s="82"/>
      <c r="J14" s="118"/>
    </row>
    <row r="15" spans="1:10" s="113" customFormat="1" x14ac:dyDescent="0.2">
      <c r="A15" s="114" t="s">
        <v>168</v>
      </c>
      <c r="B15" s="117">
        <v>37.827629999999999</v>
      </c>
      <c r="C15" s="118">
        <v>1.9118999999999997</v>
      </c>
      <c r="D15" s="530">
        <v>39.739530000000002</v>
      </c>
      <c r="E15" s="264"/>
      <c r="F15" s="264">
        <v>484.65424000000013</v>
      </c>
      <c r="G15" s="118">
        <v>23.865540000000014</v>
      </c>
      <c r="H15" s="530">
        <v>508.51978000000014</v>
      </c>
      <c r="I15" s="82"/>
      <c r="J15" s="118"/>
    </row>
    <row r="16" spans="1:10" s="113" customFormat="1" x14ac:dyDescent="0.2">
      <c r="A16" s="114" t="s">
        <v>169</v>
      </c>
      <c r="B16" s="117">
        <v>7.6653900000000013</v>
      </c>
      <c r="C16" s="118">
        <v>0.26238</v>
      </c>
      <c r="D16" s="530">
        <v>7.9277700000000015</v>
      </c>
      <c r="E16" s="264"/>
      <c r="F16" s="264">
        <v>92.000639999999976</v>
      </c>
      <c r="G16" s="118">
        <v>3.3771500000000008</v>
      </c>
      <c r="H16" s="530">
        <v>95.377789999999976</v>
      </c>
      <c r="I16" s="82"/>
      <c r="J16" s="118"/>
    </row>
    <row r="17" spans="1:14" s="113" customFormat="1" x14ac:dyDescent="0.2">
      <c r="A17" s="114" t="s">
        <v>170</v>
      </c>
      <c r="B17" s="117">
        <v>18.570679999999992</v>
      </c>
      <c r="C17" s="118">
        <v>1.3245499999999999</v>
      </c>
      <c r="D17" s="530">
        <v>19.895229999999991</v>
      </c>
      <c r="E17" s="264"/>
      <c r="F17" s="264">
        <v>227.05559999999971</v>
      </c>
      <c r="G17" s="118">
        <v>14.799970000000013</v>
      </c>
      <c r="H17" s="530">
        <v>241.85556999999972</v>
      </c>
      <c r="I17" s="82"/>
      <c r="J17" s="118"/>
    </row>
    <row r="18" spans="1:14" s="113" customFormat="1" x14ac:dyDescent="0.2">
      <c r="A18" s="114" t="s">
        <v>171</v>
      </c>
      <c r="B18" s="117">
        <v>2.7017800000000007</v>
      </c>
      <c r="C18" s="118">
        <v>0.1792</v>
      </c>
      <c r="D18" s="530">
        <v>2.8809800000000005</v>
      </c>
      <c r="E18" s="264"/>
      <c r="F18" s="264">
        <v>28.638190000000002</v>
      </c>
      <c r="G18" s="118">
        <v>1.8113999999999999</v>
      </c>
      <c r="H18" s="530">
        <v>30.449590000000001</v>
      </c>
      <c r="I18" s="82"/>
      <c r="J18" s="118"/>
    </row>
    <row r="19" spans="1:14" s="113" customFormat="1" x14ac:dyDescent="0.2">
      <c r="A19" s="114" t="s">
        <v>172</v>
      </c>
      <c r="B19" s="117">
        <v>45.918910000000004</v>
      </c>
      <c r="C19" s="118">
        <v>3.0134499999999997</v>
      </c>
      <c r="D19" s="530">
        <v>48.932360000000003</v>
      </c>
      <c r="E19" s="264"/>
      <c r="F19" s="264">
        <v>518.89131999999995</v>
      </c>
      <c r="G19" s="118">
        <v>32.39526</v>
      </c>
      <c r="H19" s="530">
        <v>551.28657999999996</v>
      </c>
      <c r="I19" s="82"/>
      <c r="J19" s="118"/>
    </row>
    <row r="20" spans="1:14" s="113" customFormat="1" x14ac:dyDescent="0.2">
      <c r="A20" s="114" t="s">
        <v>173</v>
      </c>
      <c r="B20" s="118">
        <v>0.5552999999999999</v>
      </c>
      <c r="C20" s="118">
        <v>0</v>
      </c>
      <c r="D20" s="531">
        <v>0.5552999999999999</v>
      </c>
      <c r="E20" s="118"/>
      <c r="F20" s="264">
        <v>7.0406400000000016</v>
      </c>
      <c r="G20" s="118">
        <v>0</v>
      </c>
      <c r="H20" s="531">
        <v>7.0406400000000016</v>
      </c>
      <c r="I20" s="82"/>
      <c r="J20" s="118"/>
    </row>
    <row r="21" spans="1:14" s="113" customFormat="1" x14ac:dyDescent="0.2">
      <c r="A21" s="114" t="s">
        <v>174</v>
      </c>
      <c r="B21" s="117">
        <v>9.0824900000000017</v>
      </c>
      <c r="C21" s="118">
        <v>0.57262999999999997</v>
      </c>
      <c r="D21" s="530">
        <v>9.6551200000000019</v>
      </c>
      <c r="E21" s="264"/>
      <c r="F21" s="264">
        <v>113.52741000000005</v>
      </c>
      <c r="G21" s="118">
        <v>6.8661000000000021</v>
      </c>
      <c r="H21" s="530">
        <v>120.39351000000005</v>
      </c>
      <c r="I21" s="82"/>
      <c r="J21" s="118"/>
    </row>
    <row r="22" spans="1:14" s="113" customFormat="1" x14ac:dyDescent="0.2">
      <c r="A22" s="114" t="s">
        <v>175</v>
      </c>
      <c r="B22" s="117">
        <v>4.7872500000000002</v>
      </c>
      <c r="C22" s="118">
        <v>0.22145000000000001</v>
      </c>
      <c r="D22" s="530">
        <v>5.0087000000000002</v>
      </c>
      <c r="E22" s="264"/>
      <c r="F22" s="264">
        <v>59.998010000000022</v>
      </c>
      <c r="G22" s="118">
        <v>2.9951699999999999</v>
      </c>
      <c r="H22" s="530">
        <v>62.993180000000024</v>
      </c>
      <c r="I22" s="82"/>
      <c r="J22" s="118"/>
    </row>
    <row r="23" spans="1:14" x14ac:dyDescent="0.2">
      <c r="A23" s="119" t="s">
        <v>176</v>
      </c>
      <c r="B23" s="120">
        <v>13.884869999999999</v>
      </c>
      <c r="C23" s="118">
        <v>1.1296300000000001</v>
      </c>
      <c r="D23" s="532">
        <v>15.0145</v>
      </c>
      <c r="E23" s="533"/>
      <c r="F23" s="533">
        <v>167.08815999999985</v>
      </c>
      <c r="G23" s="118">
        <v>12.424980000000003</v>
      </c>
      <c r="H23" s="532">
        <v>179.51313999999985</v>
      </c>
      <c r="I23" s="474"/>
      <c r="J23" s="118"/>
      <c r="N23" s="113"/>
    </row>
    <row r="24" spans="1:14" x14ac:dyDescent="0.2">
      <c r="A24" s="121" t="s">
        <v>496</v>
      </c>
      <c r="B24" s="122">
        <v>359.06520000000029</v>
      </c>
      <c r="C24" s="122">
        <v>32.820969999999996</v>
      </c>
      <c r="D24" s="122">
        <v>391.88617000000028</v>
      </c>
      <c r="E24" s="122"/>
      <c r="F24" s="122">
        <v>4376.142439999996</v>
      </c>
      <c r="G24" s="122">
        <v>375.9744000000004</v>
      </c>
      <c r="H24" s="122">
        <v>4752.116839999996</v>
      </c>
      <c r="I24" s="474"/>
      <c r="J24" s="118"/>
    </row>
    <row r="25" spans="1:14" x14ac:dyDescent="0.2">
      <c r="H25" s="93" t="s">
        <v>235</v>
      </c>
      <c r="J25" s="118"/>
    </row>
    <row r="26" spans="1:14" x14ac:dyDescent="0.2">
      <c r="A26" s="534" t="s">
        <v>492</v>
      </c>
      <c r="G26" s="124"/>
      <c r="H26" s="124"/>
      <c r="J26" s="118"/>
    </row>
    <row r="27" spans="1:14" x14ac:dyDescent="0.2">
      <c r="A27" s="153" t="s">
        <v>236</v>
      </c>
      <c r="B27" s="126"/>
      <c r="G27" s="124"/>
      <c r="H27" s="124"/>
      <c r="J27" s="118"/>
    </row>
    <row r="28" spans="1:14" ht="18" x14ac:dyDescent="0.25">
      <c r="A28" s="125"/>
      <c r="B28" s="126"/>
      <c r="E28" s="127"/>
      <c r="G28" s="124"/>
      <c r="H28" s="124"/>
      <c r="J28" s="118"/>
    </row>
    <row r="29" spans="1:14" x14ac:dyDescent="0.2">
      <c r="A29" s="125"/>
      <c r="B29" s="126"/>
      <c r="G29" s="124"/>
      <c r="H29" s="124"/>
      <c r="J29" s="118"/>
    </row>
    <row r="30" spans="1:14" x14ac:dyDescent="0.2">
      <c r="A30" s="125"/>
      <c r="B30" s="126"/>
      <c r="G30" s="124"/>
      <c r="H30" s="124"/>
      <c r="J30" s="118"/>
    </row>
    <row r="31" spans="1:14" x14ac:dyDescent="0.2">
      <c r="A31" s="125"/>
      <c r="B31" s="126"/>
      <c r="G31" s="124"/>
      <c r="H31" s="124"/>
    </row>
    <row r="32" spans="1:14" x14ac:dyDescent="0.2">
      <c r="A32" s="125"/>
      <c r="B32" s="126"/>
      <c r="C32" s="826"/>
      <c r="G32" s="124"/>
      <c r="H32" s="124"/>
    </row>
    <row r="33" spans="1:8" x14ac:dyDescent="0.2">
      <c r="A33" s="125"/>
      <c r="B33" s="126"/>
      <c r="G33" s="124"/>
      <c r="H33" s="124"/>
    </row>
    <row r="34" spans="1:8" x14ac:dyDescent="0.2">
      <c r="A34" s="125"/>
      <c r="B34" s="126"/>
      <c r="G34" s="124"/>
      <c r="H34" s="124"/>
    </row>
    <row r="35" spans="1:8" x14ac:dyDescent="0.2">
      <c r="A35" s="125"/>
      <c r="B35" s="126"/>
      <c r="G35" s="124"/>
      <c r="H35" s="124"/>
    </row>
    <row r="36" spans="1:8" x14ac:dyDescent="0.2">
      <c r="A36" s="125"/>
      <c r="B36" s="126"/>
      <c r="G36" s="124"/>
      <c r="H36" s="124"/>
    </row>
    <row r="37" spans="1:8" x14ac:dyDescent="0.2">
      <c r="A37" s="125"/>
      <c r="B37" s="126"/>
      <c r="G37" s="124"/>
      <c r="H37" s="124"/>
    </row>
    <row r="38" spans="1:8" x14ac:dyDescent="0.2">
      <c r="A38" s="125"/>
      <c r="B38" s="126"/>
      <c r="G38" s="124"/>
      <c r="H38" s="124"/>
    </row>
    <row r="39" spans="1:8" x14ac:dyDescent="0.2">
      <c r="A39" s="125"/>
      <c r="B39" s="126"/>
      <c r="G39" s="124"/>
      <c r="H39" s="124"/>
    </row>
    <row r="40" spans="1:8" x14ac:dyDescent="0.2">
      <c r="A40" s="125"/>
      <c r="B40" s="126"/>
      <c r="G40" s="124"/>
      <c r="H40" s="124"/>
    </row>
    <row r="41" spans="1:8" x14ac:dyDescent="0.2">
      <c r="A41" s="125"/>
      <c r="B41" s="126"/>
      <c r="G41" s="124"/>
      <c r="H41" s="124"/>
    </row>
    <row r="42" spans="1:8" x14ac:dyDescent="0.2">
      <c r="A42" s="125"/>
      <c r="B42" s="126"/>
      <c r="G42" s="124"/>
      <c r="H42" s="124"/>
    </row>
    <row r="43" spans="1:8" x14ac:dyDescent="0.2">
      <c r="A43" s="125"/>
      <c r="B43" s="126"/>
      <c r="G43" s="124"/>
      <c r="H43" s="124"/>
    </row>
    <row r="44" spans="1:8" x14ac:dyDescent="0.2">
      <c r="A44" s="125"/>
      <c r="B44" s="126"/>
      <c r="G44" s="124"/>
      <c r="H44" s="124"/>
    </row>
    <row r="45" spans="1:8" x14ac:dyDescent="0.2">
      <c r="A45" s="125"/>
      <c r="B45" s="126"/>
      <c r="G45" s="124"/>
      <c r="H45" s="124"/>
    </row>
    <row r="46" spans="1:8" x14ac:dyDescent="0.2">
      <c r="G46" s="124"/>
      <c r="H46" s="124"/>
    </row>
    <row r="47" spans="1:8" x14ac:dyDescent="0.2">
      <c r="G47" s="124"/>
      <c r="H47" s="124"/>
    </row>
  </sheetData>
  <mergeCells count="2">
    <mergeCell ref="B3:D3"/>
    <mergeCell ref="F3:H3"/>
  </mergeCells>
  <conditionalFormatting sqref="B5:H24">
    <cfRule type="cellIs" dxfId="307" priority="8" operator="between">
      <formula>0</formula>
      <formula>0.5</formula>
    </cfRule>
    <cfRule type="cellIs" dxfId="306" priority="9" operator="between">
      <formula>0</formula>
      <formula>0.49</formula>
    </cfRule>
  </conditionalFormatting>
  <conditionalFormatting sqref="C5:C23">
    <cfRule type="cellIs" dxfId="305" priority="7" stopIfTrue="1" operator="equal">
      <formula>0</formula>
    </cfRule>
  </conditionalFormatting>
  <conditionalFormatting sqref="G20">
    <cfRule type="cellIs" dxfId="304" priority="6" stopIfTrue="1" operator="equal">
      <formula>0</formula>
    </cfRule>
  </conditionalFormatting>
  <conditionalFormatting sqref="G5:G23">
    <cfRule type="cellIs" dxfId="303" priority="5" stopIfTrue="1" operator="equal">
      <formula>0</formula>
    </cfRule>
  </conditionalFormatting>
  <conditionalFormatting sqref="J12:J30">
    <cfRule type="cellIs" dxfId="302" priority="3" operator="between">
      <formula>0</formula>
      <formula>0.5</formula>
    </cfRule>
    <cfRule type="cellIs" dxfId="301" priority="4" operator="between">
      <formula>0</formula>
      <formula>0.49</formula>
    </cfRule>
  </conditionalFormatting>
  <conditionalFormatting sqref="J27">
    <cfRule type="cellIs" dxfId="300" priority="2" stopIfTrue="1" operator="equal">
      <formula>0</formula>
    </cfRule>
  </conditionalFormatting>
  <conditionalFormatting sqref="J12:J30">
    <cfRule type="cellIs" dxfId="299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