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7\01. ENERO 2017\"/>
    </mc:Choice>
  </mc:AlternateContent>
  <bookViews>
    <workbookView xWindow="0" yWindow="0" windowWidth="28800" windowHeight="1078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<sst xmlns="http://schemas.openxmlformats.org/spreadsheetml/2006/main" count="1789" uniqueCount="686">
  <si>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</si>
  <si>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</si>
  <si>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</si>
  <si>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</si>
  <si>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</si>
  <si>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</si>
  <si>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</si>
  <si>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</si>
  <si>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</si>
  <si>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</si>
  <si>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</si>
  <si>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</si>
  <si>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</si>
  <si>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</si>
  <si>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</si>
  <si>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</si>
  <si>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</si>
  <si>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</si>
  <si>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</si>
  <si>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</si>
  <si>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</si>
  <si>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</si>
  <si>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</si>
  <si>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</si>
  <si>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</si>
  <si>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</si>
  <si>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</si>
  <si>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</si>
  <si>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</si>
  <si>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</si>
  <si>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</si>
  <si>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</si>
  <si>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</si>
  <si>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</si>
  <si>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</si>
  <si>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</si>
  <si>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</si>
  <si>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</si>
  <si>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</si>
  <si>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</si>
  <si>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</si>
  <si>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</si>
  <si>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</si>
  <si>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</si>
  <si>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</si>
  <si>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</si>
  <si>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</si>
  <si>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</si>
  <si>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</si>
  <si>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</si>
  <si>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</si>
  <si>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</si>
  <si>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</si>
  <si>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</si>
  <si>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</si>
  <si>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</si>
  <si>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</si>
  <si>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</si>
  <si>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</si>
  <si>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</si>
  <si>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</si>
  <si>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</si>
  <si>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</si>
  <si>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</si>
  <si>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</si>
  <si>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</si>
  <si>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</si>
  <si>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</si>
  <si>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</si>
  <si>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</si>
  <si>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</si>
  <si>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</si>
  <si>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</si>
  <si>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</si>
  <si>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</si>
  <si>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</si>
  <si>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</si>
  <si>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</si>
  <si>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</si>
  <si>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</si>
  <si>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</si>
  <si>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</si>
  <si>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</si>
  <si>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</si>
  <si>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</si>
  <si>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</si>
  <si>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</si>
  <si>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</si>
  <si>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</si>
  <si>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</si>
  <si>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</si>
  <si>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</si>
  <si>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</si>
  <si>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</si>
  <si>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</si>
  <si>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</si>
  <si>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</si>
  <si>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</si>
  <si>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</si>
  <si>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</si>
  <si>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</si>
  <si>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</si>
  <si>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</si>
  <si>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</si>
  <si>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</si>
  <si>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</si>
  <si>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</si>
  <si>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</si>
  <si>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</si>
  <si>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</si>
  <si>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</si>
  <si>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</si>
  <si>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</si>
  <si>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</si>
  <si>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</si>
  <si>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</si>
  <si>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</si>
  <si>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</si>
  <si>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</si>
  <si>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</si>
  <si>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</si>
  <si>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</si>
  <si>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</si>
  <si>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</si>
  <si>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</si>
  <si>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</si>
  <si>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</si>
  <si>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</si>
  <si>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</si>
  <si>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</si>
  <si>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</si>
  <si>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</si>
  <si>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</si>
  <si>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</si>
  <si>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</si>
  <si>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</si>
  <si>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</si>
  <si>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</si>
  <si>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</si>
  <si>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</si>
  <si>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</si>
  <si>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</si>
  <si>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</si>
  <si>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</si>
  <si>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</si>
  <si>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</si>
  <si>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</si>
  <si>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</si>
  <si>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</si>
  <si>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</si>
  <si>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</si>
  <si>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</si>
  <si>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</si>
  <si>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</si>
  <si>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</si>
  <si>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</si>
  <si>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</si>
  <si>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</si>
  <si>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</si>
  <si>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</si>
  <si>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</si>
  <si>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</si>
  <si>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</si>
  <si>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</si>
  <si>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</si>
  <si>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</si>
  <si>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</si>
  <si>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</si>
  <si>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</si>
  <si>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</si>
  <si>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</si>
  <si>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</si>
  <si>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</si>
  <si>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</si>
  <si>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</si>
  <si>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</si>
  <si>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</si>
  <si>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</si>
  <si>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</si>
  <si>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</si>
  <si>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</si>
  <si>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</si>
  <si>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</si>
  <si>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</si>
  <si>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</si>
  <si>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</si>
  <si>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</si>
  <si>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</si>
  <si>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</si>
  <si>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</si>
  <si>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</si>
  <si>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</si>
  <si>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</si>
  <si>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</si>
  <si>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</si>
  <si>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</si>
  <si>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</si>
  <si>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</si>
  <si>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</si>
  <si>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</si>
  <si>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</si>
  <si>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</si>
  <si>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</si>
  <si>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</si>
  <si>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</si>
  <si>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</si>
  <si>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</si>
  <si>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</si>
  <si>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</si>
  <si>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</si>
  <si>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</si>
  <si>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</si>
  <si>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</si>
  <si>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</si>
  <si>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</si>
  <si>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</si>
  <si>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</si>
  <si>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</si>
  <si>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</si>
  <si>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</si>
  <si>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</si>
  <si>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</si>
  <si>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</si>
  <si>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</si>
  <si>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</si>
  <si>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</si>
  <si>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</si>
  <si>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</si>
  <si>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</si>
  <si>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</si>
  <si>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</si>
  <si>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</si>
  <si>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</si>
  <si>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</si>
  <si>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</si>
  <si>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</si>
  <si>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</si>
  <si>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</si>
  <si>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</si>
  <si>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</si>
  <si>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</si>
  <si>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</si>
  <si>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</si>
  <si>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</si>
  <si>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</si>
  <si>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</si>
  <si>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</si>
  <si>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</si>
  <si>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</si>
  <si>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</si>
  <si>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</si>
  <si>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</si>
  <si>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</si>
  <si>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</si>
  <si>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</si>
  <si>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</si>
  <si>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</si>
  <si>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</si>
  <si>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</si>
  <si>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</si>
  <si>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</si>
  <si>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</si>
  <si>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</si>
  <si>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</si>
  <si>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</si>
  <si>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</si>
  <si>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</si>
  <si>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</si>
  <si>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</si>
  <si>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</si>
  <si>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</si>
  <si>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</si>
  <si>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</si>
  <si>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</si>
  <si>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</si>
  <si>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</si>
  <si>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</si>
  <si>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</si>
  <si>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</si>
  <si>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</si>
  <si>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</si>
  <si>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</si>
  <si>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</si>
  <si>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</si>
  <si>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</si>
  <si>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</si>
  <si>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</si>
  <si>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</si>
  <si>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</si>
  <si>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</si>
  <si>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</si>
  <si>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</si>
  <si>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</si>
  <si>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</si>
  <si>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</si>
  <si>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</si>
  <si>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</si>
  <si>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</si>
  <si>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</si>
  <si>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</si>
  <si>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</si>
  <si>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</si>
  <si>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</si>
  <si>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</si>
  <si>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</si>
  <si>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</si>
  <si>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</si>
  <si>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</si>
  <si>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</si>
  <si>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</si>
  <si>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</si>
  <si>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</si>
  <si>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</si>
  <si>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</si>
  <si>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</si>
  <si>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</si>
  <si>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</si>
  <si>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</si>
  <si>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</si>
  <si>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</si>
  <si>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</si>
  <si>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</si>
  <si>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</si>
  <si>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</si>
  <si>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</si>
  <si>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</si>
  <si>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</si>
  <si>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</si>
  <si>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</si>
  <si>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</si>
  <si>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</si>
  <si>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</si>
  <si>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</si>
  <si>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</si>
  <si>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</si>
  <si>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</si>
  <si>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</si>
  <si>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</si>
  <si>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</si>
  <si>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</si>
  <si>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</si>
  <si>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</si>
  <si>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</si>
  <si>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</si>
  <si>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</si>
  <si>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</si>
  <si>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</si>
  <si>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</si>
  <si>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</si>
  <si>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</si>
  <si>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</si>
  <si>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</si>
  <si>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</si>
  <si>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</si>
  <si>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</si>
  <si>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</si>
  <si>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</si>
  <si>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</si>
  <si>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</si>
  <si>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</si>
  <si>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</si>
  <si>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</si>
  <si>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</si>
  <si>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</si>
  <si>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</si>
  <si>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</si>
  <si>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</si>
  <si>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</si>
  <si>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</si>
  <si>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</si>
  <si>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</si>
  <si>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</si>
  <si>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</si>
  <si>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</si>
  <si>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</si>
  <si>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</si>
  <si>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</si>
  <si>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</si>
  <si>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</si>
  <si>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</si>
  <si>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</si>
  <si>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</si>
  <si>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</si>
  <si>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</si>
  <si>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</si>
  <si>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</si>
  <si>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Japón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</si>
  <si>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</si>
  <si>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</si>
  <si>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</si>
  <si>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</si>
  <si>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</si>
  <si>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</si>
  <si>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</si>
  <si>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</si>
  <si>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</si>
  <si>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</si>
  <si>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</si>
  <si>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</si>
  <si>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</si>
  <si>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</si>
  <si>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</si>
  <si>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</si>
  <si>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</si>
  <si>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</si>
  <si>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</si>
  <si>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</si>
  <si>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</si>
  <si>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</si>
  <si>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</si>
  <si>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</si>
  <si>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</si>
  <si>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</si>
  <si>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</si>
  <si>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</si>
  <si>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</si>
  <si>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</si>
  <si>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</si>
  <si>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</si>
  <si>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</si>
  <si>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</si>
  <si>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</si>
  <si>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</si>
  <si>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</si>
  <si>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</si>
  <si>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</si>
  <si>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</si>
  <si>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</si>
  <si>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</si>
  <si>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</si>
  <si>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</si>
  <si>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</si>
  <si>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</si>
  <si>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</si>
  <si>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</si>
  <si>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</si>
  <si>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</si>
  <si>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</si>
  <si>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</si>
  <si>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</si>
  <si>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</si>
  <si>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</si>
  <si>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</si>
  <si>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</si>
  <si>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</si>
  <si>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</si>
  <si>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</si>
  <si>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</si>
  <si>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</si>
  <si>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</si>
  <si>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</si>
  <si>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</si>
  <si>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</si>
  <si>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</si>
  <si>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</si>
  <si>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</si>
  <si>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</si>
  <si>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</si>
  <si>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</si>
  <si>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</si>
  <si>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</si>
  <si>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</si>
  <si>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</si>
  <si>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</si>
  <si>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</si>
  <si>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</si>
  <si>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</si>
  <si>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</si>
  <si>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</si>
  <si>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</si>
  <si>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</si>
  <si>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</si>
  <si>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</si>
  <si>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</si>
  <si>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</si>
  <si>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</si>
  <si>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</si>
  <si>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</si>
  <si>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</si>
  <si>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</si>
  <si>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</si>
  <si>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</si>
  <si>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</si>
  <si>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</si>
  <si>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</si>
  <si>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</si>
  <si>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</si>
  <si>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</si>
  <si>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</si>
  <si>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</si>
  <si>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</si>
  <si>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</si>
  <si>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</si>
  <si>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</si>
  <si>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</si>
  <si>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</si>
  <si>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</si>
  <si>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</si>
  <si>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</si>
  <si>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</si>
  <si>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</si>
  <si>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</si>
  <si>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</si>
  <si>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</si>
  <si>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</si>
  <si>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</si>
  <si>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</si>
  <si>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</si>
  <si>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</si>
  <si>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</si>
  <si>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</si>
  <si>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</si>
  <si>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</si>
  <si>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</si>
  <si>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</si>
  <si>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</si>
  <si>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</si>
  <si>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</si>
  <si>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</si>
  <si>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</si>
  <si>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</si>
  <si>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</si>
  <si>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</si>
  <si>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</si>
  <si>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</si>
  <si>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</si>
  <si>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</si>
  <si>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</si>
  <si>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</si>
  <si>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</si>
  <si>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</si>
  <si>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</si>
  <si>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</si>
  <si>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</si>
  <si>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</si>
  <si>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</si>
  <si>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</si>
  <si>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</si>
  <si>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</si>
  <si>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</si>
  <si>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</si>
  <si>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</si>
  <si>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</si>
  <si>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</si>
  <si>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</si>
  <si>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</si>
  <si>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</si>
  <si>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</si>
  <si>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</si>
  <si>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</si>
  <si>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</si>
  <si>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</si>
  <si>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</si>
  <si>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</si>
  <si>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</si>
  <si>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</si>
  <si>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</si>
  <si>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</si>
  <si>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</si>
  <si>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</si>
  <si>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</si>
  <si>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</si>
  <si>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</si>
  <si>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</si>
  <si>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</si>
  <si>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</si>
  <si>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</si>
  <si>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</si>
  <si>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</si>
  <si>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</si>
  <si>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</si>
  <si>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</si>
  <si>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</si>
  <si>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</si>
  <si>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</si>
  <si>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</si>
  <si>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</si>
  <si>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</si>
  <si>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</si>
  <si>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</si>
  <si>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</si>
  <si>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</si>
  <si>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</si>
  <si>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</si>
  <si>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</si>
  <si>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</si>
  <si>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</si>
  <si>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</si>
  <si>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</si>
  <si>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</si>
  <si>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</si>
  <si>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</si>
  <si>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</si>
  <si>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</si>
  <si>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/>
  </si>
  <si>
    <t xml:space="preserve">GWh 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</si>
  <si>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</si>
  <si>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</si>
  <si>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</si>
  <si>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</si>
  <si>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</si>
  <si>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</si>
  <si>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</si>
  <si>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Puerto Rico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</si>
  <si>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</si>
  <si>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</si>
  <si>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</si>
  <si>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</si>
  <si>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</si>
  <si>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</si>
  <si>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</si>
  <si>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</si>
  <si>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</si>
  <si>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</si>
  <si>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</si>
  <si>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</si>
  <si>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</si>
  <si>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</si>
  <si>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</si>
  <si>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</si>
  <si>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</si>
  <si>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</si>
  <si>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</si>
  <si>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</si>
  <si>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</si>
  <si>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</si>
  <si>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</si>
  <si>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</si>
  <si>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21 Julio</t>
  </si>
  <si>
    <t>- igual que 0,0 / ^ distinto de 0,0</t>
  </si>
  <si>
    <t>'- igual que 0,0 / ^ distinto de 0,0</t>
  </si>
  <si>
    <t>* Tasa de variación sobre precio anterior  //  ^ distinto de 0,0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</si>
  <si>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</si>
  <si>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</si>
  <si>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</si>
  <si>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</si>
  <si>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</si>
  <si>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</si>
  <si>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</si>
  <si>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</si>
  <si>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</si>
  <si>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</si>
  <si>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</si>
  <si>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17 Noviembre</t>
  </si>
  <si>
    <t>19 Enero</t>
  </si>
  <si>
    <t>Irán</t>
  </si>
  <si>
    <t>15 Marzo</t>
  </si>
  <si>
    <t>Año 2015</t>
  </si>
  <si>
    <t>95,2 *</t>
  </si>
  <si>
    <t>97,7 *</t>
  </si>
  <si>
    <t>^</t>
  </si>
  <si>
    <t>^ distinto de 0,0</t>
  </si>
  <si>
    <t>Tv (%)
2015/2014</t>
  </si>
  <si>
    <t>19 Julio</t>
  </si>
  <si>
    <t>17 Mayo</t>
  </si>
  <si>
    <t>Andorra</t>
  </si>
  <si>
    <t>20 Septiembre</t>
  </si>
  <si>
    <t>Cores</t>
  </si>
  <si>
    <t>Pakistán</t>
  </si>
  <si>
    <t>15 Noviembre</t>
  </si>
  <si>
    <t>dic-16</t>
  </si>
  <si>
    <t>4ºT 2016</t>
  </si>
  <si>
    <t>MINETAD</t>
  </si>
  <si>
    <t>Fuente: MINETAD</t>
  </si>
  <si>
    <t>ene-17</t>
  </si>
  <si>
    <t>Otras salidas del sistema</t>
  </si>
  <si>
    <t>Trinidad y Tobago</t>
  </si>
  <si>
    <t>ene-16</t>
  </si>
  <si>
    <t xml:space="preserve">Biogás </t>
  </si>
  <si>
    <t>17 Enero</t>
  </si>
  <si>
    <t xml:space="preserve">* Tasa de variación respecto al mismo periodo del año anterior.           </t>
  </si>
  <si>
    <t>* Tasa de variación respecto al mismo periodo del año anterior   //   - igual que 0,0 / ^ distinto de 0,0</t>
  </si>
  <si>
    <t>BOLETÍN ESTADÍSTICO HIDROCARBUROS ENERO 2017</t>
  </si>
  <si>
    <t>º</t>
  </si>
  <si>
    <t xml:space="preserve">Nota: Desde Enero 2017, las estadísticas de producción incluyen la producción de biogás </t>
  </si>
  <si>
    <t xml:space="preserve">         Datos obtenidos de los anejos de la Resolución del 15 de diciembre 2008</t>
  </si>
  <si>
    <t xml:space="preserve">Desde octubre 2014, de conformidad con la normativa europea, se agrupan las interconexiones en VIP Ibérico (Badajoz, Tuy y VIP Portugal) y VIP Pirineos (Irún y Larrau)
</t>
  </si>
  <si>
    <t xml:space="preserve">** Se incluyen cargas de cisternas con destino a otros países y otras operaciones de GNL (puestas en frío, suministro directo a buques consumidores)
Nota: Las exportaciones corresponden a GNL salvo en los casos en los que está especificado                                                                                                                                                                                                                                       </t>
  </si>
  <si>
    <t>TTF (€/MWh)</t>
  </si>
  <si>
    <t>Henry Hub (US$/Mbtu)</t>
  </si>
  <si>
    <t>NBP Day Ahead (GBP/therm)</t>
  </si>
  <si>
    <t xml:space="preserve">Nota: Datos de cotizaciones del MIBGAS disponibles desde diciembre 2015 </t>
  </si>
  <si>
    <t>MIBGAS D+1 (€/MWh)</t>
  </si>
  <si>
    <t>Fuente: Reuters y MIBGAS</t>
  </si>
  <si>
    <t>Países Bajos</t>
  </si>
  <si>
    <t>República Checa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</si>
</sst>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79" formatCode="#,##0.00;\-##,##0.00;&quot;n.d.&quot;"/>
    <numFmt numFmtId="180" formatCode="#,##0.0000000"/>
    <numFmt numFmtId="181" formatCode="#,##0.0;\-##,##0.0;&quot;-&quot;"/>
  </numFmts>
  <fonts count="54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0"/>
      <color rgb="FFFFFF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00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  <xf numFmtId="0" fontId="4" fillId="0" borderId="0"/>
  </cellStyleXfs>
  <cellXfs count="941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0" fontId="47" fillId="0" borderId="0" xfId="0" applyFont="1"/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171" fontId="0" fillId="2" borderId="3" xfId="0" applyNumberFormat="1" applyFont="1" applyFill="1" applyBorder="1"/>
    <xf numFmtId="171" fontId="0" fillId="2" borderId="1" xfId="0" applyNumberFormat="1" applyFont="1" applyFill="1" applyBorder="1"/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0" fillId="2" borderId="0" xfId="0" applyFont="1" applyFill="1"/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0" fontId="0" fillId="0" borderId="0" xfId="0" applyFill="1"/>
    <xf numFmtId="166" fontId="32" fillId="6" borderId="0" xfId="0" applyNumberFormat="1" applyFont="1" applyFill="1" applyBorder="1" applyAlignment="1">
      <alignment horizontal="right"/>
    </xf>
    <xf numFmtId="0" fontId="8" fillId="9" borderId="12" xfId="0" applyNumberFormat="1" applyFont="1" applyFill="1" applyBorder="1" applyAlignment="1">
      <alignment horizontal="left" indent="2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66" fontId="15" fillId="11" borderId="1" xfId="13" quotePrefix="1" applyNumberFormat="1" applyFont="1" applyFill="1" applyBorder="1" applyAlignment="1">
      <alignment horizontal="right"/>
    </xf>
    <xf numFmtId="179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7" fontId="4" fillId="2" borderId="1" xfId="1" applyNumberFormat="1" applyFont="1" applyFill="1" applyBorder="1"/>
    <xf numFmtId="166" fontId="29" fillId="2" borderId="0" xfId="7" applyNumberFormat="1" applyFont="1" applyFill="1" applyBorder="1" applyAlignment="1" applyProtection="1">
      <alignment horizontal="right" vertical="center"/>
    </xf>
    <xf numFmtId="171" fontId="13" fillId="6" borderId="0" xfId="0" applyNumberFormat="1" applyFont="1" applyFill="1" applyBorder="1" applyAlignment="1">
      <alignment horizontal="right" vertical="center"/>
    </xf>
    <xf numFmtId="180" fontId="0" fillId="0" borderId="0" xfId="0" applyNumberFormat="1"/>
    <xf numFmtId="0" fontId="0" fillId="2" borderId="0" xfId="0" applyFill="1"/>
    <xf numFmtId="0" fontId="31" fillId="2" borderId="17" xfId="0" applyFont="1" applyFill="1" applyBorder="1" applyAlignment="1"/>
    <xf numFmtId="3" fontId="0" fillId="0" borderId="0" xfId="0" applyNumberFormat="1"/>
    <xf numFmtId="167" fontId="4" fillId="2" borderId="0" xfId="1" applyNumberFormat="1" applyFill="1"/>
    <xf numFmtId="166" fontId="4" fillId="0" borderId="0" xfId="1" quotePrefix="1" applyNumberFormat="1" applyFont="1" applyFill="1" applyBorder="1" applyAlignment="1">
      <alignment horizontal="right"/>
    </xf>
    <xf numFmtId="166" fontId="4" fillId="13" borderId="0" xfId="1" quotePrefix="1" applyNumberFormat="1" applyFont="1" applyFill="1" applyBorder="1" applyAlignment="1">
      <alignment horizontal="right"/>
    </xf>
    <xf numFmtId="0" fontId="31" fillId="2" borderId="0" xfId="1" applyFont="1" applyFill="1" applyBorder="1"/>
    <xf numFmtId="16" fontId="4" fillId="2" borderId="1" xfId="1" quotePrefix="1" applyNumberFormat="1" applyFont="1" applyFill="1" applyBorder="1"/>
    <xf numFmtId="3" fontId="18" fillId="9" borderId="12" xfId="0" applyNumberFormat="1" applyFont="1" applyFill="1" applyBorder="1" applyAlignment="1">
      <alignment horizontal="left" indent="3"/>
    </xf>
    <xf numFmtId="172" fontId="16" fillId="2" borderId="2" xfId="0" applyNumberFormat="1" applyFont="1" applyFill="1" applyBorder="1" applyAlignment="1">
      <alignment horizontal="right"/>
    </xf>
    <xf numFmtId="0" fontId="0" fillId="2" borderId="3" xfId="0" applyFont="1" applyFill="1" applyBorder="1"/>
    <xf numFmtId="3" fontId="13" fillId="2" borderId="0" xfId="0" applyNumberFormat="1" applyFont="1" applyFill="1"/>
    <xf numFmtId="181" fontId="16" fillId="2" borderId="0" xfId="0" quotePrefix="1" applyNumberFormat="1" applyFont="1" applyFill="1" applyBorder="1" applyAlignment="1">
      <alignment horizontal="right"/>
    </xf>
    <xf numFmtId="166" fontId="15" fillId="2" borderId="0" xfId="1" quotePrefix="1" applyNumberFormat="1" applyFont="1" applyFill="1" applyBorder="1" applyAlignment="1">
      <alignment horizontal="right"/>
    </xf>
    <xf numFmtId="171" fontId="13" fillId="11" borderId="0" xfId="0" applyNumberFormat="1" applyFont="1" applyFill="1" applyBorder="1" applyAlignment="1">
      <alignment horizontal="right"/>
    </xf>
    <xf numFmtId="166" fontId="18" fillId="0" borderId="2" xfId="0" applyNumberFormat="1" applyFont="1" applyFill="1" applyBorder="1" applyAlignment="1">
      <alignment horizontal="right"/>
    </xf>
    <xf numFmtId="4" fontId="4" fillId="11" borderId="1" xfId="1" applyNumberFormat="1" applyFont="1" applyFill="1" applyBorder="1"/>
    <xf numFmtId="166" fontId="4" fillId="11" borderId="1" xfId="1" quotePrefix="1" applyNumberFormat="1" applyFont="1" applyFill="1" applyBorder="1" applyAlignment="1">
      <alignment horizontal="right"/>
    </xf>
    <xf numFmtId="14" fontId="51" fillId="2" borderId="0" xfId="1" applyNumberFormat="1" applyFont="1" applyFill="1" applyAlignment="1">
      <alignment horizontal="left" vertical="center"/>
    </xf>
    <xf numFmtId="169" fontId="16" fillId="2" borderId="0" xfId="0" applyNumberFormat="1" applyFont="1" applyFill="1" applyBorder="1" applyAlignment="1">
      <alignment horizontal="right"/>
    </xf>
    <xf numFmtId="175" fontId="4" fillId="2" borderId="0" xfId="1" quotePrefix="1" applyNumberFormat="1" applyFont="1" applyFill="1" applyBorder="1" applyAlignment="1">
      <alignment horizontal="right"/>
    </xf>
    <xf numFmtId="0" fontId="52" fillId="14" borderId="0" xfId="0" applyNumberFormat="1" applyFont="1" applyFill="1" applyBorder="1"/>
    <xf numFmtId="172" fontId="4" fillId="14" borderId="3" xfId="1" quotePrefix="1" applyNumberFormat="1" applyFont="1" applyFill="1" applyBorder="1" applyAlignment="1">
      <alignment horizontal="right"/>
    </xf>
    <xf numFmtId="166" fontId="4" fillId="14" borderId="3" xfId="1" applyNumberFormat="1" applyFont="1" applyFill="1" applyBorder="1"/>
    <xf numFmtId="3" fontId="4" fillId="14" borderId="3" xfId="1" applyNumberFormat="1" applyFont="1" applyFill="1" applyBorder="1"/>
    <xf numFmtId="172" fontId="4" fillId="14" borderId="0" xfId="1" applyNumberFormat="1" applyFont="1" applyFill="1" applyBorder="1" applyAlignment="1">
      <alignment horizontal="right"/>
    </xf>
    <xf numFmtId="166" fontId="4" fillId="14" borderId="0" xfId="1" applyNumberFormat="1" applyFont="1" applyFill="1" applyBorder="1"/>
    <xf numFmtId="3" fontId="4" fillId="14" borderId="0" xfId="1" applyNumberFormat="1" applyFont="1" applyFill="1" applyBorder="1"/>
    <xf numFmtId="166" fontId="4" fillId="14" borderId="0" xfId="1" applyNumberFormat="1" applyFont="1" applyFill="1" applyBorder="1" applyAlignment="1">
      <alignment horizontal="right"/>
    </xf>
    <xf numFmtId="0" fontId="53" fillId="15" borderId="2" xfId="0" applyNumberFormat="1" applyFont="1" applyFill="1" applyBorder="1"/>
    <xf numFmtId="1" fontId="53" fillId="15" borderId="2" xfId="0" applyNumberFormat="1" applyFont="1" applyFill="1" applyBorder="1"/>
    <xf numFmtId="167" fontId="53" fillId="15" borderId="2" xfId="0" applyNumberFormat="1" applyFont="1" applyFill="1" applyBorder="1"/>
    <xf numFmtId="3" fontId="53" fillId="15" borderId="2" xfId="0" applyNumberFormat="1" applyFont="1" applyFill="1" applyBorder="1"/>
    <xf numFmtId="0" fontId="8" fillId="2" borderId="2" xfId="1" applyNumberFormat="1" applyFont="1" applyFill="1" applyBorder="1" applyAlignment="1">
      <alignment horizontal="center" vertical="center"/>
    </xf>
    <xf numFmtId="16" fontId="4" fillId="2" borderId="2" xfId="1" quotePrefix="1" applyNumberFormat="1" applyFont="1" applyFill="1" applyBorder="1"/>
    <xf numFmtId="4" fontId="4" fillId="11" borderId="2" xfId="1" applyNumberFormat="1" applyFont="1" applyFill="1" applyBorder="1" applyAlignment="1">
      <alignment horizontal="right"/>
    </xf>
    <xf numFmtId="4" fontId="4" fillId="2" borderId="2" xfId="1" applyNumberFormat="1" applyFont="1" applyFill="1" applyBorder="1" applyAlignment="1">
      <alignment horizontal="right"/>
    </xf>
    <xf numFmtId="169" fontId="8" fillId="2" borderId="2" xfId="0" applyNumberFormat="1" applyFont="1" applyFill="1" applyBorder="1"/>
    <xf numFmtId="0" fontId="4" fillId="2" borderId="15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left" vertical="center"/>
      <protection locked="0"/>
    </xf>
    <xf numFmtId="169" fontId="13" fillId="2" borderId="2" xfId="0" applyNumberFormat="1" applyFont="1" applyFill="1" applyBorder="1"/>
    <xf numFmtId="166" fontId="29" fillId="2" borderId="2" xfId="7" applyNumberFormat="1" applyFont="1" applyFill="1" applyBorder="1" applyAlignment="1" applyProtection="1">
      <alignment horizontal="right" vertical="center"/>
      <protection locked="0"/>
    </xf>
    <xf numFmtId="169" fontId="13" fillId="2" borderId="2" xfId="0" applyNumberFormat="1" applyFont="1" applyFill="1" applyBorder="1" applyAlignment="1">
      <alignment horizontal="right"/>
    </xf>
    <xf numFmtId="166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9" fillId="2" borderId="2" xfId="7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/>
    <xf numFmtId="169" fontId="13" fillId="0" borderId="0" xfId="0" applyNumberFormat="1" applyFont="1" applyFill="1" applyBorder="1" applyAlignment="1">
      <alignment horizontal="right"/>
    </xf>
    <xf numFmtId="171" fontId="32" fillId="6" borderId="0" xfId="0" applyNumberFormat="1" applyFont="1" applyFill="1" applyBorder="1" applyAlignment="1">
      <alignment vertical="center"/>
    </xf>
    <xf numFmtId="171" fontId="13" fillId="2" borderId="0" xfId="0" applyNumberFormat="1" applyFont="1" applyFill="1" applyBorder="1"/>
    <xf numFmtId="3" fontId="18" fillId="9" borderId="23" xfId="0" applyNumberFormat="1" applyFont="1" applyFill="1" applyBorder="1" applyAlignment="1">
      <alignment horizontal="left" indent="3"/>
    </xf>
    <xf numFmtId="3" fontId="18" fillId="9" borderId="23" xfId="0" applyNumberFormat="1" applyFont="1" applyFill="1" applyBorder="1" applyAlignment="1">
      <alignment horizontal="left"/>
    </xf>
    <xf numFmtId="3" fontId="18" fillId="9" borderId="23" xfId="0" applyNumberFormat="1" applyFont="1" applyFill="1" applyBorder="1" applyAlignment="1">
      <alignment horizontal="right"/>
    </xf>
    <xf numFmtId="166" fontId="18" fillId="9" borderId="23" xfId="0" applyNumberFormat="1" applyFont="1" applyFill="1" applyBorder="1" applyAlignment="1">
      <alignment horizontal="right"/>
    </xf>
    <xf numFmtId="166" fontId="8" fillId="9" borderId="23" xfId="0" applyNumberFormat="1" applyFont="1" applyFill="1" applyBorder="1" applyAlignment="1">
      <alignment horizontal="right"/>
    </xf>
    <xf numFmtId="173" fontId="18" fillId="6" borderId="1" xfId="0" applyNumberFormat="1" applyFont="1" applyFill="1" applyBorder="1"/>
    <xf numFmtId="173" fontId="18" fillId="6" borderId="1" xfId="0" applyNumberFormat="1" applyFont="1" applyFill="1" applyBorder="1" applyAlignment="1">
      <alignment horizontal="right"/>
    </xf>
    <xf numFmtId="166" fontId="18" fillId="6" borderId="1" xfId="0" applyNumberFormat="1" applyFont="1" applyFill="1" applyBorder="1" applyAlignment="1">
      <alignment horizontal="right"/>
    </xf>
    <xf numFmtId="3" fontId="18" fillId="6" borderId="1" xfId="0" applyNumberFormat="1" applyFont="1" applyFill="1" applyBorder="1" applyAlignment="1">
      <alignment horizontal="right"/>
    </xf>
    <xf numFmtId="171" fontId="18" fillId="6" borderId="1" xfId="0" applyNumberFormat="1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right"/>
    </xf>
    <xf numFmtId="166" fontId="19" fillId="13" borderId="0" xfId="1" quotePrefix="1" applyNumberFormat="1" applyFont="1" applyFill="1" applyBorder="1" applyAlignment="1">
      <alignment horizontal="right"/>
    </xf>
    <xf numFmtId="3" fontId="19" fillId="13" borderId="0" xfId="1" quotePrefix="1" applyNumberFormat="1" applyFont="1" applyFill="1" applyBorder="1" applyAlignment="1">
      <alignment horizontal="right"/>
    </xf>
    <xf numFmtId="0" fontId="8" fillId="6" borderId="1" xfId="0" applyNumberFormat="1" applyFont="1" applyFill="1" applyBorder="1" applyAlignment="1">
      <alignment horizontal="left" indent="2"/>
    </xf>
    <xf numFmtId="0" fontId="8" fillId="6" borderId="1" xfId="0" applyNumberFormat="1" applyFont="1" applyFill="1" applyBorder="1" applyAlignment="1"/>
    <xf numFmtId="0" fontId="8" fillId="6" borderId="12" xfId="0" applyNumberFormat="1" applyFont="1" applyFill="1" applyBorder="1" applyAlignment="1">
      <alignment horizontal="left" indent="2"/>
    </xf>
    <xf numFmtId="3" fontId="8" fillId="6" borderId="12" xfId="0" applyNumberFormat="1" applyFont="1" applyFill="1" applyBorder="1" applyAlignment="1">
      <alignment horizontal="right"/>
    </xf>
    <xf numFmtId="166" fontId="8" fillId="6" borderId="12" xfId="0" applyNumberFormat="1" applyFont="1" applyFill="1" applyBorder="1" applyAlignment="1">
      <alignment horizontal="right"/>
    </xf>
    <xf numFmtId="172" fontId="15" fillId="2" borderId="0" xfId="13" quotePrefix="1" applyNumberFormat="1" applyFont="1" applyFill="1" applyBorder="1" applyAlignment="1">
      <alignment horizontal="right"/>
    </xf>
    <xf numFmtId="171" fontId="16" fillId="2" borderId="0" xfId="0" applyNumberFormat="1" applyFont="1" applyFill="1" applyBorder="1"/>
    <xf numFmtId="0" fontId="23" fillId="2" borderId="0" xfId="0" quotePrefix="1" applyFont="1" applyFill="1" applyBorder="1" applyAlignment="1">
      <alignment vertical="top" wrapText="1"/>
    </xf>
    <xf numFmtId="2" fontId="11" fillId="2" borderId="0" xfId="0" applyNumberFormat="1" applyFont="1" applyFill="1" applyBorder="1" applyAlignment="1"/>
    <xf numFmtId="0" fontId="6" fillId="2" borderId="0" xfId="1" applyFont="1" applyFill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5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2 3 2" xfId="14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383">
    <dxf>
      <numFmt numFmtId="182" formatCode="&quot;-&quot;"/>
    </dxf>
    <dxf>
      <numFmt numFmtId="182" formatCode="&quot;-&quot;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2" formatCode="&quot;-&quot;"/>
    </dxf>
    <dxf>
      <numFmt numFmtId="183" formatCode="\^;\^;\^"/>
    </dxf>
    <dxf>
      <numFmt numFmtId="184" formatCode="\^"/>
    </dxf>
    <dxf>
      <numFmt numFmtId="183" formatCode="\^;\^;\^"/>
    </dxf>
    <dxf>
      <numFmt numFmtId="182" formatCode="&quot;-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5" formatCode="&quot;^&quot;"/>
    </dxf>
    <dxf>
      <numFmt numFmtId="184" formatCode="\^"/>
    </dxf>
    <dxf>
      <numFmt numFmtId="183" formatCode="\^;\^;\^"/>
    </dxf>
    <dxf>
      <numFmt numFmtId="183" formatCode="\^;\^;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4" formatCode="\^"/>
    </dxf>
    <dxf>
      <numFmt numFmtId="184" formatCode="\^"/>
    </dxf>
    <dxf>
      <numFmt numFmtId="182" formatCode="&quot;-&quot;"/>
    </dxf>
    <dxf>
      <numFmt numFmtId="184" formatCode="\^"/>
    </dxf>
    <dxf>
      <numFmt numFmtId="184" formatCode="\^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3" formatCode="\^;\^;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2" formatCode="&quot;-&quot;"/>
    </dxf>
    <dxf>
      <numFmt numFmtId="182" formatCode="&quot;-&quot;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  <dxf>
      <numFmt numFmtId="184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1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3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9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672</v>
      </c>
    </row>
    <row r="3" spans="1:9" ht="15" customHeight="1" x14ac:dyDescent="0.2">
      <c r="A3" s="826">
        <v>42736</v>
      </c>
    </row>
    <row r="4" spans="1:9" ht="15" customHeight="1" x14ac:dyDescent="0.25">
      <c r="A4" s="879" t="s">
        <v>19</v>
      </c>
      <c r="B4" s="879"/>
      <c r="C4" s="879"/>
      <c r="D4" s="879"/>
      <c r="E4" s="879"/>
      <c r="F4" s="879"/>
      <c r="G4" s="879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106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28" t="s">
        <v>573</v>
      </c>
      <c r="D17" s="328"/>
      <c r="E17" s="328"/>
      <c r="F17" s="328"/>
      <c r="G17" s="328"/>
      <c r="H17" s="328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581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208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28" t="s">
        <v>589</v>
      </c>
      <c r="D25" s="328"/>
      <c r="E25" s="328"/>
      <c r="F25" s="328"/>
      <c r="G25" s="9"/>
      <c r="H25" s="9"/>
    </row>
    <row r="26" spans="2:9" ht="15" customHeight="1" x14ac:dyDescent="0.2">
      <c r="C26" s="328" t="s">
        <v>33</v>
      </c>
      <c r="D26" s="328"/>
      <c r="E26" s="328"/>
      <c r="F26" s="328"/>
      <c r="G26" s="9"/>
      <c r="H26" s="9"/>
    </row>
    <row r="27" spans="2:9" ht="15" customHeight="1" x14ac:dyDescent="0.2">
      <c r="C27" s="328" t="s">
        <v>500</v>
      </c>
      <c r="D27" s="328"/>
      <c r="E27" s="328"/>
      <c r="F27" s="328"/>
      <c r="G27" s="328"/>
      <c r="H27" s="328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504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265</v>
      </c>
      <c r="D35" s="9"/>
      <c r="E35" s="9"/>
      <c r="F35" s="9"/>
      <c r="G35" s="9"/>
    </row>
    <row r="36" spans="1:9" ht="15" customHeight="1" x14ac:dyDescent="0.2">
      <c r="C36" s="9" t="s">
        <v>237</v>
      </c>
      <c r="D36" s="9"/>
      <c r="E36" s="9"/>
      <c r="F36" s="9"/>
      <c r="G36" s="12"/>
    </row>
    <row r="37" spans="1:9" ht="15" customHeight="1" x14ac:dyDescent="0.2">
      <c r="A37" s="6"/>
      <c r="C37" s="328" t="s">
        <v>34</v>
      </c>
      <c r="D37" s="328"/>
      <c r="E37" s="328"/>
      <c r="F37" s="328"/>
      <c r="G37" s="328"/>
      <c r="H37" s="9"/>
      <c r="I37" s="9"/>
    </row>
    <row r="38" spans="1:9" ht="15" customHeight="1" x14ac:dyDescent="0.2">
      <c r="A38" s="6"/>
      <c r="C38" s="328" t="s">
        <v>576</v>
      </c>
      <c r="D38" s="328"/>
      <c r="E38" s="328"/>
      <c r="F38" s="328"/>
      <c r="G38" s="328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273</v>
      </c>
      <c r="D43" s="9"/>
      <c r="E43" s="9"/>
      <c r="F43" s="9"/>
      <c r="H43" s="12"/>
      <c r="I43" s="12"/>
    </row>
    <row r="44" spans="1:9" ht="15" customHeight="1" x14ac:dyDescent="0.2">
      <c r="C44" s="9" t="s">
        <v>575</v>
      </c>
      <c r="D44" s="9"/>
      <c r="E44" s="9"/>
      <c r="F44" s="9"/>
      <c r="G44" s="12"/>
    </row>
    <row r="45" spans="1:9" ht="15" customHeight="1" x14ac:dyDescent="0.2">
      <c r="C45" s="9" t="s">
        <v>275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6"/>
      <c r="D48" s="326"/>
      <c r="E48" s="326"/>
      <c r="F48" s="326"/>
    </row>
    <row r="49" spans="1:8" ht="15" customHeight="1" x14ac:dyDescent="0.2">
      <c r="B49" s="6"/>
      <c r="C49" s="327" t="s">
        <v>574</v>
      </c>
      <c r="D49" s="327"/>
      <c r="E49" s="327"/>
      <c r="F49" s="327"/>
      <c r="G49" s="9"/>
    </row>
    <row r="50" spans="1:8" ht="15" customHeight="1" x14ac:dyDescent="0.2">
      <c r="B50" s="6"/>
      <c r="C50" s="9" t="s">
        <v>553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28" t="s">
        <v>22</v>
      </c>
      <c r="D56" s="328"/>
      <c r="E56" s="328"/>
      <c r="F56" s="328"/>
      <c r="G56" s="328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358</v>
      </c>
      <c r="D63" s="9"/>
      <c r="E63" s="9"/>
      <c r="F63" s="9"/>
      <c r="G63" s="9"/>
    </row>
    <row r="64" spans="1:8" ht="15" customHeight="1" x14ac:dyDescent="0.2">
      <c r="B64" s="6"/>
      <c r="C64" s="9" t="s">
        <v>412</v>
      </c>
      <c r="D64" s="9"/>
      <c r="E64" s="9"/>
      <c r="F64" s="9"/>
      <c r="G64" s="9"/>
    </row>
    <row r="65" spans="2:9" ht="15" customHeight="1" x14ac:dyDescent="0.2">
      <c r="B65" s="6"/>
      <c r="C65" s="9" t="s">
        <v>565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566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28" t="s">
        <v>578</v>
      </c>
      <c r="D71" s="328"/>
      <c r="E71" s="328"/>
      <c r="F71" s="9"/>
      <c r="G71" s="9"/>
    </row>
    <row r="72" spans="2:9" ht="15" customHeight="1" x14ac:dyDescent="0.2">
      <c r="C72" s="9" t="s">
        <v>577</v>
      </c>
      <c r="D72" s="9"/>
      <c r="E72" s="9"/>
      <c r="F72" s="9"/>
      <c r="G72" s="9"/>
      <c r="H72" s="9"/>
    </row>
    <row r="73" spans="2:9" ht="15" customHeight="1" x14ac:dyDescent="0.2">
      <c r="C73" s="9" t="s">
        <v>388</v>
      </c>
      <c r="D73" s="9"/>
      <c r="E73" s="9"/>
      <c r="F73" s="9"/>
    </row>
    <row r="74" spans="2:9" ht="15" customHeight="1" x14ac:dyDescent="0.2">
      <c r="C74" s="9" t="s">
        <v>612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28" t="s">
        <v>396</v>
      </c>
      <c r="D79" s="328"/>
      <c r="E79" s="328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28" t="s">
        <v>411</v>
      </c>
      <c r="D84" s="328"/>
      <c r="E84" s="328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579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28" t="s">
        <v>580</v>
      </c>
      <c r="D91" s="328"/>
      <c r="E91" s="328"/>
      <c r="F91" s="328"/>
      <c r="G91" s="11"/>
      <c r="H91" s="11"/>
      <c r="I91" s="11"/>
    </row>
    <row r="92" spans="1:10" ht="15" customHeight="1" x14ac:dyDescent="0.2">
      <c r="C92" s="328" t="s">
        <v>40</v>
      </c>
      <c r="D92" s="328"/>
      <c r="E92" s="328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80" t="s">
        <v>591</v>
      </c>
      <c r="B98" s="881"/>
      <c r="C98" s="881"/>
      <c r="D98" s="881"/>
      <c r="E98" s="881"/>
      <c r="F98" s="881"/>
      <c r="G98" s="881"/>
      <c r="H98" s="881"/>
      <c r="I98" s="881"/>
      <c r="J98" s="881"/>
      <c r="K98" s="881"/>
    </row>
    <row r="99" spans="1:11" ht="15" customHeight="1" x14ac:dyDescent="0.2">
      <c r="A99" s="881"/>
      <c r="B99" s="881"/>
      <c r="C99" s="881"/>
      <c r="D99" s="881"/>
      <c r="E99" s="881"/>
      <c r="F99" s="881"/>
      <c r="G99" s="881"/>
      <c r="H99" s="881"/>
      <c r="I99" s="881"/>
      <c r="J99" s="881"/>
      <c r="K99" s="881"/>
    </row>
    <row r="100" spans="1:11" ht="15" customHeight="1" x14ac:dyDescent="0.2">
      <c r="A100" s="881"/>
      <c r="B100" s="881"/>
      <c r="C100" s="881"/>
      <c r="D100" s="881"/>
      <c r="E100" s="881"/>
      <c r="F100" s="881"/>
      <c r="G100" s="881"/>
      <c r="H100" s="881"/>
      <c r="I100" s="881"/>
      <c r="J100" s="881"/>
      <c r="K100" s="881"/>
    </row>
    <row r="101" spans="1:11" ht="15" customHeight="1" x14ac:dyDescent="0.2">
      <c r="A101" s="881"/>
      <c r="B101" s="881"/>
      <c r="C101" s="881"/>
      <c r="D101" s="881"/>
      <c r="E101" s="881"/>
      <c r="F101" s="881"/>
      <c r="G101" s="881"/>
      <c r="H101" s="881"/>
      <c r="I101" s="881"/>
      <c r="J101" s="881"/>
      <c r="K101" s="881"/>
    </row>
    <row r="102" spans="1:11" ht="15" customHeight="1" x14ac:dyDescent="0.2">
      <c r="A102" s="881"/>
      <c r="B102" s="881"/>
      <c r="C102" s="881"/>
      <c r="D102" s="881"/>
      <c r="E102" s="881"/>
      <c r="F102" s="881"/>
      <c r="G102" s="881"/>
      <c r="H102" s="881"/>
      <c r="I102" s="881"/>
      <c r="J102" s="881"/>
      <c r="K102" s="881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A2" sqref="A2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1" t="s">
        <v>27</v>
      </c>
      <c r="B1" s="552"/>
      <c r="C1" s="552"/>
      <c r="D1" s="552"/>
      <c r="E1" s="552"/>
      <c r="F1" s="552"/>
      <c r="G1" s="552"/>
      <c r="H1" s="552"/>
      <c r="I1" s="559"/>
    </row>
    <row r="2" spans="1:11" ht="15.75" x14ac:dyDescent="0.25">
      <c r="A2" s="553"/>
      <c r="B2" s="554"/>
      <c r="C2" s="555"/>
      <c r="D2" s="555"/>
      <c r="E2" s="555"/>
      <c r="F2" s="555"/>
      <c r="G2" s="537"/>
      <c r="H2" s="537" t="s">
        <v>157</v>
      </c>
      <c r="I2" s="559"/>
    </row>
    <row r="3" spans="1:11" s="102" customFormat="1" x14ac:dyDescent="0.2">
      <c r="A3" s="538"/>
      <c r="B3" s="898">
        <f>INDICE!A3</f>
        <v>42736</v>
      </c>
      <c r="C3" s="899"/>
      <c r="D3" s="899" t="s">
        <v>118</v>
      </c>
      <c r="E3" s="899"/>
      <c r="F3" s="899" t="s">
        <v>119</v>
      </c>
      <c r="G3" s="900"/>
      <c r="H3" s="899"/>
      <c r="I3" s="521"/>
    </row>
    <row r="4" spans="1:11" s="102" customFormat="1" x14ac:dyDescent="0.2">
      <c r="A4" s="539"/>
      <c r="B4" s="540" t="s">
        <v>47</v>
      </c>
      <c r="C4" s="540" t="s">
        <v>480</v>
      </c>
      <c r="D4" s="540" t="s">
        <v>47</v>
      </c>
      <c r="E4" s="540" t="s">
        <v>480</v>
      </c>
      <c r="F4" s="540" t="s">
        <v>47</v>
      </c>
      <c r="G4" s="541" t="s">
        <v>480</v>
      </c>
      <c r="H4" s="541" t="s">
        <v>108</v>
      </c>
      <c r="I4" s="521"/>
    </row>
    <row r="5" spans="1:11" s="102" customFormat="1" x14ac:dyDescent="0.2">
      <c r="A5" s="542" t="s">
        <v>177</v>
      </c>
      <c r="B5" s="502">
        <v>1730.3449200000005</v>
      </c>
      <c r="C5" s="495">
        <v>4.5059231903761958</v>
      </c>
      <c r="D5" s="494">
        <v>1730.3449200000005</v>
      </c>
      <c r="E5" s="495">
        <v>4.5059231903761958</v>
      </c>
      <c r="F5" s="494">
        <v>22575.919880000001</v>
      </c>
      <c r="G5" s="495">
        <v>3.8272330197792233</v>
      </c>
      <c r="H5" s="500">
        <v>74.0420019150814</v>
      </c>
      <c r="I5" s="521"/>
      <c r="K5" s="96"/>
    </row>
    <row r="6" spans="1:11" s="102" customFormat="1" x14ac:dyDescent="0.2">
      <c r="A6" s="542" t="s">
        <v>178</v>
      </c>
      <c r="B6" s="563">
        <v>0.15752000000000002</v>
      </c>
      <c r="C6" s="511">
        <v>-70.145746072058088</v>
      </c>
      <c r="D6" s="543">
        <v>0.15752000000000002</v>
      </c>
      <c r="E6" s="495">
        <v>-70.145746072058088</v>
      </c>
      <c r="F6" s="494">
        <v>4.1615600000000006</v>
      </c>
      <c r="G6" s="495">
        <v>6.999406067368942</v>
      </c>
      <c r="H6" s="563">
        <v>1.3648623627633381E-2</v>
      </c>
      <c r="I6" s="521"/>
      <c r="K6" s="96"/>
    </row>
    <row r="7" spans="1:11" s="102" customFormat="1" x14ac:dyDescent="0.2">
      <c r="A7" s="542" t="s">
        <v>179</v>
      </c>
      <c r="B7" s="563">
        <v>0.48878999999999995</v>
      </c>
      <c r="C7" s="495">
        <v>-67.755788640411637</v>
      </c>
      <c r="D7" s="543">
        <v>0.48878999999999995</v>
      </c>
      <c r="E7" s="495">
        <v>-67.755788640411637</v>
      </c>
      <c r="F7" s="494">
        <v>11.805370000000003</v>
      </c>
      <c r="G7" s="495">
        <v>-28.079624722044521</v>
      </c>
      <c r="H7" s="563">
        <v>3.8717945173193304E-2</v>
      </c>
      <c r="I7" s="521"/>
      <c r="K7" s="96"/>
    </row>
    <row r="8" spans="1:11" s="102" customFormat="1" x14ac:dyDescent="0.2">
      <c r="A8" s="562" t="s">
        <v>180</v>
      </c>
      <c r="B8" s="503">
        <v>1730.9912300000005</v>
      </c>
      <c r="C8" s="504">
        <v>4.4160863019071215</v>
      </c>
      <c r="D8" s="503">
        <v>1730.9912300000005</v>
      </c>
      <c r="E8" s="504">
        <v>4.4160863019071215</v>
      </c>
      <c r="F8" s="503">
        <v>22591.886810000004</v>
      </c>
      <c r="G8" s="504">
        <v>3.8037356597886389</v>
      </c>
      <c r="H8" s="504">
        <v>74.094368483882235</v>
      </c>
      <c r="I8" s="521"/>
    </row>
    <row r="9" spans="1:11" s="102" customFormat="1" x14ac:dyDescent="0.2">
      <c r="A9" s="542" t="s">
        <v>181</v>
      </c>
      <c r="B9" s="502">
        <v>437.25676000000016</v>
      </c>
      <c r="C9" s="495">
        <v>30.951087612455197</v>
      </c>
      <c r="D9" s="494">
        <v>437.25676000000016</v>
      </c>
      <c r="E9" s="495">
        <v>30.951087612455197</v>
      </c>
      <c r="F9" s="494">
        <v>4016.1989499999991</v>
      </c>
      <c r="G9" s="495">
        <v>7.979452108750591</v>
      </c>
      <c r="H9" s="500">
        <v>13.171884553447832</v>
      </c>
      <c r="I9" s="521"/>
    </row>
    <row r="10" spans="1:11" s="102" customFormat="1" x14ac:dyDescent="0.2">
      <c r="A10" s="542" t="s">
        <v>182</v>
      </c>
      <c r="B10" s="502">
        <v>251.31799000000009</v>
      </c>
      <c r="C10" s="495">
        <v>1.719569063695654</v>
      </c>
      <c r="D10" s="494">
        <v>251.31799000000009</v>
      </c>
      <c r="E10" s="495">
        <v>1.719569063695654</v>
      </c>
      <c r="F10" s="494">
        <v>1864.7272600000003</v>
      </c>
      <c r="G10" s="495">
        <v>-4.3299939087514883</v>
      </c>
      <c r="H10" s="500">
        <v>6.1157259633233831</v>
      </c>
      <c r="I10" s="521"/>
    </row>
    <row r="11" spans="1:11" s="102" customFormat="1" x14ac:dyDescent="0.2">
      <c r="A11" s="542" t="s">
        <v>183</v>
      </c>
      <c r="B11" s="502">
        <v>155.76959999999997</v>
      </c>
      <c r="C11" s="495">
        <v>-4.1705865141824576</v>
      </c>
      <c r="D11" s="494">
        <v>155.76959999999997</v>
      </c>
      <c r="E11" s="495">
        <v>-4.1705865141824576</v>
      </c>
      <c r="F11" s="494">
        <v>2017.8805000000002</v>
      </c>
      <c r="G11" s="495">
        <v>-5.8433683159933292</v>
      </c>
      <c r="H11" s="500">
        <v>6.618020999346558</v>
      </c>
      <c r="I11" s="521"/>
    </row>
    <row r="12" spans="1:11" s="3" customFormat="1" x14ac:dyDescent="0.2">
      <c r="A12" s="544" t="s">
        <v>184</v>
      </c>
      <c r="B12" s="505">
        <v>2575.3355800000004</v>
      </c>
      <c r="C12" s="506">
        <v>7.2471592471923394</v>
      </c>
      <c r="D12" s="505">
        <v>2575.3355800000004</v>
      </c>
      <c r="E12" s="506">
        <v>7.2471592471923394</v>
      </c>
      <c r="F12" s="505">
        <v>30490.693520000001</v>
      </c>
      <c r="G12" s="506">
        <v>3.0937857717621133</v>
      </c>
      <c r="H12" s="506">
        <v>100</v>
      </c>
      <c r="I12" s="475"/>
    </row>
    <row r="13" spans="1:11" s="102" customFormat="1" x14ac:dyDescent="0.2">
      <c r="A13" s="567" t="s">
        <v>155</v>
      </c>
      <c r="B13" s="507"/>
      <c r="C13" s="507"/>
      <c r="D13" s="507"/>
      <c r="E13" s="507"/>
      <c r="F13" s="507"/>
      <c r="G13" s="507"/>
      <c r="H13" s="507"/>
      <c r="I13" s="521"/>
    </row>
    <row r="14" spans="1:11" s="130" customFormat="1" x14ac:dyDescent="0.2">
      <c r="A14" s="545" t="s">
        <v>185</v>
      </c>
      <c r="B14" s="525">
        <v>79.172399999999982</v>
      </c>
      <c r="C14" s="514">
        <v>6.5082548457968601</v>
      </c>
      <c r="D14" s="513">
        <v>79.172399999999982</v>
      </c>
      <c r="E14" s="514">
        <v>6.5082548457968601</v>
      </c>
      <c r="F14" s="513">
        <v>974.53528000000074</v>
      </c>
      <c r="G14" s="514">
        <v>6.0214915679684351</v>
      </c>
      <c r="H14" s="527">
        <v>3.1961728891498189</v>
      </c>
      <c r="I14" s="560"/>
    </row>
    <row r="15" spans="1:11" s="130" customFormat="1" x14ac:dyDescent="0.2">
      <c r="A15" s="546" t="s">
        <v>582</v>
      </c>
      <c r="B15" s="565">
        <v>4.5738186668917988</v>
      </c>
      <c r="C15" s="518"/>
      <c r="D15" s="547">
        <v>4.5738186668917988</v>
      </c>
      <c r="E15" s="518"/>
      <c r="F15" s="547">
        <v>4.3136515696804727</v>
      </c>
      <c r="G15" s="518"/>
      <c r="H15" s="528"/>
      <c r="I15" s="560"/>
    </row>
    <row r="16" spans="1:11" s="130" customFormat="1" x14ac:dyDescent="0.2">
      <c r="A16" s="548" t="s">
        <v>489</v>
      </c>
      <c r="B16" s="566">
        <v>109.68029</v>
      </c>
      <c r="C16" s="821">
        <v>-13.726354059247692</v>
      </c>
      <c r="D16" s="549">
        <v>109.68029</v>
      </c>
      <c r="E16" s="508">
        <v>-13.726354059247692</v>
      </c>
      <c r="F16" s="549">
        <v>1536.7306099999998</v>
      </c>
      <c r="G16" s="508">
        <v>-4.5802202580198426</v>
      </c>
      <c r="H16" s="564">
        <v>5.0399988737284707</v>
      </c>
      <c r="I16" s="560"/>
    </row>
    <row r="17" spans="1:14" s="102" customFormat="1" x14ac:dyDescent="0.2">
      <c r="A17" s="556"/>
      <c r="B17" s="557"/>
      <c r="C17" s="557"/>
      <c r="D17" s="557"/>
      <c r="E17" s="557"/>
      <c r="F17" s="557"/>
      <c r="G17" s="557"/>
      <c r="H17" s="558" t="s">
        <v>235</v>
      </c>
      <c r="I17" s="521"/>
    </row>
    <row r="18" spans="1:14" s="102" customFormat="1" x14ac:dyDescent="0.2">
      <c r="A18" s="550" t="s">
        <v>549</v>
      </c>
      <c r="B18" s="512"/>
      <c r="C18" s="512"/>
      <c r="D18" s="512"/>
      <c r="E18" s="512"/>
      <c r="F18" s="494"/>
      <c r="G18" s="512"/>
      <c r="H18" s="512"/>
      <c r="I18" s="107"/>
      <c r="J18" s="107"/>
      <c r="K18" s="107"/>
      <c r="L18" s="107"/>
      <c r="M18" s="107"/>
      <c r="N18" s="107"/>
    </row>
    <row r="19" spans="1:14" x14ac:dyDescent="0.2">
      <c r="A19" s="901" t="s">
        <v>490</v>
      </c>
      <c r="B19" s="902"/>
      <c r="C19" s="902"/>
      <c r="D19" s="902"/>
      <c r="E19" s="902"/>
      <c r="F19" s="902"/>
      <c r="G19" s="902"/>
      <c r="H19" s="555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630</v>
      </c>
      <c r="B20" s="561"/>
      <c r="C20" s="561"/>
      <c r="D20" s="561"/>
      <c r="E20" s="561"/>
      <c r="F20" s="561"/>
      <c r="G20" s="561"/>
      <c r="H20" s="561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417</v>
      </c>
    </row>
  </sheetData>
  <mergeCells count="4">
    <mergeCell ref="B3:C3"/>
    <mergeCell ref="D3:E3"/>
    <mergeCell ref="F3:H3"/>
    <mergeCell ref="A19:G19"/>
  </mergeCells>
  <conditionalFormatting sqref="B6">
    <cfRule type="cellIs" dxfId="364" priority="15" operator="between">
      <formula>0</formula>
      <formula>0.5</formula>
    </cfRule>
    <cfRule type="cellIs" dxfId="363" priority="16" operator="between">
      <formula>0</formula>
      <formula>0.49</formula>
    </cfRule>
  </conditionalFormatting>
  <conditionalFormatting sqref="D6">
    <cfRule type="cellIs" dxfId="362" priority="13" operator="between">
      <formula>0</formula>
      <formula>0.5</formula>
    </cfRule>
    <cfRule type="cellIs" dxfId="361" priority="14" operator="between">
      <formula>0</formula>
      <formula>0.49</formula>
    </cfRule>
  </conditionalFormatting>
  <conditionalFormatting sqref="D7">
    <cfRule type="cellIs" dxfId="360" priority="11" operator="between">
      <formula>0</formula>
      <formula>0.5</formula>
    </cfRule>
    <cfRule type="cellIs" dxfId="359" priority="12" operator="between">
      <formula>0</formula>
      <formula>0.49</formula>
    </cfRule>
  </conditionalFormatting>
  <conditionalFormatting sqref="H6">
    <cfRule type="cellIs" dxfId="358" priority="7" operator="between">
      <formula>0</formula>
      <formula>0.5</formula>
    </cfRule>
    <cfRule type="cellIs" dxfId="357" priority="8" operator="between">
      <formula>0</formula>
      <formula>0.49</formula>
    </cfRule>
  </conditionalFormatting>
  <conditionalFormatting sqref="H7">
    <cfRule type="cellIs" dxfId="356" priority="5" operator="between">
      <formula>0</formula>
      <formula>0.5</formula>
    </cfRule>
    <cfRule type="cellIs" dxfId="355" priority="6" operator="between">
      <formula>0</formula>
      <formula>0.49</formula>
    </cfRule>
  </conditionalFormatting>
  <conditionalFormatting sqref="C16">
    <cfRule type="cellIs" dxfId="354" priority="3" operator="between">
      <formula>0</formula>
      <formula>0.5</formula>
    </cfRule>
    <cfRule type="cellIs" dxfId="353" priority="4" operator="between">
      <formula>0</formula>
      <formula>0.49</formula>
    </cfRule>
  </conditionalFormatting>
  <conditionalFormatting sqref="B7">
    <cfRule type="cellIs" dxfId="352" priority="1" operator="between">
      <formula>0</formula>
      <formula>0.5</formula>
    </cfRule>
    <cfRule type="cellIs" dxfId="351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491</v>
      </c>
    </row>
    <row r="2" spans="1:11" ht="15.75" x14ac:dyDescent="0.25">
      <c r="A2" s="2"/>
      <c r="J2" s="110" t="s">
        <v>157</v>
      </c>
    </row>
    <row r="3" spans="1:11" s="114" customFormat="1" ht="13.7" customHeight="1" x14ac:dyDescent="0.2">
      <c r="A3" s="111"/>
      <c r="B3" s="896">
        <f>INDICE!A3</f>
        <v>42736</v>
      </c>
      <c r="C3" s="896"/>
      <c r="D3" s="896">
        <f>INDICE!C3</f>
        <v>0</v>
      </c>
      <c r="E3" s="896"/>
      <c r="F3" s="112"/>
      <c r="G3" s="897" t="s">
        <v>119</v>
      </c>
      <c r="H3" s="897"/>
      <c r="I3" s="897"/>
      <c r="J3" s="897"/>
    </row>
    <row r="4" spans="1:11" s="114" customFormat="1" x14ac:dyDescent="0.2">
      <c r="A4" s="115"/>
      <c r="B4" s="116" t="s">
        <v>186</v>
      </c>
      <c r="C4" s="116" t="s">
        <v>187</v>
      </c>
      <c r="D4" s="116" t="s">
        <v>188</v>
      </c>
      <c r="E4" s="116" t="s">
        <v>189</v>
      </c>
      <c r="F4" s="116"/>
      <c r="G4" s="116" t="s">
        <v>186</v>
      </c>
      <c r="H4" s="116" t="s">
        <v>187</v>
      </c>
      <c r="I4" s="116" t="s">
        <v>188</v>
      </c>
      <c r="J4" s="116" t="s">
        <v>189</v>
      </c>
    </row>
    <row r="5" spans="1:11" s="114" customFormat="1" x14ac:dyDescent="0.2">
      <c r="A5" s="568" t="s">
        <v>159</v>
      </c>
      <c r="B5" s="117">
        <v>257.82841999999994</v>
      </c>
      <c r="C5" s="117">
        <v>58.268569999999976</v>
      </c>
      <c r="D5" s="117">
        <v>14.075679999999998</v>
      </c>
      <c r="E5" s="529">
        <v>330.17266999999987</v>
      </c>
      <c r="F5" s="117"/>
      <c r="G5" s="117">
        <v>3426.2656200000029</v>
      </c>
      <c r="H5" s="117">
        <v>606.64374000000043</v>
      </c>
      <c r="I5" s="117">
        <v>119.28731999999998</v>
      </c>
      <c r="J5" s="529">
        <v>4152.1966800000037</v>
      </c>
      <c r="K5" s="82"/>
    </row>
    <row r="6" spans="1:11" s="114" customFormat="1" x14ac:dyDescent="0.2">
      <c r="A6" s="569" t="s">
        <v>160</v>
      </c>
      <c r="B6" s="119">
        <v>65.534439999999989</v>
      </c>
      <c r="C6" s="119">
        <v>31.933689999999995</v>
      </c>
      <c r="D6" s="119">
        <v>15.240089999999999</v>
      </c>
      <c r="E6" s="532">
        <v>112.70821999999998</v>
      </c>
      <c r="F6" s="119"/>
      <c r="G6" s="119">
        <v>900.09453999999971</v>
      </c>
      <c r="H6" s="119">
        <v>296.72840000000002</v>
      </c>
      <c r="I6" s="119">
        <v>94.839430000000021</v>
      </c>
      <c r="J6" s="532">
        <v>1291.6623699999998</v>
      </c>
      <c r="K6" s="82"/>
    </row>
    <row r="7" spans="1:11" s="114" customFormat="1" x14ac:dyDescent="0.2">
      <c r="A7" s="569" t="s">
        <v>161</v>
      </c>
      <c r="B7" s="119">
        <v>33.412420000000004</v>
      </c>
      <c r="C7" s="119">
        <v>8.6719199999999983</v>
      </c>
      <c r="D7" s="119">
        <v>7.4436100000000005</v>
      </c>
      <c r="E7" s="532">
        <v>49.527950000000004</v>
      </c>
      <c r="F7" s="119"/>
      <c r="G7" s="119">
        <v>445.04851999999983</v>
      </c>
      <c r="H7" s="119">
        <v>78.464340000000021</v>
      </c>
      <c r="I7" s="119">
        <v>53.69892999999999</v>
      </c>
      <c r="J7" s="532">
        <v>577.21178999999984</v>
      </c>
      <c r="K7" s="82"/>
    </row>
    <row r="8" spans="1:11" s="114" customFormat="1" x14ac:dyDescent="0.2">
      <c r="A8" s="569" t="s">
        <v>162</v>
      </c>
      <c r="B8" s="119">
        <v>24.790989999999997</v>
      </c>
      <c r="C8" s="119">
        <v>3.8815999999999993</v>
      </c>
      <c r="D8" s="119">
        <v>7.6043899999999995</v>
      </c>
      <c r="E8" s="532">
        <v>36.276979999999995</v>
      </c>
      <c r="F8" s="119"/>
      <c r="G8" s="119">
        <v>413.68664000000001</v>
      </c>
      <c r="H8" s="119">
        <v>45.971639999999994</v>
      </c>
      <c r="I8" s="119">
        <v>119.55937</v>
      </c>
      <c r="J8" s="532">
        <v>579.21765000000005</v>
      </c>
      <c r="K8" s="82"/>
    </row>
    <row r="9" spans="1:11" s="114" customFormat="1" x14ac:dyDescent="0.2">
      <c r="A9" s="569" t="s">
        <v>163</v>
      </c>
      <c r="B9" s="119">
        <v>54.643819999999998</v>
      </c>
      <c r="C9" s="119">
        <v>0</v>
      </c>
      <c r="D9" s="119">
        <v>19.995000000000001</v>
      </c>
      <c r="E9" s="532">
        <v>74.638819999999996</v>
      </c>
      <c r="F9" s="119"/>
      <c r="G9" s="119">
        <v>667.55761000000007</v>
      </c>
      <c r="H9" s="119">
        <v>4.0000000000000002E-4</v>
      </c>
      <c r="I9" s="119">
        <v>176.57757000000001</v>
      </c>
      <c r="J9" s="532">
        <v>844.13558000000012</v>
      </c>
      <c r="K9" s="82"/>
    </row>
    <row r="10" spans="1:11" s="114" customFormat="1" x14ac:dyDescent="0.2">
      <c r="A10" s="569" t="s">
        <v>164</v>
      </c>
      <c r="B10" s="119">
        <v>24.4315</v>
      </c>
      <c r="C10" s="119">
        <v>6.7619300000000004</v>
      </c>
      <c r="D10" s="119">
        <v>0.84095999999999993</v>
      </c>
      <c r="E10" s="532">
        <v>32.034390000000002</v>
      </c>
      <c r="F10" s="119"/>
      <c r="G10" s="119">
        <v>323.42234000000008</v>
      </c>
      <c r="H10" s="119">
        <v>57.961880000000001</v>
      </c>
      <c r="I10" s="119">
        <v>6.3022699999999974</v>
      </c>
      <c r="J10" s="532">
        <v>387.68649000000011</v>
      </c>
      <c r="K10" s="82"/>
    </row>
    <row r="11" spans="1:11" s="114" customFormat="1" x14ac:dyDescent="0.2">
      <c r="A11" s="569" t="s">
        <v>165</v>
      </c>
      <c r="B11" s="119">
        <v>133.22434999999999</v>
      </c>
      <c r="C11" s="119">
        <v>64.137460000000019</v>
      </c>
      <c r="D11" s="119">
        <v>31.610369999999996</v>
      </c>
      <c r="E11" s="532">
        <v>228.97217999999998</v>
      </c>
      <c r="F11" s="119"/>
      <c r="G11" s="119">
        <v>1755.5582600000023</v>
      </c>
      <c r="H11" s="119">
        <v>649.79561000000047</v>
      </c>
      <c r="I11" s="119">
        <v>223.34578999999991</v>
      </c>
      <c r="J11" s="532">
        <v>2628.6996600000025</v>
      </c>
      <c r="K11" s="82"/>
    </row>
    <row r="12" spans="1:11" s="114" customFormat="1" x14ac:dyDescent="0.2">
      <c r="A12" s="569" t="s">
        <v>599</v>
      </c>
      <c r="B12" s="119">
        <v>94.927980000000005</v>
      </c>
      <c r="C12" s="119">
        <v>70.774559999999994</v>
      </c>
      <c r="D12" s="119">
        <v>20.425659999999997</v>
      </c>
      <c r="E12" s="532">
        <v>186.12819999999999</v>
      </c>
      <c r="F12" s="119"/>
      <c r="G12" s="119">
        <v>1259.2497999999989</v>
      </c>
      <c r="H12" s="119">
        <v>553.35891000000038</v>
      </c>
      <c r="I12" s="119">
        <v>129.71255000000002</v>
      </c>
      <c r="J12" s="532">
        <v>1942.3212599999993</v>
      </c>
      <c r="K12" s="82"/>
    </row>
    <row r="13" spans="1:11" s="114" customFormat="1" x14ac:dyDescent="0.2">
      <c r="A13" s="569" t="s">
        <v>166</v>
      </c>
      <c r="B13" s="119">
        <v>275.42853000000002</v>
      </c>
      <c r="C13" s="119">
        <v>60.564070000000008</v>
      </c>
      <c r="D13" s="119">
        <v>28.902830000000002</v>
      </c>
      <c r="E13" s="532">
        <v>364.89543000000003</v>
      </c>
      <c r="F13" s="119"/>
      <c r="G13" s="119">
        <v>3572.6609099999991</v>
      </c>
      <c r="H13" s="119">
        <v>471.68411999999984</v>
      </c>
      <c r="I13" s="119">
        <v>229.40014000000005</v>
      </c>
      <c r="J13" s="532">
        <v>4273.7451699999992</v>
      </c>
      <c r="K13" s="82"/>
    </row>
    <row r="14" spans="1:11" s="114" customFormat="1" x14ac:dyDescent="0.2">
      <c r="A14" s="569" t="s">
        <v>167</v>
      </c>
      <c r="B14" s="119">
        <v>1.08657</v>
      </c>
      <c r="C14" s="119">
        <v>0</v>
      </c>
      <c r="D14" s="119">
        <v>8.2489999999999994E-2</v>
      </c>
      <c r="E14" s="532">
        <v>1.16906</v>
      </c>
      <c r="F14" s="119"/>
      <c r="G14" s="119">
        <v>13.74348</v>
      </c>
      <c r="H14" s="119">
        <v>2.3089999999999999E-2</v>
      </c>
      <c r="I14" s="119">
        <v>0.32666000000000001</v>
      </c>
      <c r="J14" s="532">
        <v>14.09323</v>
      </c>
      <c r="K14" s="82"/>
    </row>
    <row r="15" spans="1:11" s="114" customFormat="1" x14ac:dyDescent="0.2">
      <c r="A15" s="569" t="s">
        <v>168</v>
      </c>
      <c r="B15" s="119">
        <v>161.38678999999999</v>
      </c>
      <c r="C15" s="119">
        <v>24.711190000000002</v>
      </c>
      <c r="D15" s="119">
        <v>8.0962999999999994</v>
      </c>
      <c r="E15" s="532">
        <v>194.19427999999999</v>
      </c>
      <c r="F15" s="119"/>
      <c r="G15" s="119">
        <v>2166.7956799999988</v>
      </c>
      <c r="H15" s="119">
        <v>232.30792000000017</v>
      </c>
      <c r="I15" s="119">
        <v>75.604240000000004</v>
      </c>
      <c r="J15" s="532">
        <v>2474.7078399999991</v>
      </c>
      <c r="K15" s="82"/>
    </row>
    <row r="16" spans="1:11" s="114" customFormat="1" x14ac:dyDescent="0.2">
      <c r="A16" s="569" t="s">
        <v>169</v>
      </c>
      <c r="B16" s="119">
        <v>47.4437</v>
      </c>
      <c r="C16" s="119">
        <v>12.510099999999998</v>
      </c>
      <c r="D16" s="119">
        <v>3.79399</v>
      </c>
      <c r="E16" s="532">
        <v>63.747790000000002</v>
      </c>
      <c r="F16" s="119"/>
      <c r="G16" s="119">
        <v>633.41523000000018</v>
      </c>
      <c r="H16" s="119">
        <v>145.06689999999998</v>
      </c>
      <c r="I16" s="119">
        <v>22.99635</v>
      </c>
      <c r="J16" s="532">
        <v>801.4784800000001</v>
      </c>
      <c r="K16" s="82"/>
    </row>
    <row r="17" spans="1:16" s="114" customFormat="1" x14ac:dyDescent="0.2">
      <c r="A17" s="569" t="s">
        <v>170</v>
      </c>
      <c r="B17" s="119">
        <v>105.60397</v>
      </c>
      <c r="C17" s="119">
        <v>23.129360000000002</v>
      </c>
      <c r="D17" s="119">
        <v>34.860260000000004</v>
      </c>
      <c r="E17" s="532">
        <v>163.59359000000001</v>
      </c>
      <c r="F17" s="119"/>
      <c r="G17" s="119">
        <v>1387.9552599999995</v>
      </c>
      <c r="H17" s="119">
        <v>260.73433000000023</v>
      </c>
      <c r="I17" s="119">
        <v>244.03294000000008</v>
      </c>
      <c r="J17" s="532">
        <v>1892.7225299999998</v>
      </c>
      <c r="K17" s="82"/>
    </row>
    <row r="18" spans="1:16" s="114" customFormat="1" x14ac:dyDescent="0.2">
      <c r="A18" s="569" t="s">
        <v>171</v>
      </c>
      <c r="B18" s="119">
        <v>17.223760000000002</v>
      </c>
      <c r="C18" s="119">
        <v>6.6975500000000014</v>
      </c>
      <c r="D18" s="119">
        <v>2.9081900000000007</v>
      </c>
      <c r="E18" s="532">
        <v>26.829500000000007</v>
      </c>
      <c r="F18" s="119"/>
      <c r="G18" s="119">
        <v>192.96239999999997</v>
      </c>
      <c r="H18" s="119">
        <v>50.782559999999989</v>
      </c>
      <c r="I18" s="119">
        <v>20.22429</v>
      </c>
      <c r="J18" s="532">
        <v>263.96924999999999</v>
      </c>
      <c r="K18" s="82"/>
    </row>
    <row r="19" spans="1:16" s="114" customFormat="1" x14ac:dyDescent="0.2">
      <c r="A19" s="569" t="s">
        <v>172</v>
      </c>
      <c r="B19" s="119">
        <v>177.20612</v>
      </c>
      <c r="C19" s="119">
        <v>23.502829999999999</v>
      </c>
      <c r="D19" s="119">
        <v>37.824010000000001</v>
      </c>
      <c r="E19" s="532">
        <v>238.53296</v>
      </c>
      <c r="F19" s="119"/>
      <c r="G19" s="119">
        <v>2224.3495699999989</v>
      </c>
      <c r="H19" s="119">
        <v>168.84792999999993</v>
      </c>
      <c r="I19" s="119">
        <v>234.74752999999993</v>
      </c>
      <c r="J19" s="532">
        <v>2627.945029999999</v>
      </c>
      <c r="K19" s="82"/>
    </row>
    <row r="20" spans="1:16" s="114" customFormat="1" x14ac:dyDescent="0.2">
      <c r="A20" s="569" t="s">
        <v>173</v>
      </c>
      <c r="B20" s="119">
        <v>1.74448</v>
      </c>
      <c r="C20" s="119">
        <v>0</v>
      </c>
      <c r="D20" s="119">
        <v>0</v>
      </c>
      <c r="E20" s="532">
        <v>1.74448</v>
      </c>
      <c r="F20" s="119"/>
      <c r="G20" s="119">
        <v>20.322719999999997</v>
      </c>
      <c r="H20" s="119">
        <v>0</v>
      </c>
      <c r="I20" s="119">
        <v>0</v>
      </c>
      <c r="J20" s="532">
        <v>20.322719999999997</v>
      </c>
      <c r="K20" s="82"/>
    </row>
    <row r="21" spans="1:16" s="114" customFormat="1" x14ac:dyDescent="0.2">
      <c r="A21" s="569" t="s">
        <v>174</v>
      </c>
      <c r="B21" s="119">
        <v>67.338200000000001</v>
      </c>
      <c r="C21" s="119">
        <v>13.720400000000001</v>
      </c>
      <c r="D21" s="119">
        <v>1.6727300000000001</v>
      </c>
      <c r="E21" s="532">
        <v>82.73133</v>
      </c>
      <c r="F21" s="119"/>
      <c r="G21" s="119">
        <v>882.83996000000002</v>
      </c>
      <c r="H21" s="119">
        <v>144.99160000000001</v>
      </c>
      <c r="I21" s="119">
        <v>13.998419999999999</v>
      </c>
      <c r="J21" s="532">
        <v>1041.82998</v>
      </c>
      <c r="K21" s="82"/>
    </row>
    <row r="22" spans="1:16" s="114" customFormat="1" x14ac:dyDescent="0.2">
      <c r="A22" s="569" t="s">
        <v>175</v>
      </c>
      <c r="B22" s="119">
        <v>49.387589999999996</v>
      </c>
      <c r="C22" s="119">
        <v>11.54907</v>
      </c>
      <c r="D22" s="119">
        <v>4.3212399999999995</v>
      </c>
      <c r="E22" s="532">
        <v>65.257899999999992</v>
      </c>
      <c r="F22" s="119"/>
      <c r="G22" s="119">
        <v>585.81686000000013</v>
      </c>
      <c r="H22" s="119">
        <v>98.414950000000005</v>
      </c>
      <c r="I22" s="119">
        <v>26.655069999999998</v>
      </c>
      <c r="J22" s="532">
        <v>710.88688000000013</v>
      </c>
      <c r="K22" s="82"/>
    </row>
    <row r="23" spans="1:16" x14ac:dyDescent="0.2">
      <c r="A23" s="570" t="s">
        <v>176</v>
      </c>
      <c r="B23" s="119">
        <v>137.70128999999997</v>
      </c>
      <c r="C23" s="119">
        <v>16.442460000000001</v>
      </c>
      <c r="D23" s="119">
        <v>11.620189999999999</v>
      </c>
      <c r="E23" s="532">
        <v>165.76393999999999</v>
      </c>
      <c r="F23" s="119"/>
      <c r="G23" s="119">
        <v>1704.1744800000006</v>
      </c>
      <c r="H23" s="119">
        <v>154.42063000000002</v>
      </c>
      <c r="I23" s="119">
        <v>73.418390000000016</v>
      </c>
      <c r="J23" s="532">
        <v>1932.0135000000007</v>
      </c>
      <c r="K23" s="475"/>
      <c r="P23" s="114"/>
    </row>
    <row r="24" spans="1:16" x14ac:dyDescent="0.2">
      <c r="A24" s="571" t="s">
        <v>492</v>
      </c>
      <c r="B24" s="123">
        <v>1730.3449200000009</v>
      </c>
      <c r="C24" s="123">
        <v>437.25675999999993</v>
      </c>
      <c r="D24" s="123">
        <v>251.31799000000004</v>
      </c>
      <c r="E24" s="123">
        <v>2418.9196700000007</v>
      </c>
      <c r="F24" s="123"/>
      <c r="G24" s="123">
        <v>22575.919880000074</v>
      </c>
      <c r="H24" s="123">
        <v>4016.1989499999945</v>
      </c>
      <c r="I24" s="123">
        <v>1864.7272599999976</v>
      </c>
      <c r="J24" s="123">
        <v>28456.846090000065</v>
      </c>
      <c r="K24" s="475"/>
    </row>
    <row r="25" spans="1:16" x14ac:dyDescent="0.2">
      <c r="I25" s="8"/>
      <c r="J25" s="93" t="s">
        <v>235</v>
      </c>
    </row>
    <row r="26" spans="1:16" x14ac:dyDescent="0.2">
      <c r="A26" s="535" t="s">
        <v>493</v>
      </c>
      <c r="G26" s="125"/>
      <c r="H26" s="125"/>
      <c r="I26" s="125"/>
      <c r="J26" s="125"/>
    </row>
    <row r="27" spans="1:16" x14ac:dyDescent="0.2">
      <c r="A27" s="154" t="s">
        <v>236</v>
      </c>
      <c r="G27" s="125"/>
      <c r="H27" s="125"/>
      <c r="I27" s="125"/>
      <c r="J27" s="125"/>
    </row>
    <row r="28" spans="1:16" ht="18" x14ac:dyDescent="0.25">
      <c r="A28" s="126"/>
      <c r="E28" s="903"/>
      <c r="F28" s="90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350" priority="2" operator="between">
      <formula>0</formula>
      <formula>0.5</formula>
    </cfRule>
    <cfRule type="cellIs" dxfId="349" priority="3" operator="between">
      <formula>0</formula>
      <formula>0.49</formula>
    </cfRule>
  </conditionalFormatting>
  <conditionalFormatting sqref="B5:J24">
    <cfRule type="cellIs" dxfId="348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7" sqref="H7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904" t="s">
        <v>28</v>
      </c>
      <c r="B1" s="904"/>
      <c r="C1" s="904"/>
      <c r="D1" s="131"/>
      <c r="E1" s="131"/>
      <c r="F1" s="131"/>
      <c r="G1" s="131"/>
      <c r="H1" s="132"/>
    </row>
    <row r="2" spans="1:65" ht="13.7" customHeight="1" x14ac:dyDescent="0.2">
      <c r="A2" s="905"/>
      <c r="B2" s="905"/>
      <c r="C2" s="905"/>
      <c r="D2" s="135"/>
      <c r="E2" s="135"/>
      <c r="F2" s="135"/>
      <c r="H2" s="110" t="s">
        <v>157</v>
      </c>
    </row>
    <row r="3" spans="1:65" s="102" customFormat="1" ht="12.75" x14ac:dyDescent="0.2">
      <c r="A3" s="79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89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47</v>
      </c>
      <c r="C4" s="97" t="s">
        <v>480</v>
      </c>
      <c r="D4" s="97" t="s">
        <v>47</v>
      </c>
      <c r="E4" s="97" t="s">
        <v>480</v>
      </c>
      <c r="F4" s="97" t="s">
        <v>47</v>
      </c>
      <c r="G4" s="97" t="s">
        <v>480</v>
      </c>
      <c r="H4" s="439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190</v>
      </c>
      <c r="B5" s="580">
        <v>323.06109000000043</v>
      </c>
      <c r="C5" s="139">
        <v>2.1358156432302398</v>
      </c>
      <c r="D5" s="138">
        <v>323.06109000000043</v>
      </c>
      <c r="E5" s="139">
        <v>2.1358156432302398</v>
      </c>
      <c r="F5" s="138">
        <v>4385.7771000000012</v>
      </c>
      <c r="G5" s="139">
        <v>2.1308686093627109</v>
      </c>
      <c r="H5" s="577">
        <v>16.033266394602329</v>
      </c>
    </row>
    <row r="6" spans="1:65" ht="13.7" customHeight="1" x14ac:dyDescent="0.2">
      <c r="A6" s="137" t="s">
        <v>191</v>
      </c>
      <c r="B6" s="581">
        <v>26.010359999999995</v>
      </c>
      <c r="C6" s="141">
        <v>1.9571503664879637</v>
      </c>
      <c r="D6" s="140">
        <v>26.010359999999995</v>
      </c>
      <c r="E6" s="141">
        <v>1.9571503664879637</v>
      </c>
      <c r="F6" s="140">
        <v>376.48608999999999</v>
      </c>
      <c r="G6" s="142">
        <v>10.45737585767891</v>
      </c>
      <c r="H6" s="578">
        <v>1.3763357410097807</v>
      </c>
    </row>
    <row r="7" spans="1:65" ht="13.7" customHeight="1" x14ac:dyDescent="0.2">
      <c r="A7" s="137" t="s">
        <v>151</v>
      </c>
      <c r="B7" s="532">
        <v>0</v>
      </c>
      <c r="C7" s="141">
        <v>0</v>
      </c>
      <c r="D7" s="141">
        <v>0</v>
      </c>
      <c r="E7" s="141">
        <v>0</v>
      </c>
      <c r="F7" s="119">
        <v>8.3329999999999987E-2</v>
      </c>
      <c r="G7" s="141">
        <v>-1.6871165644171862</v>
      </c>
      <c r="H7" s="532">
        <v>3.046329209622194E-4</v>
      </c>
    </row>
    <row r="8" spans="1:65" ht="13.7" customHeight="1" x14ac:dyDescent="0.2">
      <c r="A8" s="573" t="s">
        <v>192</v>
      </c>
      <c r="B8" s="574">
        <v>349.07145000000043</v>
      </c>
      <c r="C8" s="575">
        <v>2.1224811701579256</v>
      </c>
      <c r="D8" s="574">
        <v>349.07145000000043</v>
      </c>
      <c r="E8" s="575">
        <v>2.1224811701579256</v>
      </c>
      <c r="F8" s="574">
        <v>4762.346520000001</v>
      </c>
      <c r="G8" s="576">
        <v>2.7425343946329925</v>
      </c>
      <c r="H8" s="576">
        <v>17.409906768533073</v>
      </c>
    </row>
    <row r="9" spans="1:65" ht="13.7" customHeight="1" x14ac:dyDescent="0.2">
      <c r="A9" s="137" t="s">
        <v>177</v>
      </c>
      <c r="B9" s="581">
        <v>1730.3449200000005</v>
      </c>
      <c r="C9" s="141">
        <v>4.5059231903761958</v>
      </c>
      <c r="D9" s="140">
        <v>1730.3449200000005</v>
      </c>
      <c r="E9" s="141">
        <v>4.5059231903761958</v>
      </c>
      <c r="F9" s="140">
        <v>22575.919880000001</v>
      </c>
      <c r="G9" s="142">
        <v>3.8272330197792233</v>
      </c>
      <c r="H9" s="578">
        <v>82.531722266331926</v>
      </c>
    </row>
    <row r="10" spans="1:65" ht="13.7" customHeight="1" x14ac:dyDescent="0.2">
      <c r="A10" s="137" t="s">
        <v>193</v>
      </c>
      <c r="B10" s="581">
        <v>0.64630999999999994</v>
      </c>
      <c r="C10" s="141">
        <v>-68.372864601938815</v>
      </c>
      <c r="D10" s="140">
        <v>0.64630999999999994</v>
      </c>
      <c r="E10" s="141">
        <v>-68.372864601938815</v>
      </c>
      <c r="F10" s="140">
        <v>15.966930000000003</v>
      </c>
      <c r="G10" s="142">
        <v>-21.360009416942503</v>
      </c>
      <c r="H10" s="578">
        <v>5.8370965134996892E-2</v>
      </c>
    </row>
    <row r="11" spans="1:65" ht="13.7" customHeight="1" x14ac:dyDescent="0.2">
      <c r="A11" s="573" t="s">
        <v>516</v>
      </c>
      <c r="B11" s="574">
        <v>1730.9912300000005</v>
      </c>
      <c r="C11" s="575">
        <v>4.4160863019071215</v>
      </c>
      <c r="D11" s="574">
        <v>1730.9912300000005</v>
      </c>
      <c r="E11" s="575">
        <v>4.4160863019071215</v>
      </c>
      <c r="F11" s="574">
        <v>22591.886810000004</v>
      </c>
      <c r="G11" s="576">
        <v>3.8037356597886389</v>
      </c>
      <c r="H11" s="576">
        <v>82.590093231466923</v>
      </c>
    </row>
    <row r="12" spans="1:65" ht="13.7" customHeight="1" x14ac:dyDescent="0.2">
      <c r="A12" s="144" t="s">
        <v>494</v>
      </c>
      <c r="B12" s="145">
        <v>2080.0626800000009</v>
      </c>
      <c r="C12" s="146">
        <v>4.0240116191321196</v>
      </c>
      <c r="D12" s="145">
        <v>2080.0626800000009</v>
      </c>
      <c r="E12" s="146">
        <v>4.0240116191321196</v>
      </c>
      <c r="F12" s="145">
        <v>27354.233330000006</v>
      </c>
      <c r="G12" s="146">
        <v>3.6174082891559109</v>
      </c>
      <c r="H12" s="146">
        <v>100</v>
      </c>
    </row>
    <row r="13" spans="1:65" ht="13.7" customHeight="1" x14ac:dyDescent="0.2">
      <c r="A13" s="147" t="s">
        <v>194</v>
      </c>
      <c r="B13" s="148">
        <v>4810.8282700000018</v>
      </c>
      <c r="C13" s="148"/>
      <c r="D13" s="148">
        <v>4810.8282700000018</v>
      </c>
      <c r="E13" s="148"/>
      <c r="F13" s="148">
        <v>57806.444649091987</v>
      </c>
      <c r="G13" s="149"/>
      <c r="H13" s="150" t="s">
        <v>148</v>
      </c>
    </row>
    <row r="14" spans="1:65" ht="13.7" customHeight="1" x14ac:dyDescent="0.2">
      <c r="A14" s="151" t="s">
        <v>195</v>
      </c>
      <c r="B14" s="582">
        <v>43.237101040815162</v>
      </c>
      <c r="C14" s="152"/>
      <c r="D14" s="152">
        <v>43.237101040815162</v>
      </c>
      <c r="E14" s="152"/>
      <c r="F14" s="152">
        <v>47.320387019217385</v>
      </c>
      <c r="G14" s="153" t="s">
        <v>148</v>
      </c>
      <c r="H14" s="579" t="s">
        <v>148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235</v>
      </c>
    </row>
    <row r="16" spans="1:65" ht="13.7" customHeight="1" x14ac:dyDescent="0.2">
      <c r="A16" s="124" t="s">
        <v>549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495</v>
      </c>
    </row>
    <row r="18" spans="1:1" ht="13.7" customHeight="1" x14ac:dyDescent="0.2">
      <c r="A18" s="166" t="s">
        <v>630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347" priority="3" operator="equal">
      <formula>0</formula>
    </cfRule>
    <cfRule type="cellIs" dxfId="346" priority="10" operator="between">
      <formula>0</formula>
      <formula>0.5</formula>
    </cfRule>
    <cfRule type="cellIs" dxfId="345" priority="11" operator="between">
      <formula>0</formula>
      <formula>0.49</formula>
    </cfRule>
  </conditionalFormatting>
  <conditionalFormatting sqref="F7">
    <cfRule type="cellIs" dxfId="344" priority="6" operator="between">
      <formula>0</formula>
      <formula>0.5</formula>
    </cfRule>
    <cfRule type="cellIs" dxfId="343" priority="7" operator="between">
      <formula>0</formula>
      <formula>0.49</formula>
    </cfRule>
  </conditionalFormatting>
  <conditionalFormatting sqref="H7">
    <cfRule type="cellIs" dxfId="342" priority="4" operator="between">
      <formula>0</formula>
      <formula>0.5</formula>
    </cfRule>
    <cfRule type="cellIs" dxfId="341" priority="5" operator="between">
      <formula>0</formula>
      <formula>0.49</formula>
    </cfRule>
  </conditionalFormatting>
  <conditionalFormatting sqref="C7">
    <cfRule type="cellIs" dxfId="340" priority="2" operator="equal">
      <formula>0</formula>
    </cfRule>
  </conditionalFormatting>
  <conditionalFormatting sqref="D7:E7">
    <cfRule type="cellIs" dxfId="339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0" customWidth="1"/>
    <col min="13" max="13" width="11" customWidth="1"/>
  </cols>
  <sheetData>
    <row r="1" spans="1:14" x14ac:dyDescent="0.2">
      <c r="A1" s="906" t="s">
        <v>26</v>
      </c>
      <c r="B1" s="906"/>
      <c r="C1" s="906"/>
      <c r="D1" s="906"/>
      <c r="E1" s="906"/>
      <c r="F1" s="157"/>
      <c r="G1" s="157"/>
      <c r="H1" s="157"/>
      <c r="I1" s="157"/>
      <c r="J1" s="157"/>
      <c r="K1" s="157"/>
      <c r="L1" s="583"/>
      <c r="M1" s="157"/>
      <c r="N1" s="157"/>
    </row>
    <row r="2" spans="1:14" x14ac:dyDescent="0.2">
      <c r="A2" s="906"/>
      <c r="B2" s="907"/>
      <c r="C2" s="907"/>
      <c r="D2" s="907"/>
      <c r="E2" s="907"/>
      <c r="F2" s="157"/>
      <c r="G2" s="157"/>
      <c r="H2" s="157"/>
      <c r="I2" s="157"/>
      <c r="J2" s="157"/>
      <c r="K2" s="157"/>
      <c r="L2" s="583"/>
      <c r="M2" s="158" t="s">
        <v>157</v>
      </c>
      <c r="N2" s="157"/>
    </row>
    <row r="3" spans="1:14" x14ac:dyDescent="0.2">
      <c r="A3" s="437"/>
      <c r="B3" s="725">
        <v>2016</v>
      </c>
      <c r="C3" s="725" t="s">
        <v>594</v>
      </c>
      <c r="D3" s="725" t="s">
        <v>594</v>
      </c>
      <c r="E3" s="725" t="s">
        <v>594</v>
      </c>
      <c r="F3" s="725" t="s">
        <v>594</v>
      </c>
      <c r="G3" s="725" t="s">
        <v>594</v>
      </c>
      <c r="H3" s="725" t="s">
        <v>594</v>
      </c>
      <c r="I3" s="725" t="s">
        <v>594</v>
      </c>
      <c r="J3" s="725" t="s">
        <v>594</v>
      </c>
      <c r="K3" s="725" t="s">
        <v>594</v>
      </c>
      <c r="L3" s="725" t="s">
        <v>594</v>
      </c>
      <c r="M3" s="725">
        <v>2017</v>
      </c>
      <c r="N3" s="1"/>
    </row>
    <row r="4" spans="1:14" x14ac:dyDescent="0.2">
      <c r="A4" s="159"/>
      <c r="B4" s="752">
        <v>42429</v>
      </c>
      <c r="C4" s="752">
        <v>42460</v>
      </c>
      <c r="D4" s="752">
        <v>42490</v>
      </c>
      <c r="E4" s="752">
        <v>42521</v>
      </c>
      <c r="F4" s="752">
        <v>42551</v>
      </c>
      <c r="G4" s="752">
        <v>42582</v>
      </c>
      <c r="H4" s="752">
        <v>42613</v>
      </c>
      <c r="I4" s="752">
        <v>42643</v>
      </c>
      <c r="J4" s="752">
        <v>42674</v>
      </c>
      <c r="K4" s="752">
        <v>42704</v>
      </c>
      <c r="L4" s="752">
        <v>42735</v>
      </c>
      <c r="M4" s="752">
        <v>42766</v>
      </c>
      <c r="N4" s="1"/>
    </row>
    <row r="5" spans="1:14" x14ac:dyDescent="0.2">
      <c r="A5" s="160" t="s">
        <v>196</v>
      </c>
      <c r="B5" s="161">
        <v>19.155159999999995</v>
      </c>
      <c r="C5" s="161">
        <v>20.19645999999997</v>
      </c>
      <c r="D5" s="161">
        <v>19.828720000000011</v>
      </c>
      <c r="E5" s="161">
        <v>20.841120000000007</v>
      </c>
      <c r="F5" s="161">
        <v>20.384370000000008</v>
      </c>
      <c r="G5" s="161">
        <v>21.27481000000002</v>
      </c>
      <c r="H5" s="161">
        <v>21.117870000000011</v>
      </c>
      <c r="I5" s="161">
        <v>20.264279999999971</v>
      </c>
      <c r="J5" s="161">
        <v>22.588310000000014</v>
      </c>
      <c r="K5" s="161">
        <v>20.854419999999987</v>
      </c>
      <c r="L5" s="161">
        <v>21.255440000000007</v>
      </c>
      <c r="M5" s="161">
        <v>21.177559999999989</v>
      </c>
      <c r="N5" s="1"/>
    </row>
    <row r="6" spans="1:14" x14ac:dyDescent="0.2">
      <c r="A6" s="162" t="s">
        <v>497</v>
      </c>
      <c r="B6" s="163">
        <v>78.601130000000097</v>
      </c>
      <c r="C6" s="163">
        <v>76.059490000000125</v>
      </c>
      <c r="D6" s="163">
        <v>79.114950000000192</v>
      </c>
      <c r="E6" s="163">
        <v>82.874190000000041</v>
      </c>
      <c r="F6" s="163">
        <v>80.612430000000217</v>
      </c>
      <c r="G6" s="163">
        <v>84.005260000000092</v>
      </c>
      <c r="H6" s="163">
        <v>85.598370000000074</v>
      </c>
      <c r="I6" s="163">
        <v>83.358059999999981</v>
      </c>
      <c r="J6" s="163">
        <v>82.069059999999979</v>
      </c>
      <c r="K6" s="163">
        <v>81.165329999999983</v>
      </c>
      <c r="L6" s="163">
        <v>81.904610000000034</v>
      </c>
      <c r="M6" s="163">
        <v>79.172399999999982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235</v>
      </c>
      <c r="N7" s="1"/>
    </row>
    <row r="8" spans="1:14" x14ac:dyDescent="0.2">
      <c r="A8" s="166" t="s">
        <v>496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3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" width="11" style="1" customWidth="1"/>
    <col min="2" max="16384" width="11.375" style="1"/>
  </cols>
  <sheetData>
    <row r="1" spans="1:4" s="3" customFormat="1" ht="12.75" x14ac:dyDescent="0.2">
      <c r="A1" s="6" t="s">
        <v>590</v>
      </c>
    </row>
    <row r="2" spans="1:4" x14ac:dyDescent="0.2">
      <c r="A2" s="480"/>
      <c r="B2" s="480"/>
      <c r="C2" s="480"/>
      <c r="D2" s="480"/>
    </row>
    <row r="3" spans="1:4" x14ac:dyDescent="0.2">
      <c r="B3" s="480">
        <v>2015</v>
      </c>
      <c r="C3" s="480">
        <v>2016</v>
      </c>
      <c r="D3" s="480">
        <v>2017</v>
      </c>
    </row>
    <row r="4" spans="1:4" x14ac:dyDescent="0.2">
      <c r="A4" s="376" t="s">
        <v>132</v>
      </c>
      <c r="B4" s="479">
        <v>1.529388461799281</v>
      </c>
      <c r="C4" s="479">
        <v>3.1326523667698467</v>
      </c>
      <c r="D4" s="727">
        <v>3.6174082891559109</v>
      </c>
    </row>
    <row r="5" spans="1:4" x14ac:dyDescent="0.2">
      <c r="A5" s="584" t="s">
        <v>133</v>
      </c>
      <c r="B5" s="479">
        <v>1.6946073543923879</v>
      </c>
      <c r="C5" s="479">
        <v>3.5289814403903561</v>
      </c>
      <c r="D5" s="727" t="s">
        <v>594</v>
      </c>
    </row>
    <row r="6" spans="1:4" x14ac:dyDescent="0.2">
      <c r="A6" s="584" t="s">
        <v>134</v>
      </c>
      <c r="B6" s="479">
        <v>1.8254518436354634</v>
      </c>
      <c r="C6" s="479">
        <v>3.5268891878390152</v>
      </c>
      <c r="D6" s="727" t="s">
        <v>594</v>
      </c>
    </row>
    <row r="7" spans="1:4" x14ac:dyDescent="0.2">
      <c r="A7" s="584" t="s">
        <v>135</v>
      </c>
      <c r="B7" s="479">
        <v>2.0836738272168027</v>
      </c>
      <c r="C7" s="479">
        <v>3.6615877036322559</v>
      </c>
      <c r="D7" s="727" t="s">
        <v>594</v>
      </c>
    </row>
    <row r="8" spans="1:4" x14ac:dyDescent="0.2">
      <c r="A8" s="584" t="s">
        <v>136</v>
      </c>
      <c r="B8" s="479">
        <v>2.0066172892764267</v>
      </c>
      <c r="C8" s="479">
        <v>3.9408356581002066</v>
      </c>
      <c r="D8" s="479" t="s">
        <v>594</v>
      </c>
    </row>
    <row r="9" spans="1:4" x14ac:dyDescent="0.2">
      <c r="A9" s="584" t="s">
        <v>137</v>
      </c>
      <c r="B9" s="479">
        <v>2.3646359118921882</v>
      </c>
      <c r="C9" s="479">
        <v>3.6175372572094182</v>
      </c>
      <c r="D9" s="727" t="s">
        <v>594</v>
      </c>
    </row>
    <row r="10" spans="1:4" x14ac:dyDescent="0.2">
      <c r="A10" s="584" t="s">
        <v>138</v>
      </c>
      <c r="B10" s="479">
        <v>2.8578229545886749</v>
      </c>
      <c r="C10" s="479">
        <v>2.925112392043792</v>
      </c>
      <c r="D10" s="727" t="s">
        <v>594</v>
      </c>
    </row>
    <row r="11" spans="1:4" x14ac:dyDescent="0.2">
      <c r="A11" s="584" t="s">
        <v>139</v>
      </c>
      <c r="B11" s="479">
        <v>3.5132548354839144</v>
      </c>
      <c r="C11" s="479">
        <v>3.1770678734874362</v>
      </c>
      <c r="D11" s="727" t="s">
        <v>594</v>
      </c>
    </row>
    <row r="12" spans="1:4" x14ac:dyDescent="0.2">
      <c r="A12" s="584" t="s">
        <v>140</v>
      </c>
      <c r="B12" s="479">
        <v>3.0644046658804154</v>
      </c>
      <c r="C12" s="479">
        <v>3.7038852359893886</v>
      </c>
      <c r="D12" s="727" t="s">
        <v>594</v>
      </c>
    </row>
    <row r="13" spans="1:4" x14ac:dyDescent="0.2">
      <c r="A13" s="584" t="s">
        <v>141</v>
      </c>
      <c r="B13" s="479">
        <v>3.0675885347336007</v>
      </c>
      <c r="C13" s="479">
        <v>3.4731978518862001</v>
      </c>
      <c r="D13" s="727" t="s">
        <v>594</v>
      </c>
    </row>
    <row r="14" spans="1:4" x14ac:dyDescent="0.2">
      <c r="A14" s="584" t="s">
        <v>142</v>
      </c>
      <c r="B14" s="479">
        <v>3.5883873080564475</v>
      </c>
      <c r="C14" s="479">
        <v>3.5287137621101561</v>
      </c>
      <c r="D14" s="727" t="s">
        <v>594</v>
      </c>
    </row>
    <row r="15" spans="1:4" x14ac:dyDescent="0.2">
      <c r="A15" s="585" t="s">
        <v>143</v>
      </c>
      <c r="B15" s="481">
        <v>3.4539657833198238</v>
      </c>
      <c r="C15" s="481">
        <v>3.1991333400129358</v>
      </c>
      <c r="D15" s="728" t="s">
        <v>594</v>
      </c>
    </row>
    <row r="16" spans="1:4" x14ac:dyDescent="0.2">
      <c r="D16" s="93" t="s">
        <v>235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A4" sqref="A4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904" t="s">
        <v>33</v>
      </c>
      <c r="B1" s="904"/>
      <c r="C1" s="904"/>
      <c r="D1" s="131"/>
      <c r="E1" s="131"/>
      <c r="F1" s="131"/>
      <c r="G1" s="131"/>
    </row>
    <row r="2" spans="1:13" ht="13.7" customHeight="1" x14ac:dyDescent="0.2">
      <c r="A2" s="905"/>
      <c r="B2" s="905"/>
      <c r="C2" s="905"/>
      <c r="D2" s="135"/>
      <c r="E2" s="135"/>
      <c r="F2" s="135"/>
      <c r="G2" s="110" t="s">
        <v>157</v>
      </c>
    </row>
    <row r="3" spans="1:13" ht="13.7" customHeight="1" x14ac:dyDescent="0.2">
      <c r="A3" s="167"/>
      <c r="B3" s="908">
        <f>INDICE!A3</f>
        <v>42736</v>
      </c>
      <c r="C3" s="909"/>
      <c r="D3" s="909" t="s">
        <v>118</v>
      </c>
      <c r="E3" s="909"/>
      <c r="F3" s="909" t="s">
        <v>119</v>
      </c>
      <c r="G3" s="909"/>
    </row>
    <row r="4" spans="1:13" ht="30.4" customHeight="1" x14ac:dyDescent="0.2">
      <c r="A4" s="151"/>
      <c r="B4" s="168" t="s">
        <v>197</v>
      </c>
      <c r="C4" s="169" t="s">
        <v>198</v>
      </c>
      <c r="D4" s="168" t="s">
        <v>197</v>
      </c>
      <c r="E4" s="169" t="s">
        <v>198</v>
      </c>
      <c r="F4" s="168" t="s">
        <v>197</v>
      </c>
      <c r="G4" s="169" t="s">
        <v>198</v>
      </c>
    </row>
    <row r="5" spans="1:13" s="133" customFormat="1" ht="13.7" customHeight="1" x14ac:dyDescent="0.2">
      <c r="A5" s="137" t="s">
        <v>199</v>
      </c>
      <c r="B5" s="140">
        <v>337.49438000000043</v>
      </c>
      <c r="C5" s="143">
        <v>11.577070000000001</v>
      </c>
      <c r="D5" s="140">
        <v>337.49438000000043</v>
      </c>
      <c r="E5" s="140">
        <v>11.577070000000001</v>
      </c>
      <c r="F5" s="140">
        <v>4599.7911800000029</v>
      </c>
      <c r="G5" s="140">
        <v>162.55534</v>
      </c>
      <c r="L5" s="170"/>
      <c r="M5" s="170"/>
    </row>
    <row r="6" spans="1:13" s="133" customFormat="1" ht="13.7" customHeight="1" x14ac:dyDescent="0.2">
      <c r="A6" s="137" t="s">
        <v>200</v>
      </c>
      <c r="B6" s="140">
        <v>1360.5893799999994</v>
      </c>
      <c r="C6" s="140">
        <v>370.40184999999997</v>
      </c>
      <c r="D6" s="140">
        <v>1360.5893799999994</v>
      </c>
      <c r="E6" s="140">
        <v>370.40184999999997</v>
      </c>
      <c r="F6" s="140">
        <v>17537.822829999997</v>
      </c>
      <c r="G6" s="140">
        <v>5054.0639800000008</v>
      </c>
      <c r="L6" s="170"/>
      <c r="M6" s="170"/>
    </row>
    <row r="7" spans="1:13" s="133" customFormat="1" ht="13.7" customHeight="1" x14ac:dyDescent="0.2">
      <c r="A7" s="147" t="s">
        <v>194</v>
      </c>
      <c r="B7" s="148">
        <v>1698.08376</v>
      </c>
      <c r="C7" s="148">
        <v>381.97891999999996</v>
      </c>
      <c r="D7" s="148">
        <v>1698.08376</v>
      </c>
      <c r="E7" s="148">
        <v>381.97891999999996</v>
      </c>
      <c r="F7" s="148">
        <v>22137.614010000001</v>
      </c>
      <c r="G7" s="148">
        <v>5216.6193200000007</v>
      </c>
    </row>
    <row r="8" spans="1:13" ht="13.7" customHeight="1" x14ac:dyDescent="0.2">
      <c r="G8" s="93" t="s">
        <v>235</v>
      </c>
    </row>
    <row r="9" spans="1:13" ht="13.7" customHeight="1" x14ac:dyDescent="0.2">
      <c r="A9" s="154" t="s">
        <v>498</v>
      </c>
    </row>
    <row r="10" spans="1:13" ht="13.7" customHeight="1" x14ac:dyDescent="0.2">
      <c r="A10" s="154" t="s">
        <v>236</v>
      </c>
    </row>
    <row r="14" spans="1:13" ht="13.7" customHeight="1" x14ac:dyDescent="0.2">
      <c r="B14" s="770"/>
      <c r="D14" s="770"/>
      <c r="F14" s="770"/>
    </row>
    <row r="15" spans="1:13" ht="13.7" customHeight="1" x14ac:dyDescent="0.2">
      <c r="B15" s="770"/>
      <c r="D15" s="770"/>
      <c r="F15" s="770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A3" sqref="A3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501</v>
      </c>
    </row>
    <row r="2" spans="1:11" ht="15.75" x14ac:dyDescent="0.25">
      <c r="A2" s="2"/>
      <c r="J2" s="110" t="s">
        <v>157</v>
      </c>
    </row>
    <row r="3" spans="1:11" s="114" customFormat="1" ht="13.7" customHeight="1" x14ac:dyDescent="0.2">
      <c r="A3" s="111"/>
      <c r="B3" s="896">
        <f>INDICE!A3</f>
        <v>42736</v>
      </c>
      <c r="C3" s="896"/>
      <c r="D3" s="896">
        <f>INDICE!C3</f>
        <v>0</v>
      </c>
      <c r="E3" s="896"/>
      <c r="F3" s="112"/>
      <c r="G3" s="897" t="s">
        <v>119</v>
      </c>
      <c r="H3" s="897"/>
      <c r="I3" s="897"/>
      <c r="J3" s="897"/>
    </row>
    <row r="4" spans="1:11" s="114" customFormat="1" x14ac:dyDescent="0.2">
      <c r="A4" s="115"/>
      <c r="B4" s="116" t="s">
        <v>149</v>
      </c>
      <c r="C4" s="116" t="s">
        <v>150</v>
      </c>
      <c r="D4" s="116" t="s">
        <v>186</v>
      </c>
      <c r="E4" s="116" t="s">
        <v>189</v>
      </c>
      <c r="F4" s="116"/>
      <c r="G4" s="116" t="s">
        <v>149</v>
      </c>
      <c r="H4" s="116" t="s">
        <v>150</v>
      </c>
      <c r="I4" s="116" t="s">
        <v>186</v>
      </c>
      <c r="J4" s="116" t="s">
        <v>189</v>
      </c>
    </row>
    <row r="5" spans="1:11" s="114" customFormat="1" x14ac:dyDescent="0.2">
      <c r="A5" s="568" t="s">
        <v>159</v>
      </c>
      <c r="B5" s="117">
        <f>'GNA CCAA'!B5</f>
        <v>50.057340000000018</v>
      </c>
      <c r="C5" s="117">
        <f>'GNA CCAA'!C5</f>
        <v>2.0646299999999993</v>
      </c>
      <c r="D5" s="117">
        <f>'GO CCAA'!B5</f>
        <v>257.82841999999994</v>
      </c>
      <c r="E5" s="529">
        <f>SUM(B5:D5)</f>
        <v>309.95038999999997</v>
      </c>
      <c r="F5" s="117"/>
      <c r="G5" s="117">
        <f>'GNA CCAA'!F5</f>
        <v>674.24609999999961</v>
      </c>
      <c r="H5" s="117">
        <f>'GNA CCAA'!G5</f>
        <v>30.887250000000023</v>
      </c>
      <c r="I5" s="117">
        <f>'GO CCAA'!G5</f>
        <v>3426.2656200000029</v>
      </c>
      <c r="J5" s="529">
        <f>SUM(G5:I5)</f>
        <v>4131.398970000002</v>
      </c>
      <c r="K5" s="82"/>
    </row>
    <row r="6" spans="1:11" s="114" customFormat="1" x14ac:dyDescent="0.2">
      <c r="A6" s="569" t="s">
        <v>160</v>
      </c>
      <c r="B6" s="119">
        <f>'GNA CCAA'!B6</f>
        <v>8.7838200000000004</v>
      </c>
      <c r="C6" s="119">
        <f>'GNA CCAA'!C6</f>
        <v>0.42599999999999999</v>
      </c>
      <c r="D6" s="119">
        <f>'GO CCAA'!B6</f>
        <v>65.534439999999989</v>
      </c>
      <c r="E6" s="532">
        <f>SUM(B6:D6)</f>
        <v>74.744259999999997</v>
      </c>
      <c r="F6" s="119"/>
      <c r="G6" s="119">
        <f>'GNA CCAA'!F6</f>
        <v>128.79174</v>
      </c>
      <c r="H6" s="119">
        <f>'GNA CCAA'!G6</f>
        <v>7.7935200000000027</v>
      </c>
      <c r="I6" s="119">
        <f>'GO CCAA'!G6</f>
        <v>900.09453999999971</v>
      </c>
      <c r="J6" s="532">
        <f t="shared" ref="J6:J24" si="0">SUM(G6:I6)</f>
        <v>1036.6797999999997</v>
      </c>
      <c r="K6" s="82"/>
    </row>
    <row r="7" spans="1:11" s="114" customFormat="1" x14ac:dyDescent="0.2">
      <c r="A7" s="569" t="s">
        <v>161</v>
      </c>
      <c r="B7" s="119">
        <f>'GNA CCAA'!B7</f>
        <v>5.8156699999999981</v>
      </c>
      <c r="C7" s="119">
        <f>'GNA CCAA'!C7</f>
        <v>0.45402000000000003</v>
      </c>
      <c r="D7" s="119">
        <f>'GO CCAA'!B7</f>
        <v>33.412420000000004</v>
      </c>
      <c r="E7" s="532">
        <f t="shared" ref="E7:E24" si="1">SUM(B7:D7)</f>
        <v>39.682110000000002</v>
      </c>
      <c r="F7" s="119"/>
      <c r="G7" s="119">
        <f>'GNA CCAA'!F7</f>
        <v>82.315259999999995</v>
      </c>
      <c r="H7" s="119">
        <f>'GNA CCAA'!G7</f>
        <v>7.2647800000000027</v>
      </c>
      <c r="I7" s="119">
        <f>'GO CCAA'!G7</f>
        <v>445.04851999999983</v>
      </c>
      <c r="J7" s="532">
        <f t="shared" si="0"/>
        <v>534.62855999999988</v>
      </c>
      <c r="K7" s="82"/>
    </row>
    <row r="8" spans="1:11" s="114" customFormat="1" x14ac:dyDescent="0.2">
      <c r="A8" s="569" t="s">
        <v>162</v>
      </c>
      <c r="B8" s="119">
        <f>'GNA CCAA'!B8</f>
        <v>12.266919999999999</v>
      </c>
      <c r="C8" s="119">
        <f>'GNA CCAA'!C8</f>
        <v>0.74199999999999999</v>
      </c>
      <c r="D8" s="119">
        <f>'GO CCAA'!B8</f>
        <v>24.790989999999997</v>
      </c>
      <c r="E8" s="532">
        <f t="shared" si="1"/>
        <v>37.799909999999997</v>
      </c>
      <c r="F8" s="119"/>
      <c r="G8" s="119">
        <f>'GNA CCAA'!F8</f>
        <v>207.94058999999999</v>
      </c>
      <c r="H8" s="119">
        <f>'GNA CCAA'!G8</f>
        <v>13.117300000000007</v>
      </c>
      <c r="I8" s="119">
        <f>'GO CCAA'!G8</f>
        <v>413.68664000000001</v>
      </c>
      <c r="J8" s="532">
        <f t="shared" si="0"/>
        <v>634.74452999999994</v>
      </c>
      <c r="K8" s="82"/>
    </row>
    <row r="9" spans="1:11" s="114" customFormat="1" x14ac:dyDescent="0.2">
      <c r="A9" s="569" t="s">
        <v>163</v>
      </c>
      <c r="B9" s="119">
        <f>'GNA CCAA'!B9</f>
        <v>31.87961</v>
      </c>
      <c r="C9" s="119">
        <f>'GNA CCAA'!C9</f>
        <v>10.69045</v>
      </c>
      <c r="D9" s="119">
        <f>'GO CCAA'!B9</f>
        <v>54.643819999999998</v>
      </c>
      <c r="E9" s="532">
        <f t="shared" si="1"/>
        <v>97.213879999999989</v>
      </c>
      <c r="F9" s="119"/>
      <c r="G9" s="119">
        <f>'GNA CCAA'!F9</f>
        <v>373.69736999999981</v>
      </c>
      <c r="H9" s="119">
        <f>'GNA CCAA'!G9</f>
        <v>131.3628600000001</v>
      </c>
      <c r="I9" s="119">
        <f>'GO CCAA'!G9</f>
        <v>667.55761000000007</v>
      </c>
      <c r="J9" s="532">
        <f t="shared" si="0"/>
        <v>1172.6178399999999</v>
      </c>
      <c r="K9" s="82"/>
    </row>
    <row r="10" spans="1:11" s="114" customFormat="1" x14ac:dyDescent="0.2">
      <c r="A10" s="569" t="s">
        <v>164</v>
      </c>
      <c r="B10" s="119">
        <f>'GNA CCAA'!B10</f>
        <v>4.1966900000000011</v>
      </c>
      <c r="C10" s="119">
        <f>'GNA CCAA'!C10</f>
        <v>0.23308000000000001</v>
      </c>
      <c r="D10" s="119">
        <f>'GO CCAA'!B10</f>
        <v>24.4315</v>
      </c>
      <c r="E10" s="532">
        <f t="shared" si="1"/>
        <v>28.861270000000001</v>
      </c>
      <c r="F10" s="119"/>
      <c r="G10" s="119">
        <f>'GNA CCAA'!F10</f>
        <v>58.586500000000036</v>
      </c>
      <c r="H10" s="119">
        <f>'GNA CCAA'!G10</f>
        <v>4.0752899999999999</v>
      </c>
      <c r="I10" s="119">
        <f>'GO CCAA'!G10</f>
        <v>323.42234000000008</v>
      </c>
      <c r="J10" s="532">
        <f t="shared" si="0"/>
        <v>386.08413000000013</v>
      </c>
      <c r="K10" s="82"/>
    </row>
    <row r="11" spans="1:11" s="114" customFormat="1" x14ac:dyDescent="0.2">
      <c r="A11" s="569" t="s">
        <v>165</v>
      </c>
      <c r="B11" s="119">
        <f>'GNA CCAA'!B11</f>
        <v>17.082570000000004</v>
      </c>
      <c r="C11" s="119">
        <f>'GNA CCAA'!C11</f>
        <v>0.95673999999999948</v>
      </c>
      <c r="D11" s="119">
        <f>'GO CCAA'!B11</f>
        <v>133.22434999999999</v>
      </c>
      <c r="E11" s="532">
        <f t="shared" si="1"/>
        <v>151.26365999999999</v>
      </c>
      <c r="F11" s="119"/>
      <c r="G11" s="119">
        <f>'GNA CCAA'!F11</f>
        <v>250.04278999999988</v>
      </c>
      <c r="H11" s="119">
        <f>'GNA CCAA'!G11</f>
        <v>17.712940000000007</v>
      </c>
      <c r="I11" s="119">
        <f>'GO CCAA'!G11</f>
        <v>1755.5582600000023</v>
      </c>
      <c r="J11" s="532">
        <f t="shared" si="0"/>
        <v>2023.3139900000021</v>
      </c>
      <c r="K11" s="82"/>
    </row>
    <row r="12" spans="1:11" s="114" customFormat="1" x14ac:dyDescent="0.2">
      <c r="A12" s="569" t="s">
        <v>599</v>
      </c>
      <c r="B12" s="119">
        <f>'GNA CCAA'!B12</f>
        <v>11.898190000000005</v>
      </c>
      <c r="C12" s="119">
        <f>'GNA CCAA'!C12</f>
        <v>0.52302999999999988</v>
      </c>
      <c r="D12" s="119">
        <f>'GO CCAA'!B12</f>
        <v>94.927980000000005</v>
      </c>
      <c r="E12" s="532">
        <f t="shared" si="1"/>
        <v>107.34920000000001</v>
      </c>
      <c r="F12" s="119"/>
      <c r="G12" s="119">
        <f>'GNA CCAA'!F12</f>
        <v>165.43132</v>
      </c>
      <c r="H12" s="119">
        <f>'GNA CCAA'!G12</f>
        <v>9.1920700000000028</v>
      </c>
      <c r="I12" s="119">
        <f>'GO CCAA'!G12</f>
        <v>1259.2497999999989</v>
      </c>
      <c r="J12" s="532">
        <f t="shared" si="0"/>
        <v>1433.8731899999989</v>
      </c>
      <c r="K12" s="82"/>
    </row>
    <row r="13" spans="1:11" s="114" customFormat="1" x14ac:dyDescent="0.2">
      <c r="A13" s="569" t="s">
        <v>166</v>
      </c>
      <c r="B13" s="119">
        <f>'GNA CCAA'!B13</f>
        <v>53.444029999999991</v>
      </c>
      <c r="C13" s="119">
        <f>'GNA CCAA'!C13</f>
        <v>3.4961500000000005</v>
      </c>
      <c r="D13" s="119">
        <f>'GO CCAA'!B13</f>
        <v>275.42853000000002</v>
      </c>
      <c r="E13" s="532">
        <f t="shared" si="1"/>
        <v>332.36871000000002</v>
      </c>
      <c r="F13" s="119"/>
      <c r="G13" s="119">
        <f>'GNA CCAA'!F13</f>
        <v>735.29424000000017</v>
      </c>
      <c r="H13" s="119">
        <f>'GNA CCAA'!G13</f>
        <v>55.854379999999978</v>
      </c>
      <c r="I13" s="119">
        <f>'GO CCAA'!G13</f>
        <v>3572.6609099999991</v>
      </c>
      <c r="J13" s="532">
        <f t="shared" si="0"/>
        <v>4363.8095299999995</v>
      </c>
      <c r="K13" s="82"/>
    </row>
    <row r="14" spans="1:11" s="114" customFormat="1" x14ac:dyDescent="0.2">
      <c r="A14" s="569" t="s">
        <v>167</v>
      </c>
      <c r="B14" s="119">
        <f>'GNA CCAA'!B14</f>
        <v>0.43962000000000001</v>
      </c>
      <c r="C14" s="119">
        <f>'GNA CCAA'!C14</f>
        <v>5.4670000000000003E-2</v>
      </c>
      <c r="D14" s="119">
        <f>'GO CCAA'!B14</f>
        <v>1.08657</v>
      </c>
      <c r="E14" s="532">
        <f t="shared" si="1"/>
        <v>1.5808599999999999</v>
      </c>
      <c r="F14" s="119"/>
      <c r="G14" s="119">
        <f>'GNA CCAA'!F14</f>
        <v>5.5571700000000002</v>
      </c>
      <c r="H14" s="119">
        <f>'GNA CCAA'!G14</f>
        <v>0.65798999999999985</v>
      </c>
      <c r="I14" s="119">
        <f>'GO CCAA'!G14</f>
        <v>13.74348</v>
      </c>
      <c r="J14" s="532">
        <f t="shared" si="0"/>
        <v>19.958639999999999</v>
      </c>
      <c r="K14" s="82"/>
    </row>
    <row r="15" spans="1:11" s="114" customFormat="1" x14ac:dyDescent="0.2">
      <c r="A15" s="569" t="s">
        <v>168</v>
      </c>
      <c r="B15" s="119">
        <f>'GNA CCAA'!B15</f>
        <v>33.87084999999999</v>
      </c>
      <c r="C15" s="119">
        <f>'GNA CCAA'!C15</f>
        <v>1.4704699999999999</v>
      </c>
      <c r="D15" s="119">
        <f>'GO CCAA'!B15</f>
        <v>161.38678999999999</v>
      </c>
      <c r="E15" s="532">
        <f t="shared" si="1"/>
        <v>196.72810999999999</v>
      </c>
      <c r="F15" s="119"/>
      <c r="G15" s="119">
        <f>'GNA CCAA'!F15</f>
        <v>484.64921000000021</v>
      </c>
      <c r="H15" s="119">
        <f>'GNA CCAA'!G15</f>
        <v>23.855310000000006</v>
      </c>
      <c r="I15" s="119">
        <f>'GO CCAA'!G15</f>
        <v>2166.7956799999988</v>
      </c>
      <c r="J15" s="532">
        <f t="shared" si="0"/>
        <v>2675.3001999999992</v>
      </c>
      <c r="K15" s="82"/>
    </row>
    <row r="16" spans="1:11" s="114" customFormat="1" x14ac:dyDescent="0.2">
      <c r="A16" s="569" t="s">
        <v>169</v>
      </c>
      <c r="B16" s="119">
        <f>'GNA CCAA'!B16</f>
        <v>6.5967099999999963</v>
      </c>
      <c r="C16" s="119">
        <f>'GNA CCAA'!C16</f>
        <v>0.22292000000000001</v>
      </c>
      <c r="D16" s="119">
        <f>'GO CCAA'!B16</f>
        <v>47.4437</v>
      </c>
      <c r="E16" s="532">
        <f t="shared" si="1"/>
        <v>54.263329999999996</v>
      </c>
      <c r="F16" s="119"/>
      <c r="G16" s="119">
        <f>'GNA CCAA'!F16</f>
        <v>92.301440000000028</v>
      </c>
      <c r="H16" s="119">
        <f>'GNA CCAA'!G16</f>
        <v>3.4020400000000004</v>
      </c>
      <c r="I16" s="119">
        <f>'GO CCAA'!G16</f>
        <v>633.41523000000018</v>
      </c>
      <c r="J16" s="532">
        <f t="shared" si="0"/>
        <v>729.11871000000019</v>
      </c>
      <c r="K16" s="82"/>
    </row>
    <row r="17" spans="1:16" s="114" customFormat="1" x14ac:dyDescent="0.2">
      <c r="A17" s="569" t="s">
        <v>170</v>
      </c>
      <c r="B17" s="119">
        <f>'GNA CCAA'!B17</f>
        <v>16.54535000000001</v>
      </c>
      <c r="C17" s="119">
        <f>'GNA CCAA'!C17</f>
        <v>0.93974000000000002</v>
      </c>
      <c r="D17" s="119">
        <f>'GO CCAA'!B17</f>
        <v>105.60397</v>
      </c>
      <c r="E17" s="532">
        <f t="shared" si="1"/>
        <v>123.08906000000002</v>
      </c>
      <c r="F17" s="119"/>
      <c r="G17" s="119">
        <f>'GNA CCAA'!F17</f>
        <v>228.0764299999997</v>
      </c>
      <c r="H17" s="119">
        <f>'GNA CCAA'!G17</f>
        <v>14.848320000000005</v>
      </c>
      <c r="I17" s="119">
        <f>'GO CCAA'!G17</f>
        <v>1387.9552599999995</v>
      </c>
      <c r="J17" s="532">
        <f t="shared" si="0"/>
        <v>1630.8800099999992</v>
      </c>
      <c r="K17" s="82"/>
    </row>
    <row r="18" spans="1:16" s="114" customFormat="1" x14ac:dyDescent="0.2">
      <c r="A18" s="569" t="s">
        <v>171</v>
      </c>
      <c r="B18" s="119">
        <f>'GNA CCAA'!B18</f>
        <v>2.3093400000000002</v>
      </c>
      <c r="C18" s="119">
        <f>'GNA CCAA'!C18</f>
        <v>8.8319999999999996E-2</v>
      </c>
      <c r="D18" s="119">
        <f>'GO CCAA'!B18</f>
        <v>17.223760000000002</v>
      </c>
      <c r="E18" s="532">
        <f t="shared" si="1"/>
        <v>19.621420000000001</v>
      </c>
      <c r="F18" s="119"/>
      <c r="G18" s="119">
        <f>'GNA CCAA'!F18</f>
        <v>29.432710000000007</v>
      </c>
      <c r="H18" s="119">
        <f>'GNA CCAA'!G18</f>
        <v>1.8145799999999999</v>
      </c>
      <c r="I18" s="119">
        <f>'GO CCAA'!G18</f>
        <v>192.96239999999997</v>
      </c>
      <c r="J18" s="532">
        <f t="shared" si="0"/>
        <v>224.20968999999997</v>
      </c>
      <c r="K18" s="82"/>
    </row>
    <row r="19" spans="1:16" s="114" customFormat="1" x14ac:dyDescent="0.2">
      <c r="A19" s="569" t="s">
        <v>172</v>
      </c>
      <c r="B19" s="119">
        <f>'GNA CCAA'!B19</f>
        <v>41.855519999999999</v>
      </c>
      <c r="C19" s="119">
        <f>'GNA CCAA'!C19</f>
        <v>2.1911</v>
      </c>
      <c r="D19" s="119">
        <f>'GO CCAA'!B19</f>
        <v>177.20612</v>
      </c>
      <c r="E19" s="532">
        <f t="shared" si="1"/>
        <v>221.25273999999999</v>
      </c>
      <c r="F19" s="119"/>
      <c r="G19" s="119">
        <f>'GNA CCAA'!F19</f>
        <v>520.3083700000002</v>
      </c>
      <c r="H19" s="119">
        <f>'GNA CCAA'!G19</f>
        <v>32.274090000000001</v>
      </c>
      <c r="I19" s="119">
        <f>'GO CCAA'!G19</f>
        <v>2224.3495699999989</v>
      </c>
      <c r="J19" s="532">
        <f t="shared" si="0"/>
        <v>2776.932029999999</v>
      </c>
      <c r="K19" s="82"/>
    </row>
    <row r="20" spans="1:16" s="114" customFormat="1" x14ac:dyDescent="0.2">
      <c r="A20" s="569" t="s">
        <v>173</v>
      </c>
      <c r="B20" s="119">
        <f>'GNA CCAA'!B20</f>
        <v>0.54847000000000001</v>
      </c>
      <c r="C20" s="793">
        <f>'GNA CCAA'!C20</f>
        <v>0</v>
      </c>
      <c r="D20" s="119">
        <f>'GO CCAA'!B20</f>
        <v>1.74448</v>
      </c>
      <c r="E20" s="532">
        <f t="shared" si="1"/>
        <v>2.2929500000000003</v>
      </c>
      <c r="F20" s="119"/>
      <c r="G20" s="119">
        <f>'GNA CCAA'!F20</f>
        <v>7.1392000000000015</v>
      </c>
      <c r="H20" s="793">
        <f>'GNA CCAA'!G20</f>
        <v>0</v>
      </c>
      <c r="I20" s="119">
        <f>'GO CCAA'!G20</f>
        <v>20.322719999999997</v>
      </c>
      <c r="J20" s="532">
        <f t="shared" si="0"/>
        <v>27.461919999999999</v>
      </c>
      <c r="K20" s="82"/>
    </row>
    <row r="21" spans="1:16" s="114" customFormat="1" x14ac:dyDescent="0.2">
      <c r="A21" s="569" t="s">
        <v>174</v>
      </c>
      <c r="B21" s="119">
        <f>'GNA CCAA'!B21</f>
        <v>7.8618300000000012</v>
      </c>
      <c r="C21" s="119">
        <f>'GNA CCAA'!C21</f>
        <v>0.47661999999999999</v>
      </c>
      <c r="D21" s="119">
        <f>'GO CCAA'!B21</f>
        <v>67.338200000000001</v>
      </c>
      <c r="E21" s="532">
        <f t="shared" si="1"/>
        <v>75.676649999999995</v>
      </c>
      <c r="F21" s="119"/>
      <c r="G21" s="119">
        <f>'GNA CCAA'!F21</f>
        <v>113.40383000000007</v>
      </c>
      <c r="H21" s="119">
        <f>'GNA CCAA'!G21</f>
        <v>6.9028700000000018</v>
      </c>
      <c r="I21" s="119">
        <f>'GO CCAA'!G21</f>
        <v>882.83996000000002</v>
      </c>
      <c r="J21" s="532">
        <f t="shared" si="0"/>
        <v>1003.1466600000001</v>
      </c>
      <c r="K21" s="82"/>
    </row>
    <row r="22" spans="1:16" s="114" customFormat="1" x14ac:dyDescent="0.2">
      <c r="A22" s="569" t="s">
        <v>175</v>
      </c>
      <c r="B22" s="119">
        <f>'GNA CCAA'!B22</f>
        <v>4.6407700000000007</v>
      </c>
      <c r="C22" s="119">
        <f>'GNA CCAA'!C22</f>
        <v>0.18583</v>
      </c>
      <c r="D22" s="119">
        <f>'GO CCAA'!B22</f>
        <v>49.387589999999996</v>
      </c>
      <c r="E22" s="532">
        <f t="shared" si="1"/>
        <v>54.214189999999995</v>
      </c>
      <c r="F22" s="119"/>
      <c r="G22" s="119">
        <f>'GNA CCAA'!F22</f>
        <v>60.548690000000008</v>
      </c>
      <c r="H22" s="119">
        <f>'GNA CCAA'!G22</f>
        <v>3.0089299999999999</v>
      </c>
      <c r="I22" s="119">
        <f>'GO CCAA'!G22</f>
        <v>585.81686000000013</v>
      </c>
      <c r="J22" s="532">
        <f t="shared" si="0"/>
        <v>649.37448000000018</v>
      </c>
      <c r="K22" s="82"/>
    </row>
    <row r="23" spans="1:16" x14ac:dyDescent="0.2">
      <c r="A23" s="570" t="s">
        <v>176</v>
      </c>
      <c r="B23" s="119">
        <f>'GNA CCAA'!B23</f>
        <v>12.967790000000001</v>
      </c>
      <c r="C23" s="119">
        <f>'GNA CCAA'!C23</f>
        <v>0.79458999999999969</v>
      </c>
      <c r="D23" s="119">
        <f>'GO CCAA'!B23</f>
        <v>137.70128999999997</v>
      </c>
      <c r="E23" s="532">
        <f t="shared" si="1"/>
        <v>151.46366999999998</v>
      </c>
      <c r="F23" s="119"/>
      <c r="G23" s="119">
        <f>'GNA CCAA'!F23</f>
        <v>168.01413999999974</v>
      </c>
      <c r="H23" s="119">
        <f>'GNA CCAA'!G23</f>
        <v>12.461570000000004</v>
      </c>
      <c r="I23" s="119">
        <f>'GO CCAA'!G23</f>
        <v>1704.1744800000006</v>
      </c>
      <c r="J23" s="532">
        <f t="shared" si="0"/>
        <v>1884.6501900000003</v>
      </c>
      <c r="K23" s="475"/>
      <c r="P23" s="114"/>
    </row>
    <row r="24" spans="1:16" x14ac:dyDescent="0.2">
      <c r="A24" s="571" t="s">
        <v>492</v>
      </c>
      <c r="B24" s="123">
        <f>'GNA CCAA'!B24</f>
        <v>323.06109000000009</v>
      </c>
      <c r="C24" s="123">
        <f>'GNA CCAA'!C24</f>
        <v>26.010359999999981</v>
      </c>
      <c r="D24" s="123">
        <f>'GO CCAA'!B24</f>
        <v>1730.3449200000009</v>
      </c>
      <c r="E24" s="123">
        <f t="shared" si="1"/>
        <v>2079.4163700000008</v>
      </c>
      <c r="F24" s="123"/>
      <c r="G24" s="123">
        <f>'GNA CCAA'!F24</f>
        <v>4385.7770999999966</v>
      </c>
      <c r="H24" s="572">
        <f>'GNA CCAA'!G24</f>
        <v>376.48609000000016</v>
      </c>
      <c r="I24" s="123">
        <f>'GO CCAA'!G24</f>
        <v>22575.919880000074</v>
      </c>
      <c r="J24" s="123">
        <f t="shared" si="0"/>
        <v>27338.183070000072</v>
      </c>
      <c r="K24" s="475"/>
    </row>
    <row r="25" spans="1:16" x14ac:dyDescent="0.2">
      <c r="I25" s="8"/>
      <c r="J25" s="93" t="s">
        <v>235</v>
      </c>
    </row>
    <row r="26" spans="1:16" x14ac:dyDescent="0.2">
      <c r="A26" s="535" t="s">
        <v>499</v>
      </c>
      <c r="G26" s="125"/>
      <c r="H26" s="125"/>
      <c r="I26" s="125"/>
      <c r="J26" s="125"/>
    </row>
    <row r="27" spans="1:16" x14ac:dyDescent="0.2">
      <c r="A27" s="154" t="s">
        <v>236</v>
      </c>
      <c r="G27" s="125"/>
      <c r="H27" s="125"/>
      <c r="I27" s="125"/>
      <c r="J27" s="125"/>
    </row>
    <row r="28" spans="1:16" ht="18" x14ac:dyDescent="0.25">
      <c r="A28" s="126"/>
      <c r="E28" s="903"/>
      <c r="F28" s="903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338" priority="5" operator="between">
      <formula>0</formula>
      <formula>0.5</formula>
    </cfRule>
    <cfRule type="cellIs" dxfId="337" priority="6" operator="between">
      <formula>0</formula>
      <formula>0.49</formula>
    </cfRule>
  </conditionalFormatting>
  <conditionalFormatting sqref="E6:E23">
    <cfRule type="cellIs" dxfId="336" priority="3" operator="between">
      <formula>0</formula>
      <formula>0.5</formula>
    </cfRule>
    <cfRule type="cellIs" dxfId="335" priority="4" operator="between">
      <formula>0</formula>
      <formula>0.49</formula>
    </cfRule>
  </conditionalFormatting>
  <conditionalFormatting sqref="J6:J23">
    <cfRule type="cellIs" dxfId="334" priority="1" operator="between">
      <formula>0</formula>
      <formula>0.5</formula>
    </cfRule>
    <cfRule type="cellIs" dxfId="333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157</v>
      </c>
    </row>
    <row r="3" spans="1:65" s="102" customFormat="1" x14ac:dyDescent="0.2">
      <c r="A3" s="79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89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480</v>
      </c>
      <c r="D4" s="97" t="s">
        <v>47</v>
      </c>
      <c r="E4" s="97" t="s">
        <v>480</v>
      </c>
      <c r="F4" s="97" t="s">
        <v>47</v>
      </c>
      <c r="G4" s="97" t="s">
        <v>480</v>
      </c>
      <c r="H4" s="98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201</v>
      </c>
      <c r="B5" s="100">
        <v>442.41789000000006</v>
      </c>
      <c r="C5" s="101">
        <v>14.270867569836671</v>
      </c>
      <c r="D5" s="100">
        <v>442.41789000000006</v>
      </c>
      <c r="E5" s="101">
        <v>14.270867569836671</v>
      </c>
      <c r="F5" s="100">
        <v>5948.7372499999983</v>
      </c>
      <c r="G5" s="101">
        <v>7.6263894657721512</v>
      </c>
      <c r="H5" s="101">
        <v>99.995166770846751</v>
      </c>
    </row>
    <row r="6" spans="1:65" s="99" customFormat="1" x14ac:dyDescent="0.2">
      <c r="A6" s="99" t="s">
        <v>147</v>
      </c>
      <c r="B6" s="119">
        <v>1.4220000000000002E-2</v>
      </c>
      <c r="C6" s="536">
        <v>-26.244813278008287</v>
      </c>
      <c r="D6" s="119">
        <v>1.4220000000000002E-2</v>
      </c>
      <c r="E6" s="536">
        <v>-26.244813278008287</v>
      </c>
      <c r="F6" s="119">
        <v>0.28753000000000001</v>
      </c>
      <c r="G6" s="536">
        <v>-35.360370486938521</v>
      </c>
      <c r="H6" s="267">
        <v>4.833229153232743E-3</v>
      </c>
    </row>
    <row r="7" spans="1:65" s="99" customFormat="1" x14ac:dyDescent="0.2">
      <c r="A7" s="68" t="s">
        <v>117</v>
      </c>
      <c r="B7" s="69">
        <v>442.43211000000002</v>
      </c>
      <c r="C7" s="103">
        <v>14.268850079844212</v>
      </c>
      <c r="D7" s="69">
        <v>442.43211000000002</v>
      </c>
      <c r="E7" s="103">
        <v>14.268850079844212</v>
      </c>
      <c r="F7" s="69">
        <v>5949.0247799999988</v>
      </c>
      <c r="G7" s="103">
        <v>7.6229302468138531</v>
      </c>
      <c r="H7" s="103">
        <v>100</v>
      </c>
    </row>
    <row r="8" spans="1:65" s="99" customFormat="1" x14ac:dyDescent="0.2">
      <c r="H8" s="93" t="s">
        <v>235</v>
      </c>
    </row>
    <row r="9" spans="1:65" s="99" customFormat="1" x14ac:dyDescent="0.2">
      <c r="A9" s="94" t="s">
        <v>549</v>
      </c>
    </row>
    <row r="10" spans="1:65" x14ac:dyDescent="0.2">
      <c r="A10" s="166" t="s">
        <v>630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332" priority="7" operator="between">
      <formula>0</formula>
      <formula>0.5</formula>
    </cfRule>
    <cfRule type="cellIs" dxfId="331" priority="8" operator="between">
      <formula>0</formula>
      <formula>0.49</formula>
    </cfRule>
  </conditionalFormatting>
  <conditionalFormatting sqref="D6">
    <cfRule type="cellIs" dxfId="330" priority="5" operator="between">
      <formula>0</formula>
      <formula>0.5</formula>
    </cfRule>
    <cfRule type="cellIs" dxfId="329" priority="6" operator="between">
      <formula>0</formula>
      <formula>0.49</formula>
    </cfRule>
  </conditionalFormatting>
  <conditionalFormatting sqref="F6">
    <cfRule type="cellIs" dxfId="328" priority="3" operator="between">
      <formula>0</formula>
      <formula>0.5</formula>
    </cfRule>
    <cfRule type="cellIs" dxfId="327" priority="4" operator="between">
      <formula>0</formula>
      <formula>0.49</formula>
    </cfRule>
  </conditionalFormatting>
  <conditionalFormatting sqref="H6">
    <cfRule type="cellIs" dxfId="326" priority="1" operator="between">
      <formula>0</formula>
      <formula>0.5</formula>
    </cfRule>
    <cfRule type="cellIs" dxfId="325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86" t="s">
        <v>157</v>
      </c>
    </row>
    <row r="3" spans="1:65" s="102" customFormat="1" x14ac:dyDescent="0.2">
      <c r="A3" s="79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89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480</v>
      </c>
      <c r="D4" s="97" t="s">
        <v>47</v>
      </c>
      <c r="E4" s="97" t="s">
        <v>480</v>
      </c>
      <c r="F4" s="97" t="s">
        <v>47</v>
      </c>
      <c r="G4" s="98" t="s">
        <v>480</v>
      </c>
      <c r="H4" s="98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202</v>
      </c>
      <c r="B5" s="129">
        <v>204.60203000000004</v>
      </c>
      <c r="C5" s="180">
        <v>4.877622202874667</v>
      </c>
      <c r="D5" s="129">
        <v>204.60203000000004</v>
      </c>
      <c r="E5" s="180">
        <v>4.877622202874667</v>
      </c>
      <c r="F5" s="129">
        <v>2230.6738599999994</v>
      </c>
      <c r="G5" s="180">
        <v>6.1675901725934397</v>
      </c>
      <c r="H5" s="180">
        <v>26.130399823218813</v>
      </c>
    </row>
    <row r="6" spans="1:65" s="179" customFormat="1" x14ac:dyDescent="0.2">
      <c r="A6" s="179" t="s">
        <v>203</v>
      </c>
      <c r="B6" s="129">
        <v>461.94484</v>
      </c>
      <c r="C6" s="180">
        <v>-16.705359122918807</v>
      </c>
      <c r="D6" s="129">
        <v>461.94484</v>
      </c>
      <c r="E6" s="180">
        <v>-16.705359122918807</v>
      </c>
      <c r="F6" s="129">
        <v>6306.0262099999991</v>
      </c>
      <c r="G6" s="180">
        <v>2.4750817704608945</v>
      </c>
      <c r="H6" s="180">
        <v>73.869600176781205</v>
      </c>
    </row>
    <row r="7" spans="1:65" s="99" customFormat="1" x14ac:dyDescent="0.2">
      <c r="A7" s="68" t="s">
        <v>502</v>
      </c>
      <c r="B7" s="69">
        <v>666.54687000000001</v>
      </c>
      <c r="C7" s="103">
        <v>-11.088883042228707</v>
      </c>
      <c r="D7" s="69">
        <v>666.54687000000001</v>
      </c>
      <c r="E7" s="103">
        <v>-11.088883042228707</v>
      </c>
      <c r="F7" s="69">
        <v>8536.7000699999971</v>
      </c>
      <c r="G7" s="103">
        <v>3.4149324069542719</v>
      </c>
      <c r="H7" s="103">
        <v>100</v>
      </c>
    </row>
    <row r="8" spans="1:65" s="99" customFormat="1" x14ac:dyDescent="0.2">
      <c r="A8" s="181" t="s">
        <v>489</v>
      </c>
      <c r="B8" s="182">
        <v>442.55523000000005</v>
      </c>
      <c r="C8" s="760">
        <v>-17.664019177405628</v>
      </c>
      <c r="D8" s="182">
        <v>442.55523000000005</v>
      </c>
      <c r="E8" s="760">
        <v>-17.664019177405628</v>
      </c>
      <c r="F8" s="182">
        <v>6035.4907400000002</v>
      </c>
      <c r="G8" s="760">
        <v>0.64960879727527254</v>
      </c>
      <c r="H8" s="760">
        <v>70.700512967653111</v>
      </c>
    </row>
    <row r="9" spans="1:65" s="179" customFormat="1" x14ac:dyDescent="0.2">
      <c r="H9" s="93" t="s">
        <v>235</v>
      </c>
    </row>
    <row r="10" spans="1:65" s="179" customFormat="1" x14ac:dyDescent="0.2">
      <c r="A10" s="94" t="s">
        <v>549</v>
      </c>
    </row>
    <row r="11" spans="1:65" x14ac:dyDescent="0.2">
      <c r="A11" s="94" t="s">
        <v>503</v>
      </c>
    </row>
    <row r="12" spans="1:65" x14ac:dyDescent="0.2">
      <c r="A12" s="166" t="s">
        <v>630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D3" sqref="D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504</v>
      </c>
    </row>
    <row r="2" spans="1:3" ht="15.75" x14ac:dyDescent="0.25">
      <c r="A2" s="2"/>
      <c r="C2" s="587" t="s">
        <v>157</v>
      </c>
    </row>
    <row r="3" spans="1:3" s="114" customFormat="1" ht="13.7" customHeight="1" x14ac:dyDescent="0.2">
      <c r="A3" s="111"/>
      <c r="B3" s="438">
        <f>INDICE!A3</f>
        <v>42736</v>
      </c>
      <c r="C3" s="113"/>
    </row>
    <row r="4" spans="1:3" s="114" customFormat="1" x14ac:dyDescent="0.2">
      <c r="A4" s="568" t="s">
        <v>159</v>
      </c>
      <c r="B4" s="117">
        <v>16.813760000000002</v>
      </c>
      <c r="C4" s="117">
        <v>173.03287000000006</v>
      </c>
    </row>
    <row r="5" spans="1:3" s="114" customFormat="1" x14ac:dyDescent="0.2">
      <c r="A5" s="569" t="s">
        <v>160</v>
      </c>
      <c r="B5" s="119">
        <v>0.24310999999999999</v>
      </c>
      <c r="C5" s="119">
        <v>3.2394400000000001</v>
      </c>
    </row>
    <row r="6" spans="1:3" s="114" customFormat="1" x14ac:dyDescent="0.2">
      <c r="A6" s="569" t="s">
        <v>161</v>
      </c>
      <c r="B6" s="119">
        <v>5.2668799999999996</v>
      </c>
      <c r="C6" s="119">
        <v>53.528300000000002</v>
      </c>
    </row>
    <row r="7" spans="1:3" s="114" customFormat="1" x14ac:dyDescent="0.2">
      <c r="A7" s="569" t="s">
        <v>162</v>
      </c>
      <c r="B7" s="119">
        <v>7.0911299999999997</v>
      </c>
      <c r="C7" s="119">
        <v>171.02046999999996</v>
      </c>
    </row>
    <row r="8" spans="1:3" s="114" customFormat="1" x14ac:dyDescent="0.2">
      <c r="A8" s="569" t="s">
        <v>163</v>
      </c>
      <c r="B8" s="119">
        <v>115.05925000000001</v>
      </c>
      <c r="C8" s="119">
        <v>1156.47902</v>
      </c>
    </row>
    <row r="9" spans="1:3" s="114" customFormat="1" x14ac:dyDescent="0.2">
      <c r="A9" s="569" t="s">
        <v>164</v>
      </c>
      <c r="B9" s="119">
        <v>0.34683999999999998</v>
      </c>
      <c r="C9" s="119">
        <v>5.4493099999999988</v>
      </c>
    </row>
    <row r="10" spans="1:3" s="114" customFormat="1" x14ac:dyDescent="0.2">
      <c r="A10" s="569" t="s">
        <v>165</v>
      </c>
      <c r="B10" s="119">
        <v>2.36971</v>
      </c>
      <c r="C10" s="119">
        <v>30.912219999999991</v>
      </c>
    </row>
    <row r="11" spans="1:3" s="114" customFormat="1" x14ac:dyDescent="0.2">
      <c r="A11" s="569" t="s">
        <v>599</v>
      </c>
      <c r="B11" s="119">
        <v>9.1694300000000002</v>
      </c>
      <c r="C11" s="119">
        <v>118.69790000000003</v>
      </c>
    </row>
    <row r="12" spans="1:3" s="114" customFormat="1" x14ac:dyDescent="0.2">
      <c r="A12" s="569" t="s">
        <v>166</v>
      </c>
      <c r="B12" s="119">
        <v>3.5081700000000002</v>
      </c>
      <c r="C12" s="119">
        <v>39.10615</v>
      </c>
    </row>
    <row r="13" spans="1:3" s="114" customFormat="1" x14ac:dyDescent="0.2">
      <c r="A13" s="569" t="s">
        <v>167</v>
      </c>
      <c r="B13" s="119">
        <v>6.4918999999999993</v>
      </c>
      <c r="C13" s="119">
        <v>46.793159999999993</v>
      </c>
    </row>
    <row r="14" spans="1:3" s="114" customFormat="1" x14ac:dyDescent="0.2">
      <c r="A14" s="569" t="s">
        <v>168</v>
      </c>
      <c r="B14" s="119">
        <v>0.65417000000000003</v>
      </c>
      <c r="C14" s="119">
        <v>10.06948</v>
      </c>
    </row>
    <row r="15" spans="1:3" s="114" customFormat="1" x14ac:dyDescent="0.2">
      <c r="A15" s="569" t="s">
        <v>169</v>
      </c>
      <c r="B15" s="119">
        <v>0.32261000000000001</v>
      </c>
      <c r="C15" s="119">
        <v>2.9348700000000005</v>
      </c>
    </row>
    <row r="16" spans="1:3" s="114" customFormat="1" x14ac:dyDescent="0.2">
      <c r="A16" s="569" t="s">
        <v>170</v>
      </c>
      <c r="B16" s="119">
        <v>29.571540000000006</v>
      </c>
      <c r="C16" s="119">
        <v>355.63585999999987</v>
      </c>
    </row>
    <row r="17" spans="1:9" s="114" customFormat="1" x14ac:dyDescent="0.2">
      <c r="A17" s="569" t="s">
        <v>171</v>
      </c>
      <c r="B17" s="119">
        <v>0.22188999999999998</v>
      </c>
      <c r="C17" s="119">
        <v>2.9364400000000006</v>
      </c>
    </row>
    <row r="18" spans="1:9" s="114" customFormat="1" x14ac:dyDescent="0.2">
      <c r="A18" s="569" t="s">
        <v>172</v>
      </c>
      <c r="B18" s="119">
        <v>0.28543999999999997</v>
      </c>
      <c r="C18" s="119">
        <v>2.2417099999999994</v>
      </c>
    </row>
    <row r="19" spans="1:9" s="114" customFormat="1" x14ac:dyDescent="0.2">
      <c r="A19" s="569" t="s">
        <v>173</v>
      </c>
      <c r="B19" s="119">
        <v>6.1044300000000007</v>
      </c>
      <c r="C19" s="119">
        <v>46.135670000000012</v>
      </c>
    </row>
    <row r="20" spans="1:9" s="114" customFormat="1" x14ac:dyDescent="0.2">
      <c r="A20" s="569" t="s">
        <v>174</v>
      </c>
      <c r="B20" s="119">
        <v>0.34538000000000002</v>
      </c>
      <c r="C20" s="119">
        <v>4.7125800000000009</v>
      </c>
    </row>
    <row r="21" spans="1:9" s="114" customFormat="1" x14ac:dyDescent="0.2">
      <c r="A21" s="569" t="s">
        <v>175</v>
      </c>
      <c r="B21" s="119">
        <v>0.21375999999999998</v>
      </c>
      <c r="C21" s="119">
        <v>2.5990599999999997</v>
      </c>
    </row>
    <row r="22" spans="1:9" x14ac:dyDescent="0.2">
      <c r="A22" s="570" t="s">
        <v>176</v>
      </c>
      <c r="B22" s="119">
        <v>0.52263000000000004</v>
      </c>
      <c r="C22" s="119">
        <v>5.1493499999999992</v>
      </c>
      <c r="I22" s="114"/>
    </row>
    <row r="23" spans="1:9" x14ac:dyDescent="0.2">
      <c r="A23" s="571" t="s">
        <v>492</v>
      </c>
      <c r="B23" s="123">
        <v>204.60202999999996</v>
      </c>
      <c r="C23" s="123">
        <v>2230.6738600000026</v>
      </c>
    </row>
    <row r="24" spans="1:9" x14ac:dyDescent="0.2">
      <c r="A24" s="154" t="s">
        <v>236</v>
      </c>
      <c r="C24" s="93" t="s">
        <v>235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19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324" priority="3" operator="between">
      <formula>0</formula>
      <formula>0.5</formula>
    </cfRule>
    <cfRule type="cellIs" dxfId="323" priority="4" operator="between">
      <formula>0</formula>
      <formula>0.49</formula>
    </cfRule>
  </conditionalFormatting>
  <conditionalFormatting sqref="C5:C22">
    <cfRule type="cellIs" dxfId="322" priority="1" operator="between">
      <formula>0</formula>
      <formula>0.5</formula>
    </cfRule>
    <cfRule type="cellIs" dxfId="321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19" workbookViewId="0">
      <selection activeCell="I34" sqref="I34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82" t="s">
        <v>0</v>
      </c>
      <c r="B1" s="882"/>
      <c r="C1" s="882"/>
      <c r="D1" s="882"/>
      <c r="E1" s="882"/>
      <c r="F1" s="882"/>
    </row>
    <row r="2" spans="1:6" ht="12.75" x14ac:dyDescent="0.2">
      <c r="A2" s="883"/>
      <c r="B2" s="883"/>
      <c r="C2" s="883"/>
      <c r="D2" s="883"/>
      <c r="E2" s="883"/>
      <c r="F2" s="883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472</v>
      </c>
      <c r="F3" s="718" t="s">
        <v>473</v>
      </c>
    </row>
    <row r="4" spans="1:6" ht="12.75" x14ac:dyDescent="0.2">
      <c r="A4" s="26" t="s">
        <v>45</v>
      </c>
      <c r="B4" s="436"/>
      <c r="C4" s="436"/>
      <c r="D4" s="436"/>
      <c r="E4" s="436"/>
      <c r="F4" s="718"/>
    </row>
    <row r="5" spans="1:6" ht="12.75" x14ac:dyDescent="0.2">
      <c r="A5" s="27" t="s">
        <v>46</v>
      </c>
      <c r="B5" s="28" t="s">
        <v>657</v>
      </c>
      <c r="C5" s="29" t="s">
        <v>47</v>
      </c>
      <c r="D5" s="30">
        <v>4926.6394600000012</v>
      </c>
      <c r="E5" s="456">
        <v>4810.8282700000018</v>
      </c>
      <c r="F5" s="714" t="s">
        <v>664</v>
      </c>
    </row>
    <row r="6" spans="1:6" ht="12.75" x14ac:dyDescent="0.2">
      <c r="A6" s="22" t="s">
        <v>460</v>
      </c>
      <c r="B6" s="31" t="s">
        <v>657</v>
      </c>
      <c r="C6" s="32" t="s">
        <v>47</v>
      </c>
      <c r="D6" s="33">
        <v>283.86925000000002</v>
      </c>
      <c r="E6" s="457">
        <v>301.15329000000003</v>
      </c>
      <c r="F6" s="714" t="s">
        <v>664</v>
      </c>
    </row>
    <row r="7" spans="1:6" ht="12.75" x14ac:dyDescent="0.2">
      <c r="A7" s="22" t="s">
        <v>48</v>
      </c>
      <c r="B7" s="31" t="s">
        <v>657</v>
      </c>
      <c r="C7" s="32" t="s">
        <v>47</v>
      </c>
      <c r="D7" s="33">
        <v>393.01624000000021</v>
      </c>
      <c r="E7" s="457">
        <v>349.36042000000043</v>
      </c>
      <c r="F7" s="714" t="s">
        <v>664</v>
      </c>
    </row>
    <row r="8" spans="1:6" ht="12.75" x14ac:dyDescent="0.2">
      <c r="A8" s="22" t="s">
        <v>49</v>
      </c>
      <c r="B8" s="31" t="s">
        <v>657</v>
      </c>
      <c r="C8" s="32" t="s">
        <v>47</v>
      </c>
      <c r="D8" s="33">
        <v>439.69416999999999</v>
      </c>
      <c r="E8" s="457">
        <v>442.43211000000002</v>
      </c>
      <c r="F8" s="714" t="s">
        <v>664</v>
      </c>
    </row>
    <row r="9" spans="1:6" ht="12.75" x14ac:dyDescent="0.2">
      <c r="A9" s="22" t="s">
        <v>587</v>
      </c>
      <c r="B9" s="31" t="s">
        <v>657</v>
      </c>
      <c r="C9" s="32" t="s">
        <v>47</v>
      </c>
      <c r="D9" s="33">
        <v>1862.8465000000003</v>
      </c>
      <c r="E9" s="457">
        <v>1730.9912300000005</v>
      </c>
      <c r="F9" s="714" t="s">
        <v>664</v>
      </c>
    </row>
    <row r="10" spans="1:6" ht="12.75" x14ac:dyDescent="0.2">
      <c r="A10" s="34" t="s">
        <v>50</v>
      </c>
      <c r="B10" s="35" t="s">
        <v>657</v>
      </c>
      <c r="C10" s="36" t="s">
        <v>595</v>
      </c>
      <c r="D10" s="37">
        <v>34540.900999999998</v>
      </c>
      <c r="E10" s="458">
        <v>38470.101000000002</v>
      </c>
      <c r="F10" s="715" t="s">
        <v>664</v>
      </c>
    </row>
    <row r="11" spans="1:6" ht="12.75" x14ac:dyDescent="0.2">
      <c r="A11" s="38" t="s">
        <v>51</v>
      </c>
      <c r="B11" s="39"/>
      <c r="C11" s="40"/>
      <c r="D11" s="41"/>
      <c r="E11" s="41"/>
      <c r="F11" s="716"/>
    </row>
    <row r="12" spans="1:6" ht="12.75" x14ac:dyDescent="0.2">
      <c r="A12" s="22" t="s">
        <v>52</v>
      </c>
      <c r="B12" s="31" t="s">
        <v>657</v>
      </c>
      <c r="C12" s="32" t="s">
        <v>47</v>
      </c>
      <c r="D12" s="33">
        <v>5876</v>
      </c>
      <c r="E12" s="457">
        <v>5876</v>
      </c>
      <c r="F12" s="717" t="s">
        <v>664</v>
      </c>
    </row>
    <row r="13" spans="1:6" ht="12.75" x14ac:dyDescent="0.2">
      <c r="A13" s="22" t="s">
        <v>53</v>
      </c>
      <c r="B13" s="31" t="s">
        <v>657</v>
      </c>
      <c r="C13" s="32" t="s">
        <v>54</v>
      </c>
      <c r="D13" s="33">
        <v>40025.603810000001</v>
      </c>
      <c r="E13" s="457">
        <v>35862.370940000001</v>
      </c>
      <c r="F13" s="714" t="s">
        <v>664</v>
      </c>
    </row>
    <row r="14" spans="1:6" ht="12.75" x14ac:dyDescent="0.2">
      <c r="A14" s="22" t="s">
        <v>55</v>
      </c>
      <c r="B14" s="31" t="s">
        <v>657</v>
      </c>
      <c r="C14" s="32" t="s">
        <v>56</v>
      </c>
      <c r="D14" s="42">
        <v>46.156592424158148</v>
      </c>
      <c r="E14" s="459">
        <v>49.001659752036666</v>
      </c>
      <c r="F14" s="714" t="s">
        <v>664</v>
      </c>
    </row>
    <row r="15" spans="1:6" ht="12.75" x14ac:dyDescent="0.2">
      <c r="A15" s="22" t="s">
        <v>474</v>
      </c>
      <c r="B15" s="31" t="s">
        <v>657</v>
      </c>
      <c r="C15" s="32" t="s">
        <v>47</v>
      </c>
      <c r="D15" s="33">
        <v>900</v>
      </c>
      <c r="E15" s="457">
        <v>141</v>
      </c>
      <c r="F15" s="715" t="s">
        <v>664</v>
      </c>
    </row>
    <row r="16" spans="1:6" ht="12.75" x14ac:dyDescent="0.2">
      <c r="A16" s="26" t="s">
        <v>57</v>
      </c>
      <c r="B16" s="28"/>
      <c r="C16" s="29"/>
      <c r="D16" s="43"/>
      <c r="E16" s="43"/>
      <c r="F16" s="716"/>
    </row>
    <row r="17" spans="1:6" ht="12.75" x14ac:dyDescent="0.2">
      <c r="A17" s="27" t="s">
        <v>58</v>
      </c>
      <c r="B17" s="28" t="s">
        <v>657</v>
      </c>
      <c r="C17" s="29" t="s">
        <v>47</v>
      </c>
      <c r="D17" s="30">
        <v>5934</v>
      </c>
      <c r="E17" s="456">
        <v>5493</v>
      </c>
      <c r="F17" s="717" t="s">
        <v>664</v>
      </c>
    </row>
    <row r="18" spans="1:6" ht="12.75" x14ac:dyDescent="0.2">
      <c r="A18" s="22" t="s">
        <v>59</v>
      </c>
      <c r="B18" s="31" t="s">
        <v>657</v>
      </c>
      <c r="C18" s="32" t="s">
        <v>60</v>
      </c>
      <c r="D18" s="42">
        <v>89.804710174973053</v>
      </c>
      <c r="E18" s="459">
        <v>83.130649307571105</v>
      </c>
      <c r="F18" s="714" t="s">
        <v>664</v>
      </c>
    </row>
    <row r="19" spans="1:6" ht="12.75" x14ac:dyDescent="0.2">
      <c r="A19" s="34" t="s">
        <v>61</v>
      </c>
      <c r="B19" s="35" t="s">
        <v>657</v>
      </c>
      <c r="C19" s="44" t="s">
        <v>47</v>
      </c>
      <c r="D19" s="37">
        <v>17657</v>
      </c>
      <c r="E19" s="458">
        <v>18127</v>
      </c>
      <c r="F19" s="715" t="s">
        <v>664</v>
      </c>
    </row>
    <row r="20" spans="1:6" ht="12.75" x14ac:dyDescent="0.2">
      <c r="A20" s="26" t="s">
        <v>66</v>
      </c>
      <c r="B20" s="28"/>
      <c r="C20" s="29"/>
      <c r="D20" s="30"/>
      <c r="E20" s="30"/>
      <c r="F20" s="716"/>
    </row>
    <row r="21" spans="1:6" ht="12.75" x14ac:dyDescent="0.2">
      <c r="A21" s="27" t="s">
        <v>67</v>
      </c>
      <c r="B21" s="28" t="s">
        <v>68</v>
      </c>
      <c r="C21" s="29" t="s">
        <v>69</v>
      </c>
      <c r="D21" s="47">
        <v>53.201999999999998</v>
      </c>
      <c r="E21" s="460">
        <v>54.541904761904753</v>
      </c>
      <c r="F21" s="714" t="s">
        <v>664</v>
      </c>
    </row>
    <row r="22" spans="1:6" ht="12.75" x14ac:dyDescent="0.2">
      <c r="A22" s="22" t="s">
        <v>70</v>
      </c>
      <c r="B22" s="31" t="s">
        <v>71</v>
      </c>
      <c r="C22" s="32" t="s">
        <v>72</v>
      </c>
      <c r="D22" s="48">
        <v>1.0542904761904763</v>
      </c>
      <c r="E22" s="461">
        <v>1.0614409090909092</v>
      </c>
      <c r="F22" s="714" t="s">
        <v>664</v>
      </c>
    </row>
    <row r="23" spans="1:6" ht="12.75" x14ac:dyDescent="0.2">
      <c r="A23" s="22" t="s">
        <v>73</v>
      </c>
      <c r="B23" s="31" t="s">
        <v>662</v>
      </c>
      <c r="C23" s="32" t="s">
        <v>74</v>
      </c>
      <c r="D23" s="46">
        <v>121.41674550967743</v>
      </c>
      <c r="E23" s="462">
        <v>124.3614940096774</v>
      </c>
      <c r="F23" s="714" t="s">
        <v>664</v>
      </c>
    </row>
    <row r="24" spans="1:6" ht="12.75" x14ac:dyDescent="0.2">
      <c r="A24" s="22" t="s">
        <v>75</v>
      </c>
      <c r="B24" s="31" t="s">
        <v>662</v>
      </c>
      <c r="C24" s="32" t="s">
        <v>74</v>
      </c>
      <c r="D24" s="46">
        <v>110.28650571290322</v>
      </c>
      <c r="E24" s="462">
        <v>112.82471700645162</v>
      </c>
      <c r="F24" s="714" t="s">
        <v>664</v>
      </c>
    </row>
    <row r="25" spans="1:6" ht="12.75" x14ac:dyDescent="0.2">
      <c r="A25" s="22" t="s">
        <v>76</v>
      </c>
      <c r="B25" s="31" t="s">
        <v>662</v>
      </c>
      <c r="C25" s="32" t="s">
        <v>77</v>
      </c>
      <c r="D25" s="46">
        <v>12.28</v>
      </c>
      <c r="E25" s="462">
        <v>12.89</v>
      </c>
      <c r="F25" s="714" t="s">
        <v>664</v>
      </c>
    </row>
    <row r="26" spans="1:6" ht="12.75" x14ac:dyDescent="0.2">
      <c r="A26" s="34" t="s">
        <v>78</v>
      </c>
      <c r="B26" s="35" t="s">
        <v>662</v>
      </c>
      <c r="C26" s="36" t="s">
        <v>79</v>
      </c>
      <c r="D26" s="49">
        <v>8.2213304800000007</v>
      </c>
      <c r="E26" s="463">
        <v>8.4754970299999979</v>
      </c>
      <c r="F26" s="714" t="s">
        <v>664</v>
      </c>
    </row>
    <row r="27" spans="1:6" ht="12.75" x14ac:dyDescent="0.2">
      <c r="A27" s="38" t="s">
        <v>80</v>
      </c>
      <c r="B27" s="39"/>
      <c r="C27" s="40"/>
      <c r="D27" s="41"/>
      <c r="E27" s="41"/>
      <c r="F27" s="716"/>
    </row>
    <row r="28" spans="1:6" ht="12.75" x14ac:dyDescent="0.2">
      <c r="A28" s="22" t="s">
        <v>81</v>
      </c>
      <c r="B28" s="31" t="s">
        <v>82</v>
      </c>
      <c r="C28" s="32" t="s">
        <v>475</v>
      </c>
      <c r="D28" s="50">
        <v>3.2</v>
      </c>
      <c r="E28" s="464">
        <v>3</v>
      </c>
      <c r="F28" s="714" t="s">
        <v>661</v>
      </c>
    </row>
    <row r="29" spans="1:6" x14ac:dyDescent="0.2">
      <c r="A29" s="22" t="s">
        <v>83</v>
      </c>
      <c r="B29" s="31" t="s">
        <v>82</v>
      </c>
      <c r="C29" s="32" t="s">
        <v>475</v>
      </c>
      <c r="D29" s="51">
        <v>1.9</v>
      </c>
      <c r="E29" s="465">
        <v>2.5</v>
      </c>
      <c r="F29" s="714" t="s">
        <v>664</v>
      </c>
    </row>
    <row r="30" spans="1:6" ht="12.75" x14ac:dyDescent="0.2">
      <c r="A30" s="52" t="s">
        <v>84</v>
      </c>
      <c r="B30" s="31" t="s">
        <v>82</v>
      </c>
      <c r="C30" s="32" t="s">
        <v>475</v>
      </c>
      <c r="D30" s="51">
        <v>1.2</v>
      </c>
      <c r="E30" s="465">
        <v>-0.9</v>
      </c>
      <c r="F30" s="714" t="s">
        <v>664</v>
      </c>
    </row>
    <row r="31" spans="1:6" ht="12.75" x14ac:dyDescent="0.2">
      <c r="A31" s="52" t="s">
        <v>85</v>
      </c>
      <c r="B31" s="31" t="s">
        <v>82</v>
      </c>
      <c r="C31" s="32" t="s">
        <v>475</v>
      </c>
      <c r="D31" s="51">
        <v>6.6</v>
      </c>
      <c r="E31" s="465">
        <v>3.3</v>
      </c>
      <c r="F31" s="714" t="s">
        <v>664</v>
      </c>
    </row>
    <row r="32" spans="1:6" ht="12.75" x14ac:dyDescent="0.2">
      <c r="A32" s="52" t="s">
        <v>86</v>
      </c>
      <c r="B32" s="31" t="s">
        <v>82</v>
      </c>
      <c r="C32" s="32" t="s">
        <v>475</v>
      </c>
      <c r="D32" s="51">
        <v>0.9</v>
      </c>
      <c r="E32" s="465">
        <v>-0.8</v>
      </c>
      <c r="F32" s="714" t="s">
        <v>664</v>
      </c>
    </row>
    <row r="33" spans="1:6" ht="12.75" x14ac:dyDescent="0.2">
      <c r="A33" s="52" t="s">
        <v>87</v>
      </c>
      <c r="B33" s="31" t="s">
        <v>82</v>
      </c>
      <c r="C33" s="32" t="s">
        <v>475</v>
      </c>
      <c r="D33" s="51">
        <v>-1</v>
      </c>
      <c r="E33" s="465">
        <v>-0.2</v>
      </c>
      <c r="F33" s="714" t="s">
        <v>664</v>
      </c>
    </row>
    <row r="34" spans="1:6" ht="12.75" x14ac:dyDescent="0.2">
      <c r="A34" s="52" t="s">
        <v>88</v>
      </c>
      <c r="B34" s="31" t="s">
        <v>82</v>
      </c>
      <c r="C34" s="32" t="s">
        <v>475</v>
      </c>
      <c r="D34" s="51">
        <v>4.4000000000000004</v>
      </c>
      <c r="E34" s="465">
        <v>3.1</v>
      </c>
      <c r="F34" s="714" t="s">
        <v>664</v>
      </c>
    </row>
    <row r="35" spans="1:6" ht="12.75" x14ac:dyDescent="0.2">
      <c r="A35" s="52" t="s">
        <v>89</v>
      </c>
      <c r="B35" s="31" t="s">
        <v>82</v>
      </c>
      <c r="C35" s="32" t="s">
        <v>475</v>
      </c>
      <c r="D35" s="51">
        <v>2</v>
      </c>
      <c r="E35" s="465">
        <v>9.5</v>
      </c>
      <c r="F35" s="714" t="s">
        <v>664</v>
      </c>
    </row>
    <row r="36" spans="1:6" x14ac:dyDescent="0.2">
      <c r="A36" s="22" t="s">
        <v>90</v>
      </c>
      <c r="B36" s="31" t="s">
        <v>91</v>
      </c>
      <c r="C36" s="32" t="s">
        <v>475</v>
      </c>
      <c r="D36" s="51">
        <v>-1.9</v>
      </c>
      <c r="E36" s="465">
        <v>5</v>
      </c>
      <c r="F36" s="714" t="s">
        <v>664</v>
      </c>
    </row>
    <row r="37" spans="1:6" x14ac:dyDescent="0.2">
      <c r="A37" s="22" t="s">
        <v>476</v>
      </c>
      <c r="B37" s="31" t="s">
        <v>92</v>
      </c>
      <c r="C37" s="32" t="s">
        <v>475</v>
      </c>
      <c r="D37" s="51">
        <v>-3.8</v>
      </c>
      <c r="E37" s="465">
        <v>16.600000000000001</v>
      </c>
      <c r="F37" s="714" t="s">
        <v>664</v>
      </c>
    </row>
    <row r="38" spans="1:6" ht="12.75" x14ac:dyDescent="0.2">
      <c r="A38" s="34" t="s">
        <v>93</v>
      </c>
      <c r="B38" s="35" t="s">
        <v>94</v>
      </c>
      <c r="C38" s="36" t="s">
        <v>475</v>
      </c>
      <c r="D38" s="53">
        <v>9.3000000000000007</v>
      </c>
      <c r="E38" s="466">
        <v>10.7</v>
      </c>
      <c r="F38" s="714" t="s">
        <v>664</v>
      </c>
    </row>
    <row r="39" spans="1:6" ht="12.75" x14ac:dyDescent="0.2">
      <c r="A39" s="38" t="s">
        <v>62</v>
      </c>
      <c r="B39" s="39"/>
      <c r="C39" s="40"/>
      <c r="D39" s="41"/>
      <c r="E39" s="41"/>
      <c r="F39" s="716"/>
    </row>
    <row r="40" spans="1:6" ht="12.75" x14ac:dyDescent="0.2">
      <c r="A40" s="22" t="s">
        <v>63</v>
      </c>
      <c r="B40" s="31" t="s">
        <v>657</v>
      </c>
      <c r="C40" s="32" t="s">
        <v>47</v>
      </c>
      <c r="D40" s="45">
        <v>9.7070000000000007</v>
      </c>
      <c r="E40" s="467">
        <v>9.4740000000000002</v>
      </c>
      <c r="F40" s="714" t="s">
        <v>664</v>
      </c>
    </row>
    <row r="41" spans="1:6" ht="12.75" x14ac:dyDescent="0.2">
      <c r="A41" s="22" t="s">
        <v>50</v>
      </c>
      <c r="B41" s="31" t="s">
        <v>657</v>
      </c>
      <c r="C41" s="32" t="s">
        <v>54</v>
      </c>
      <c r="D41" s="33">
        <v>34.7178973356</v>
      </c>
      <c r="E41" s="457">
        <v>47.429132963600004</v>
      </c>
      <c r="F41" s="714" t="s">
        <v>664</v>
      </c>
    </row>
    <row r="42" spans="1:6" ht="12.75" x14ac:dyDescent="0.2">
      <c r="A42" s="22" t="s">
        <v>64</v>
      </c>
      <c r="B42" s="31" t="s">
        <v>657</v>
      </c>
      <c r="C42" s="32" t="s">
        <v>60</v>
      </c>
      <c r="D42" s="46">
        <v>0.19703085802832421</v>
      </c>
      <c r="E42" s="462">
        <v>0.1969307459815022</v>
      </c>
      <c r="F42" s="714" t="s">
        <v>664</v>
      </c>
    </row>
    <row r="43" spans="1:6" ht="12.75" x14ac:dyDescent="0.2">
      <c r="A43" s="34" t="s">
        <v>65</v>
      </c>
      <c r="B43" s="35" t="s">
        <v>657</v>
      </c>
      <c r="C43" s="36" t="s">
        <v>60</v>
      </c>
      <c r="D43" s="46">
        <v>0.10051242535798358</v>
      </c>
      <c r="E43" s="462">
        <v>0.12328829852461266</v>
      </c>
      <c r="F43" s="714" t="s">
        <v>664</v>
      </c>
    </row>
    <row r="44" spans="1:6" x14ac:dyDescent="0.2">
      <c r="A44" s="38" t="s">
        <v>95</v>
      </c>
      <c r="B44" s="39"/>
      <c r="C44" s="40"/>
      <c r="D44" s="41"/>
      <c r="E44" s="41"/>
      <c r="F44" s="716"/>
    </row>
    <row r="45" spans="1:6" ht="12.75" x14ac:dyDescent="0.2">
      <c r="A45" s="54" t="s">
        <v>96</v>
      </c>
      <c r="B45" s="31" t="s">
        <v>82</v>
      </c>
      <c r="C45" s="32" t="s">
        <v>475</v>
      </c>
      <c r="D45" s="51">
        <v>1</v>
      </c>
      <c r="E45" s="465">
        <v>4.0999999999999996</v>
      </c>
      <c r="F45" s="714" t="s">
        <v>664</v>
      </c>
    </row>
    <row r="46" spans="1:6" ht="12.75" x14ac:dyDescent="0.2">
      <c r="A46" s="55" t="s">
        <v>97</v>
      </c>
      <c r="B46" s="31" t="s">
        <v>82</v>
      </c>
      <c r="C46" s="32" t="s">
        <v>475</v>
      </c>
      <c r="D46" s="51">
        <v>0.8</v>
      </c>
      <c r="E46" s="465">
        <v>5.0999999999999996</v>
      </c>
      <c r="F46" s="714" t="s">
        <v>664</v>
      </c>
    </row>
    <row r="47" spans="1:6" ht="12.75" x14ac:dyDescent="0.2">
      <c r="A47" s="55" t="s">
        <v>98</v>
      </c>
      <c r="B47" s="31" t="s">
        <v>82</v>
      </c>
      <c r="C47" s="32" t="s">
        <v>475</v>
      </c>
      <c r="D47" s="51">
        <v>1.6</v>
      </c>
      <c r="E47" s="465">
        <v>1.7</v>
      </c>
      <c r="F47" s="714" t="s">
        <v>664</v>
      </c>
    </row>
    <row r="48" spans="1:6" ht="12.75" x14ac:dyDescent="0.2">
      <c r="A48" s="54" t="s">
        <v>99</v>
      </c>
      <c r="B48" s="31" t="s">
        <v>82</v>
      </c>
      <c r="C48" s="32" t="s">
        <v>475</v>
      </c>
      <c r="D48" s="51">
        <v>1.1000000000000001</v>
      </c>
      <c r="E48" s="465">
        <v>1.5</v>
      </c>
      <c r="F48" s="714" t="s">
        <v>664</v>
      </c>
    </row>
    <row r="49" spans="1:7" ht="12.75" x14ac:dyDescent="0.2">
      <c r="A49" s="468" t="s">
        <v>100</v>
      </c>
      <c r="B49" s="31" t="s">
        <v>82</v>
      </c>
      <c r="C49" s="32" t="s">
        <v>475</v>
      </c>
      <c r="D49" s="51">
        <v>1.9</v>
      </c>
      <c r="E49" s="465">
        <v>1.7</v>
      </c>
      <c r="F49" s="714" t="s">
        <v>664</v>
      </c>
    </row>
    <row r="50" spans="1:7" ht="12.75" x14ac:dyDescent="0.2">
      <c r="A50" s="55" t="s">
        <v>101</v>
      </c>
      <c r="B50" s="31" t="s">
        <v>82</v>
      </c>
      <c r="C50" s="32" t="s">
        <v>475</v>
      </c>
      <c r="D50" s="51">
        <v>3.1</v>
      </c>
      <c r="E50" s="465">
        <v>1.8</v>
      </c>
      <c r="F50" s="714" t="s">
        <v>664</v>
      </c>
    </row>
    <row r="51" spans="1:7" ht="12.75" x14ac:dyDescent="0.2">
      <c r="A51" s="55" t="s">
        <v>102</v>
      </c>
      <c r="B51" s="31" t="s">
        <v>82</v>
      </c>
      <c r="C51" s="32" t="s">
        <v>475</v>
      </c>
      <c r="D51" s="51">
        <v>-10.199999999999999</v>
      </c>
      <c r="E51" s="465">
        <v>2.4</v>
      </c>
      <c r="F51" s="714" t="s">
        <v>664</v>
      </c>
    </row>
    <row r="52" spans="1:7" ht="12.75" x14ac:dyDescent="0.2">
      <c r="A52" s="55" t="s">
        <v>103</v>
      </c>
      <c r="B52" s="31" t="s">
        <v>82</v>
      </c>
      <c r="C52" s="32" t="s">
        <v>475</v>
      </c>
      <c r="D52" s="51">
        <v>-5.6</v>
      </c>
      <c r="E52" s="465">
        <v>0</v>
      </c>
      <c r="F52" s="714" t="s">
        <v>664</v>
      </c>
    </row>
    <row r="53" spans="1:7" ht="12.75" x14ac:dyDescent="0.2">
      <c r="A53" s="54" t="s">
        <v>104</v>
      </c>
      <c r="B53" s="31" t="s">
        <v>82</v>
      </c>
      <c r="C53" s="32" t="s">
        <v>475</v>
      </c>
      <c r="D53" s="51">
        <v>5.9</v>
      </c>
      <c r="E53" s="465">
        <v>5.8</v>
      </c>
      <c r="F53" s="714" t="s">
        <v>664</v>
      </c>
    </row>
    <row r="54" spans="1:7" ht="12.75" x14ac:dyDescent="0.2">
      <c r="A54" s="56" t="s">
        <v>105</v>
      </c>
      <c r="B54" s="35" t="s">
        <v>82</v>
      </c>
      <c r="C54" s="36" t="s">
        <v>475</v>
      </c>
      <c r="D54" s="53">
        <v>3.7</v>
      </c>
      <c r="E54" s="466">
        <v>1.3</v>
      </c>
      <c r="F54" s="715" t="s">
        <v>664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47"/>
      <c r="B56" s="22"/>
      <c r="C56" s="22"/>
      <c r="D56" s="22"/>
      <c r="E56" s="22"/>
      <c r="F56" s="22"/>
    </row>
    <row r="57" spans="1:7" ht="12.75" x14ac:dyDescent="0.2">
      <c r="A57" s="447" t="s">
        <v>477</v>
      </c>
      <c r="B57" s="453"/>
      <c r="C57" s="453"/>
      <c r="D57" s="454"/>
      <c r="E57" s="22"/>
      <c r="F57" s="22"/>
    </row>
    <row r="58" spans="1:7" ht="12.75" x14ac:dyDescent="0.2">
      <c r="A58" s="447" t="s">
        <v>478</v>
      </c>
      <c r="B58" s="22"/>
      <c r="C58" s="22"/>
      <c r="D58" s="22"/>
      <c r="E58" s="22"/>
      <c r="F58" s="22"/>
    </row>
    <row r="59" spans="1:7" ht="12.75" x14ac:dyDescent="0.2">
      <c r="A59" s="447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A11" sqref="A10:H11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86" t="s">
        <v>157</v>
      </c>
    </row>
    <row r="3" spans="1:65" s="102" customFormat="1" x14ac:dyDescent="0.2">
      <c r="A3" s="79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894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47</v>
      </c>
      <c r="C4" s="97" t="s">
        <v>480</v>
      </c>
      <c r="D4" s="97" t="s">
        <v>47</v>
      </c>
      <c r="E4" s="97" t="s">
        <v>480</v>
      </c>
      <c r="F4" s="97" t="s">
        <v>47</v>
      </c>
      <c r="G4" s="98" t="s">
        <v>480</v>
      </c>
      <c r="H4" s="98" t="s">
        <v>108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204</v>
      </c>
      <c r="B5" s="588">
        <v>31.783978665929599</v>
      </c>
      <c r="C5" s="267">
        <v>3.650835286903765</v>
      </c>
      <c r="D5" s="100">
        <v>31.783978665929599</v>
      </c>
      <c r="E5" s="101">
        <v>3.650835286903765</v>
      </c>
      <c r="F5" s="100">
        <v>398.53242641383889</v>
      </c>
      <c r="G5" s="101">
        <v>4.5386858993848787</v>
      </c>
      <c r="H5" s="589">
        <v>7.2615701734218554</v>
      </c>
      <c r="I5" s="99"/>
    </row>
    <row r="6" spans="1:65" s="136" customFormat="1" x14ac:dyDescent="0.2">
      <c r="A6" s="99" t="s">
        <v>205</v>
      </c>
      <c r="B6" s="588">
        <v>48.527000000000001</v>
      </c>
      <c r="C6" s="101">
        <v>61.401583183662609</v>
      </c>
      <c r="D6" s="100">
        <v>48.527000000000001</v>
      </c>
      <c r="E6" s="101">
        <v>61.401583183662609</v>
      </c>
      <c r="F6" s="100">
        <v>751.98500000000001</v>
      </c>
      <c r="G6" s="101">
        <v>-16.030274369851586</v>
      </c>
      <c r="H6" s="589">
        <v>13.701750434706952</v>
      </c>
      <c r="I6" s="99"/>
    </row>
    <row r="7" spans="1:65" s="136" customFormat="1" x14ac:dyDescent="0.2">
      <c r="A7" s="99" t="s">
        <v>206</v>
      </c>
      <c r="B7" s="588">
        <v>232</v>
      </c>
      <c r="C7" s="101">
        <v>56.756756756756758</v>
      </c>
      <c r="D7" s="100">
        <v>232</v>
      </c>
      <c r="E7" s="101">
        <v>56.756756756756758</v>
      </c>
      <c r="F7" s="100">
        <v>2306</v>
      </c>
      <c r="G7" s="101">
        <v>-14.750462107208872</v>
      </c>
      <c r="H7" s="589">
        <v>42.017110051974754</v>
      </c>
      <c r="I7" s="99"/>
    </row>
    <row r="8" spans="1:65" s="136" customFormat="1" x14ac:dyDescent="0.2">
      <c r="A8" s="179" t="s">
        <v>506</v>
      </c>
      <c r="B8" s="588">
        <v>163.68902133407042</v>
      </c>
      <c r="C8" s="101">
        <v>-34.339947054870088</v>
      </c>
      <c r="D8" s="100">
        <v>163.68902133407042</v>
      </c>
      <c r="E8" s="101">
        <v>-34.339947054870088</v>
      </c>
      <c r="F8" s="100">
        <v>2031.7229526781566</v>
      </c>
      <c r="G8" s="796">
        <v>-0.30300290318402301</v>
      </c>
      <c r="H8" s="589">
        <v>37.019569339896442</v>
      </c>
      <c r="I8" s="99"/>
      <c r="J8" s="100"/>
    </row>
    <row r="9" spans="1:65" s="99" customFormat="1" x14ac:dyDescent="0.2">
      <c r="A9" s="68" t="s">
        <v>207</v>
      </c>
      <c r="B9" s="69">
        <v>476.00000000000006</v>
      </c>
      <c r="C9" s="103">
        <v>3.9237324042276547</v>
      </c>
      <c r="D9" s="69">
        <v>476.00000000000006</v>
      </c>
      <c r="E9" s="103">
        <v>3.9237324042276547</v>
      </c>
      <c r="F9" s="69">
        <v>5488.2403790919952</v>
      </c>
      <c r="G9" s="103">
        <v>-8.8282253828602677</v>
      </c>
      <c r="H9" s="103">
        <v>100</v>
      </c>
    </row>
    <row r="10" spans="1:65" s="99" customFormat="1" x14ac:dyDescent="0.2">
      <c r="H10" s="93" t="s">
        <v>235</v>
      </c>
    </row>
    <row r="11" spans="1:65" s="99" customFormat="1" x14ac:dyDescent="0.2">
      <c r="A11" s="94" t="s">
        <v>549</v>
      </c>
    </row>
    <row r="12" spans="1:65" x14ac:dyDescent="0.2">
      <c r="A12" s="94" t="s">
        <v>505</v>
      </c>
    </row>
    <row r="13" spans="1:65" x14ac:dyDescent="0.2">
      <c r="A13" s="166" t="s">
        <v>630</v>
      </c>
    </row>
  </sheetData>
  <mergeCells count="3">
    <mergeCell ref="B3:C3"/>
    <mergeCell ref="D3:E3"/>
    <mergeCell ref="F3:H3"/>
  </mergeCells>
  <conditionalFormatting sqref="C5">
    <cfRule type="cellIs" dxfId="320" priority="1" operator="between">
      <formula>-0.49999999</formula>
      <formula>0.499999</formula>
    </cfRule>
    <cfRule type="cellIs" dxfId="319" priority="2" operator="between">
      <formula>0</formula>
      <formula>0.5</formula>
    </cfRule>
    <cfRule type="cellIs" dxfId="318" priority="3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workbookViewId="0">
      <selection activeCell="A3" sqref="A3:A4"/>
    </sheetView>
  </sheetViews>
  <sheetFormatPr baseColWidth="10" defaultRowHeight="14.25" x14ac:dyDescent="0.2"/>
  <cols>
    <col min="1" max="1" width="8.5" customWidth="1"/>
    <col min="2" max="2" width="13.6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28" t="s">
        <v>265</v>
      </c>
      <c r="B1" s="428"/>
      <c r="C1" s="1"/>
      <c r="D1" s="1"/>
      <c r="E1" s="1"/>
      <c r="F1" s="1"/>
      <c r="G1" s="1"/>
      <c r="H1" s="1"/>
      <c r="I1" s="1"/>
    </row>
    <row r="2" spans="1:10" x14ac:dyDescent="0.2">
      <c r="A2" s="590"/>
      <c r="B2" s="590"/>
      <c r="C2" s="590"/>
      <c r="D2" s="590"/>
      <c r="E2" s="590"/>
      <c r="F2" s="1"/>
      <c r="G2" s="1"/>
      <c r="H2" s="591"/>
      <c r="I2" s="594" t="s">
        <v>157</v>
      </c>
    </row>
    <row r="3" spans="1:10" ht="14.45" customHeight="1" x14ac:dyDescent="0.2">
      <c r="A3" s="910" t="s">
        <v>517</v>
      </c>
      <c r="B3" s="910" t="s">
        <v>518</v>
      </c>
      <c r="C3" s="893">
        <f>INDICE!A3</f>
        <v>42736</v>
      </c>
      <c r="D3" s="894"/>
      <c r="E3" s="894" t="s">
        <v>118</v>
      </c>
      <c r="F3" s="894"/>
      <c r="G3" s="894" t="s">
        <v>119</v>
      </c>
      <c r="H3" s="894"/>
      <c r="I3" s="894"/>
    </row>
    <row r="4" spans="1:10" x14ac:dyDescent="0.2">
      <c r="A4" s="911"/>
      <c r="B4" s="911"/>
      <c r="C4" s="97" t="s">
        <v>47</v>
      </c>
      <c r="D4" s="97" t="s">
        <v>515</v>
      </c>
      <c r="E4" s="97" t="s">
        <v>47</v>
      </c>
      <c r="F4" s="97" t="s">
        <v>515</v>
      </c>
      <c r="G4" s="97" t="s">
        <v>47</v>
      </c>
      <c r="H4" s="98" t="s">
        <v>515</v>
      </c>
      <c r="I4" s="98" t="s">
        <v>108</v>
      </c>
    </row>
    <row r="5" spans="1:10" x14ac:dyDescent="0.2">
      <c r="A5" s="595"/>
      <c r="B5" s="601" t="s">
        <v>209</v>
      </c>
      <c r="C5" s="598">
        <v>216</v>
      </c>
      <c r="D5" s="186">
        <v>180.51948051948051</v>
      </c>
      <c r="E5" s="185">
        <v>216</v>
      </c>
      <c r="F5" s="197">
        <v>180.51948051948051</v>
      </c>
      <c r="G5" s="597">
        <v>576</v>
      </c>
      <c r="H5" s="197">
        <v>-10.835913312693499</v>
      </c>
      <c r="I5" s="603">
        <v>0.88934179443234984</v>
      </c>
      <c r="J5" s="390"/>
    </row>
    <row r="6" spans="1:10" x14ac:dyDescent="0.2">
      <c r="A6" s="184"/>
      <c r="B6" s="184" t="s">
        <v>246</v>
      </c>
      <c r="C6" s="599">
        <v>0</v>
      </c>
      <c r="D6" s="186" t="s">
        <v>148</v>
      </c>
      <c r="E6" s="188">
        <v>0</v>
      </c>
      <c r="F6" s="186" t="s">
        <v>148</v>
      </c>
      <c r="G6" s="597">
        <v>522</v>
      </c>
      <c r="H6" s="805" t="s">
        <v>148</v>
      </c>
      <c r="I6" s="603">
        <v>0.80596600120431705</v>
      </c>
      <c r="J6" s="390"/>
    </row>
    <row r="7" spans="1:10" x14ac:dyDescent="0.2">
      <c r="A7" s="184"/>
      <c r="B7" s="602" t="s">
        <v>210</v>
      </c>
      <c r="C7" s="599">
        <v>881</v>
      </c>
      <c r="D7" s="186">
        <v>99.321266968325801</v>
      </c>
      <c r="E7" s="188">
        <v>881</v>
      </c>
      <c r="F7" s="186">
        <v>99.321266968325801</v>
      </c>
      <c r="G7" s="597">
        <v>9673</v>
      </c>
      <c r="H7" s="196">
        <v>10.751087703228761</v>
      </c>
      <c r="I7" s="603">
        <v>14.935074961014097</v>
      </c>
      <c r="J7" s="390"/>
    </row>
    <row r="8" spans="1:10" x14ac:dyDescent="0.2">
      <c r="A8" s="789" t="s">
        <v>342</v>
      </c>
      <c r="B8" s="790"/>
      <c r="C8" s="191">
        <v>1097</v>
      </c>
      <c r="D8" s="192">
        <v>111.36801541425818</v>
      </c>
      <c r="E8" s="191">
        <v>1097</v>
      </c>
      <c r="F8" s="193">
        <v>111.36801541425818</v>
      </c>
      <c r="G8" s="194">
        <v>10771</v>
      </c>
      <c r="H8" s="193">
        <v>14.829424307036248</v>
      </c>
      <c r="I8" s="195">
        <v>16.630382756650764</v>
      </c>
      <c r="J8" s="390"/>
    </row>
    <row r="9" spans="1:10" x14ac:dyDescent="0.2">
      <c r="A9" s="595"/>
      <c r="B9" s="184" t="s">
        <v>211</v>
      </c>
      <c r="C9" s="599">
        <v>232</v>
      </c>
      <c r="D9" s="186">
        <v>-13.432835820895523</v>
      </c>
      <c r="E9" s="188">
        <v>232</v>
      </c>
      <c r="F9" s="189">
        <v>-13.432835820895523</v>
      </c>
      <c r="G9" s="597">
        <v>2804</v>
      </c>
      <c r="H9" s="189">
        <v>34.678194044188281</v>
      </c>
      <c r="I9" s="603">
        <v>4.3293652631741475</v>
      </c>
      <c r="J9" s="390"/>
    </row>
    <row r="10" spans="1:10" x14ac:dyDescent="0.2">
      <c r="A10" s="595"/>
      <c r="B10" s="184" t="s">
        <v>212</v>
      </c>
      <c r="C10" s="599">
        <v>149</v>
      </c>
      <c r="D10" s="186">
        <v>-19.45945945945946</v>
      </c>
      <c r="E10" s="188">
        <v>149</v>
      </c>
      <c r="F10" s="197">
        <v>-19.45945945945946</v>
      </c>
      <c r="G10" s="188">
        <v>2608</v>
      </c>
      <c r="H10" s="197">
        <v>-16.783663050414805</v>
      </c>
      <c r="I10" s="763">
        <v>4.0267420136798062</v>
      </c>
      <c r="J10" s="390"/>
    </row>
    <row r="11" spans="1:10" x14ac:dyDescent="0.2">
      <c r="A11" s="199"/>
      <c r="B11" s="184" t="s">
        <v>666</v>
      </c>
      <c r="C11" s="599">
        <v>49</v>
      </c>
      <c r="D11" s="186" t="s">
        <v>148</v>
      </c>
      <c r="E11" s="188">
        <v>49</v>
      </c>
      <c r="F11" s="198" t="s">
        <v>148</v>
      </c>
      <c r="G11" s="188">
        <v>49</v>
      </c>
      <c r="H11" s="198" t="s">
        <v>148</v>
      </c>
      <c r="I11" s="822">
        <v>7.5655812373585304E-2</v>
      </c>
      <c r="J11" s="390"/>
    </row>
    <row r="12" spans="1:10" x14ac:dyDescent="0.2">
      <c r="A12" s="184"/>
      <c r="B12" s="184" t="s">
        <v>213</v>
      </c>
      <c r="C12" s="599">
        <v>338</v>
      </c>
      <c r="D12" s="186">
        <v>48.245614035087719</v>
      </c>
      <c r="E12" s="188">
        <v>338</v>
      </c>
      <c r="F12" s="198">
        <v>48.245614035087719</v>
      </c>
      <c r="G12" s="188">
        <v>1230</v>
      </c>
      <c r="H12" s="198">
        <v>-62.316176470588239</v>
      </c>
      <c r="I12" s="822">
        <v>1.8991152901940804</v>
      </c>
      <c r="J12" s="390"/>
    </row>
    <row r="13" spans="1:10" x14ac:dyDescent="0.2">
      <c r="A13" s="789" t="s">
        <v>507</v>
      </c>
      <c r="B13" s="790"/>
      <c r="C13" s="191">
        <v>768</v>
      </c>
      <c r="D13" s="192">
        <v>12.77533039647577</v>
      </c>
      <c r="E13" s="191">
        <v>768</v>
      </c>
      <c r="F13" s="193">
        <v>12.77533039647577</v>
      </c>
      <c r="G13" s="194">
        <v>6691</v>
      </c>
      <c r="H13" s="193">
        <v>-21.096698113207545</v>
      </c>
      <c r="I13" s="195">
        <v>10.33087837942162</v>
      </c>
      <c r="J13" s="390"/>
    </row>
    <row r="14" spans="1:10" x14ac:dyDescent="0.2">
      <c r="A14" s="596"/>
      <c r="B14" s="600" t="s">
        <v>632</v>
      </c>
      <c r="C14" s="598">
        <v>265</v>
      </c>
      <c r="D14" s="186" t="s">
        <v>148</v>
      </c>
      <c r="E14" s="185">
        <v>265</v>
      </c>
      <c r="F14" s="186" t="s">
        <v>148</v>
      </c>
      <c r="G14" s="188">
        <v>1895</v>
      </c>
      <c r="H14" s="198">
        <v>79.620853080568722</v>
      </c>
      <c r="I14" s="763">
        <v>2.9258727438355954</v>
      </c>
      <c r="J14" s="390"/>
    </row>
    <row r="15" spans="1:10" x14ac:dyDescent="0.2">
      <c r="A15" s="596"/>
      <c r="B15" s="600" t="s">
        <v>215</v>
      </c>
      <c r="C15" s="599">
        <v>0</v>
      </c>
      <c r="D15" s="186" t="s">
        <v>148</v>
      </c>
      <c r="E15" s="188">
        <v>0</v>
      </c>
      <c r="F15" s="198" t="s">
        <v>148</v>
      </c>
      <c r="G15" s="188">
        <v>141</v>
      </c>
      <c r="H15" s="198">
        <v>-12.422360248447205</v>
      </c>
      <c r="I15" s="762">
        <v>0.21770346009541897</v>
      </c>
      <c r="J15" s="390"/>
    </row>
    <row r="16" spans="1:10" x14ac:dyDescent="0.2">
      <c r="A16" s="596"/>
      <c r="B16" s="600" t="s">
        <v>216</v>
      </c>
      <c r="C16" s="599">
        <v>135</v>
      </c>
      <c r="D16" s="186">
        <v>-50.549450549450547</v>
      </c>
      <c r="E16" s="188">
        <v>135</v>
      </c>
      <c r="F16" s="198">
        <v>-50.549450549450547</v>
      </c>
      <c r="G16" s="188">
        <v>2714</v>
      </c>
      <c r="H16" s="198">
        <v>-8.5887504210171777</v>
      </c>
      <c r="I16" s="763">
        <v>4.1904056077940925</v>
      </c>
      <c r="J16" s="390"/>
    </row>
    <row r="17" spans="1:10" x14ac:dyDescent="0.2">
      <c r="A17" s="596"/>
      <c r="B17" s="600" t="s">
        <v>217</v>
      </c>
      <c r="C17" s="599">
        <v>308</v>
      </c>
      <c r="D17" s="186">
        <v>70.165745856353595</v>
      </c>
      <c r="E17" s="188">
        <v>308</v>
      </c>
      <c r="F17" s="198">
        <v>70.165745856353595</v>
      </c>
      <c r="G17" s="597">
        <v>1064</v>
      </c>
      <c r="H17" s="198">
        <v>-30.457516339869279</v>
      </c>
      <c r="I17" s="603">
        <v>1.6428119258264238</v>
      </c>
      <c r="J17" s="390"/>
    </row>
    <row r="18" spans="1:10" x14ac:dyDescent="0.2">
      <c r="A18" s="596"/>
      <c r="B18" s="600" t="s">
        <v>218</v>
      </c>
      <c r="C18" s="599">
        <v>215</v>
      </c>
      <c r="D18" s="186" t="s">
        <v>148</v>
      </c>
      <c r="E18" s="188">
        <v>215</v>
      </c>
      <c r="F18" s="267" t="s">
        <v>148</v>
      </c>
      <c r="G18" s="597">
        <v>2007</v>
      </c>
      <c r="H18" s="198">
        <v>11.81058495821727</v>
      </c>
      <c r="I18" s="603">
        <v>3.098800314975219</v>
      </c>
      <c r="J18" s="390"/>
    </row>
    <row r="19" spans="1:10" x14ac:dyDescent="0.2">
      <c r="A19" s="596"/>
      <c r="B19" s="600" t="s">
        <v>219</v>
      </c>
      <c r="C19" s="599">
        <v>299</v>
      </c>
      <c r="D19" s="186">
        <v>-25.25</v>
      </c>
      <c r="E19" s="188">
        <v>299</v>
      </c>
      <c r="F19" s="198">
        <v>-25.25</v>
      </c>
      <c r="G19" s="597">
        <v>4972</v>
      </c>
      <c r="H19" s="198">
        <v>19.347095535285646</v>
      </c>
      <c r="I19" s="603">
        <v>7.6767489616625744</v>
      </c>
      <c r="J19" s="390"/>
    </row>
    <row r="20" spans="1:10" x14ac:dyDescent="0.2">
      <c r="A20" s="184"/>
      <c r="B20" s="184" t="s">
        <v>257</v>
      </c>
      <c r="C20" s="599">
        <v>0</v>
      </c>
      <c r="D20" s="186">
        <v>-100</v>
      </c>
      <c r="E20" s="188">
        <v>0</v>
      </c>
      <c r="F20" s="198">
        <v>-100</v>
      </c>
      <c r="G20" s="188">
        <v>257</v>
      </c>
      <c r="H20" s="198">
        <v>-11.072664359861593</v>
      </c>
      <c r="I20" s="822">
        <v>0.39680701591860051</v>
      </c>
      <c r="J20" s="390"/>
    </row>
    <row r="21" spans="1:10" x14ac:dyDescent="0.2">
      <c r="A21" s="789" t="s">
        <v>508</v>
      </c>
      <c r="B21" s="790"/>
      <c r="C21" s="191">
        <v>1222</v>
      </c>
      <c r="D21" s="192">
        <v>36.080178173719375</v>
      </c>
      <c r="E21" s="191">
        <v>1222</v>
      </c>
      <c r="F21" s="193">
        <v>36.080178173719375</v>
      </c>
      <c r="G21" s="194">
        <v>13050</v>
      </c>
      <c r="H21" s="193">
        <v>9.0681153363978257</v>
      </c>
      <c r="I21" s="195">
        <v>20.149150030107926</v>
      </c>
      <c r="J21" s="390"/>
    </row>
    <row r="22" spans="1:10" x14ac:dyDescent="0.2">
      <c r="A22" s="596"/>
      <c r="B22" s="600" t="s">
        <v>220</v>
      </c>
      <c r="C22" s="599">
        <v>548</v>
      </c>
      <c r="D22" s="186">
        <v>-2.3172905525846703</v>
      </c>
      <c r="E22" s="188">
        <v>548</v>
      </c>
      <c r="F22" s="186">
        <v>-2.3172905525846703</v>
      </c>
      <c r="G22" s="188">
        <v>6575</v>
      </c>
      <c r="H22" s="186">
        <v>-2.1868491520380839</v>
      </c>
      <c r="I22" s="604">
        <v>10.151774823598437</v>
      </c>
      <c r="J22" s="390"/>
    </row>
    <row r="23" spans="1:10" x14ac:dyDescent="0.2">
      <c r="A23" s="596"/>
      <c r="B23" s="600" t="s">
        <v>221</v>
      </c>
      <c r="C23" s="599">
        <v>241</v>
      </c>
      <c r="D23" s="186">
        <v>-54.182509505703422</v>
      </c>
      <c r="E23" s="188">
        <v>241</v>
      </c>
      <c r="F23" s="186">
        <v>-54.182509505703422</v>
      </c>
      <c r="G23" s="597">
        <v>4906</v>
      </c>
      <c r="H23" s="198">
        <v>26.835573940020684</v>
      </c>
      <c r="I23" s="603">
        <v>7.5748452143838687</v>
      </c>
      <c r="J23" s="390"/>
    </row>
    <row r="24" spans="1:10" x14ac:dyDescent="0.2">
      <c r="A24" s="596"/>
      <c r="B24" s="600" t="s">
        <v>645</v>
      </c>
      <c r="C24" s="599">
        <v>282</v>
      </c>
      <c r="D24" s="186" t="s">
        <v>148</v>
      </c>
      <c r="E24" s="188">
        <v>282</v>
      </c>
      <c r="F24" s="198" t="s">
        <v>148</v>
      </c>
      <c r="G24" s="597">
        <v>2795</v>
      </c>
      <c r="H24" s="198" t="s">
        <v>148</v>
      </c>
      <c r="I24" s="603">
        <v>4.3154692976361417</v>
      </c>
      <c r="J24" s="390"/>
    </row>
    <row r="25" spans="1:10" x14ac:dyDescent="0.2">
      <c r="A25" s="184"/>
      <c r="B25" s="184" t="s">
        <v>385</v>
      </c>
      <c r="C25" s="599">
        <v>0</v>
      </c>
      <c r="D25" s="186" t="s">
        <v>148</v>
      </c>
      <c r="E25" s="188">
        <v>0</v>
      </c>
      <c r="F25" s="198" t="s">
        <v>148</v>
      </c>
      <c r="G25" s="188">
        <v>87</v>
      </c>
      <c r="H25" s="198" t="s">
        <v>148</v>
      </c>
      <c r="I25" s="822">
        <v>0.13432766686738618</v>
      </c>
      <c r="J25" s="390"/>
    </row>
    <row r="26" spans="1:10" x14ac:dyDescent="0.2">
      <c r="A26" s="789" t="s">
        <v>387</v>
      </c>
      <c r="B26" s="790"/>
      <c r="C26" s="191">
        <v>1071</v>
      </c>
      <c r="D26" s="192">
        <v>-1.4719411223551058</v>
      </c>
      <c r="E26" s="191">
        <v>1071</v>
      </c>
      <c r="F26" s="193">
        <v>-1.4719411223551058</v>
      </c>
      <c r="G26" s="194">
        <v>14363</v>
      </c>
      <c r="H26" s="193">
        <v>35.627950897072708</v>
      </c>
      <c r="I26" s="195">
        <v>22.176417002485834</v>
      </c>
      <c r="J26" s="390"/>
    </row>
    <row r="27" spans="1:10" x14ac:dyDescent="0.2">
      <c r="A27" s="596"/>
      <c r="B27" s="600" t="s">
        <v>223</v>
      </c>
      <c r="C27" s="599">
        <v>136</v>
      </c>
      <c r="D27" s="186">
        <v>-49.253731343283583</v>
      </c>
      <c r="E27" s="188">
        <v>136</v>
      </c>
      <c r="F27" s="186">
        <v>-49.253731343283583</v>
      </c>
      <c r="G27" s="188">
        <v>2857</v>
      </c>
      <c r="H27" s="186">
        <v>-48.429602888086642</v>
      </c>
      <c r="I27" s="604">
        <v>4.4111970602312907</v>
      </c>
      <c r="J27" s="390"/>
    </row>
    <row r="28" spans="1:10" x14ac:dyDescent="0.2">
      <c r="A28" s="596"/>
      <c r="B28" s="600" t="s">
        <v>224</v>
      </c>
      <c r="C28" s="599">
        <v>83</v>
      </c>
      <c r="D28" s="186">
        <v>219.23076923076925</v>
      </c>
      <c r="E28" s="188">
        <v>83</v>
      </c>
      <c r="F28" s="186">
        <v>219.23076923076925</v>
      </c>
      <c r="G28" s="597">
        <v>1576</v>
      </c>
      <c r="H28" s="186">
        <v>-45.636426353915141</v>
      </c>
      <c r="I28" s="604">
        <v>2.4333379653218459</v>
      </c>
      <c r="J28" s="390"/>
    </row>
    <row r="29" spans="1:10" x14ac:dyDescent="0.2">
      <c r="A29" s="596"/>
      <c r="B29" s="600" t="s">
        <v>225</v>
      </c>
      <c r="C29" s="599">
        <v>132</v>
      </c>
      <c r="D29" s="200" t="s">
        <v>148</v>
      </c>
      <c r="E29" s="188">
        <v>132</v>
      </c>
      <c r="F29" s="186" t="s">
        <v>148</v>
      </c>
      <c r="G29" s="188">
        <v>827</v>
      </c>
      <c r="H29" s="186">
        <v>109.8984771573604</v>
      </c>
      <c r="I29" s="763">
        <v>1.2768848333256133</v>
      </c>
      <c r="J29" s="390"/>
    </row>
    <row r="30" spans="1:10" x14ac:dyDescent="0.2">
      <c r="A30" s="596"/>
      <c r="B30" s="600" t="s">
        <v>226</v>
      </c>
      <c r="C30" s="598">
        <v>0</v>
      </c>
      <c r="D30" s="200">
        <v>-100</v>
      </c>
      <c r="E30" s="185">
        <v>0</v>
      </c>
      <c r="F30" s="186">
        <v>-100</v>
      </c>
      <c r="G30" s="188">
        <v>379</v>
      </c>
      <c r="H30" s="186">
        <v>-41.331269349845201</v>
      </c>
      <c r="I30" s="603">
        <v>0.58517454876711905</v>
      </c>
      <c r="J30" s="390"/>
    </row>
    <row r="31" spans="1:10" x14ac:dyDescent="0.2">
      <c r="A31" s="596"/>
      <c r="B31" s="600" t="s">
        <v>227</v>
      </c>
      <c r="C31" s="599">
        <v>346</v>
      </c>
      <c r="D31" s="186" t="s">
        <v>148</v>
      </c>
      <c r="E31" s="188">
        <v>346</v>
      </c>
      <c r="F31" s="186" t="s">
        <v>148</v>
      </c>
      <c r="G31" s="597">
        <v>1757</v>
      </c>
      <c r="H31" s="186">
        <v>774.12935323383078</v>
      </c>
      <c r="I31" s="604">
        <v>2.7128012722528445</v>
      </c>
      <c r="J31" s="390"/>
    </row>
    <row r="32" spans="1:10" x14ac:dyDescent="0.2">
      <c r="A32" s="596"/>
      <c r="B32" s="600" t="s">
        <v>228</v>
      </c>
      <c r="C32" s="599">
        <v>0</v>
      </c>
      <c r="D32" s="186">
        <v>-100</v>
      </c>
      <c r="E32" s="188">
        <v>0</v>
      </c>
      <c r="F32" s="186">
        <v>-100</v>
      </c>
      <c r="G32" s="188">
        <v>267</v>
      </c>
      <c r="H32" s="186">
        <v>-75.727272727272734</v>
      </c>
      <c r="I32" s="604">
        <v>0.41224697762749551</v>
      </c>
      <c r="J32" s="390"/>
    </row>
    <row r="33" spans="1:10" x14ac:dyDescent="0.2">
      <c r="A33" s="596"/>
      <c r="B33" s="600" t="s">
        <v>229</v>
      </c>
      <c r="C33" s="599">
        <v>0</v>
      </c>
      <c r="D33" s="186" t="s">
        <v>148</v>
      </c>
      <c r="E33" s="188">
        <v>0</v>
      </c>
      <c r="F33" s="267" t="s">
        <v>148</v>
      </c>
      <c r="G33" s="597">
        <v>1674</v>
      </c>
      <c r="H33" s="198">
        <v>22.637362637362639</v>
      </c>
      <c r="I33" s="603">
        <v>2.5846495900690165</v>
      </c>
      <c r="J33" s="390"/>
    </row>
    <row r="34" spans="1:10" x14ac:dyDescent="0.2">
      <c r="A34" s="596"/>
      <c r="B34" s="600" t="s">
        <v>230</v>
      </c>
      <c r="C34" s="599">
        <v>245</v>
      </c>
      <c r="D34" s="186">
        <v>-0.80971659919028338</v>
      </c>
      <c r="E34" s="188">
        <v>245</v>
      </c>
      <c r="F34" s="198">
        <v>-0.80971659919028338</v>
      </c>
      <c r="G34" s="597">
        <v>2701</v>
      </c>
      <c r="H34" s="198">
        <v>67.972636815920396</v>
      </c>
      <c r="I34" s="603">
        <v>4.1703336575725292</v>
      </c>
      <c r="J34" s="390"/>
    </row>
    <row r="35" spans="1:10" x14ac:dyDescent="0.2">
      <c r="A35" s="596"/>
      <c r="B35" s="600" t="s">
        <v>231</v>
      </c>
      <c r="C35" s="599">
        <v>776</v>
      </c>
      <c r="D35" s="186">
        <v>-35.867768595041319</v>
      </c>
      <c r="E35" s="188">
        <v>776</v>
      </c>
      <c r="F35" s="186">
        <v>-35.867768595041319</v>
      </c>
      <c r="G35" s="188">
        <v>7676</v>
      </c>
      <c r="H35" s="188">
        <v>-30.218181818181815</v>
      </c>
      <c r="I35" s="766">
        <v>11.851714607747772</v>
      </c>
      <c r="J35" s="390"/>
    </row>
    <row r="36" spans="1:10" x14ac:dyDescent="0.2">
      <c r="A36" s="596"/>
      <c r="B36" s="600" t="s">
        <v>233</v>
      </c>
      <c r="C36" s="599">
        <v>0</v>
      </c>
      <c r="D36" s="186">
        <v>-100</v>
      </c>
      <c r="E36" s="188">
        <v>0</v>
      </c>
      <c r="F36" s="198">
        <v>-100</v>
      </c>
      <c r="G36" s="597">
        <v>178</v>
      </c>
      <c r="H36" s="198">
        <v>50.847457627118644</v>
      </c>
      <c r="I36" s="603">
        <v>0.27483131841833031</v>
      </c>
      <c r="J36" s="390"/>
    </row>
    <row r="37" spans="1:10" x14ac:dyDescent="0.2">
      <c r="A37" s="789" t="s">
        <v>509</v>
      </c>
      <c r="B37" s="790"/>
      <c r="C37" s="191">
        <v>1718</v>
      </c>
      <c r="D37" s="192">
        <v>-17.995226730310261</v>
      </c>
      <c r="E37" s="191">
        <v>1718</v>
      </c>
      <c r="F37" s="193">
        <v>-17.995226730310261</v>
      </c>
      <c r="G37" s="194">
        <v>19892</v>
      </c>
      <c r="H37" s="193">
        <v>-20.086774867427287</v>
      </c>
      <c r="I37" s="195">
        <v>30.713171831333856</v>
      </c>
      <c r="J37" s="390"/>
    </row>
    <row r="38" spans="1:10" x14ac:dyDescent="0.2">
      <c r="A38" s="204" t="s">
        <v>234</v>
      </c>
      <c r="B38" s="204"/>
      <c r="C38" s="204">
        <v>5876</v>
      </c>
      <c r="D38" s="205">
        <v>11.287878787878789</v>
      </c>
      <c r="E38" s="204">
        <v>5876</v>
      </c>
      <c r="F38" s="206">
        <v>11.287878787878789</v>
      </c>
      <c r="G38" s="204">
        <v>64767</v>
      </c>
      <c r="H38" s="206">
        <v>-0.82686388901649144</v>
      </c>
      <c r="I38" s="207">
        <v>100</v>
      </c>
      <c r="J38" s="390"/>
    </row>
    <row r="39" spans="1:10" x14ac:dyDescent="0.2">
      <c r="A39" s="208" t="s">
        <v>617</v>
      </c>
      <c r="B39" s="764"/>
      <c r="C39" s="209">
        <v>2649</v>
      </c>
      <c r="D39" s="210">
        <v>-13.60078277886497</v>
      </c>
      <c r="E39" s="209">
        <v>2649</v>
      </c>
      <c r="F39" s="210">
        <v>-13.60078277886497</v>
      </c>
      <c r="G39" s="209">
        <v>30403</v>
      </c>
      <c r="H39" s="210">
        <v>-12.887882868685709</v>
      </c>
      <c r="I39" s="211">
        <v>46.942115583553353</v>
      </c>
      <c r="J39" s="390"/>
    </row>
    <row r="40" spans="1:10" x14ac:dyDescent="0.2">
      <c r="A40" s="208" t="s">
        <v>618</v>
      </c>
      <c r="B40" s="764"/>
      <c r="C40" s="209">
        <v>3227</v>
      </c>
      <c r="D40" s="210">
        <v>45.754290876242095</v>
      </c>
      <c r="E40" s="209">
        <v>3227</v>
      </c>
      <c r="F40" s="210">
        <v>45.754290876242095</v>
      </c>
      <c r="G40" s="209">
        <v>34364</v>
      </c>
      <c r="H40" s="210">
        <v>13.017167664276789</v>
      </c>
      <c r="I40" s="211">
        <v>53.05788441644664</v>
      </c>
      <c r="J40" s="390"/>
    </row>
    <row r="41" spans="1:10" x14ac:dyDescent="0.2">
      <c r="A41" s="212" t="s">
        <v>619</v>
      </c>
      <c r="B41" s="765"/>
      <c r="C41" s="213">
        <v>1620</v>
      </c>
      <c r="D41" s="214">
        <v>131.42857142857142</v>
      </c>
      <c r="E41" s="213">
        <v>1620</v>
      </c>
      <c r="F41" s="214">
        <v>131.42857142857142</v>
      </c>
      <c r="G41" s="213">
        <v>13983</v>
      </c>
      <c r="H41" s="214">
        <v>8.6817969842997034</v>
      </c>
      <c r="I41" s="215">
        <v>21.589698457547826</v>
      </c>
    </row>
    <row r="42" spans="1:10" x14ac:dyDescent="0.2">
      <c r="A42" s="212" t="s">
        <v>620</v>
      </c>
      <c r="B42" s="765"/>
      <c r="C42" s="213">
        <v>4256</v>
      </c>
      <c r="D42" s="214">
        <v>-7.0742358078602612</v>
      </c>
      <c r="E42" s="213">
        <v>4256</v>
      </c>
      <c r="F42" s="214">
        <v>-7.0742358078602612</v>
      </c>
      <c r="G42" s="213">
        <v>50784</v>
      </c>
      <c r="H42" s="214">
        <v>-3.1597414236952002</v>
      </c>
      <c r="I42" s="215">
        <v>78.410301542452174</v>
      </c>
    </row>
    <row r="43" spans="1:10" x14ac:dyDescent="0.2">
      <c r="A43" s="771" t="s">
        <v>621</v>
      </c>
      <c r="B43" s="772"/>
      <c r="C43" s="794">
        <v>215</v>
      </c>
      <c r="D43" s="751" t="s">
        <v>148</v>
      </c>
      <c r="E43" s="794">
        <v>215</v>
      </c>
      <c r="F43" s="751" t="s">
        <v>148</v>
      </c>
      <c r="G43" s="775">
        <v>2148</v>
      </c>
      <c r="H43" s="774">
        <v>9.8159509202453989</v>
      </c>
      <c r="I43" s="776">
        <v>3.3165037750706379</v>
      </c>
    </row>
    <row r="44" spans="1:10" x14ac:dyDescent="0.2">
      <c r="A44" s="814"/>
      <c r="B44" s="99"/>
      <c r="C44" s="99"/>
      <c r="D44" s="99"/>
      <c r="E44" s="99"/>
      <c r="F44" s="99"/>
      <c r="G44" s="99"/>
      <c r="I44" s="93" t="s">
        <v>235</v>
      </c>
    </row>
    <row r="45" spans="1:10" x14ac:dyDescent="0.2">
      <c r="A45" s="593" t="s">
        <v>549</v>
      </c>
      <c r="B45" s="808"/>
      <c r="C45" s="808"/>
      <c r="D45" s="808"/>
      <c r="E45" s="808"/>
      <c r="F45" s="808"/>
      <c r="G45" s="808"/>
      <c r="H45" s="808"/>
      <c r="I45" s="808"/>
    </row>
    <row r="46" spans="1:10" x14ac:dyDescent="0.2">
      <c r="A46" s="593" t="s">
        <v>629</v>
      </c>
      <c r="B46" s="808"/>
      <c r="C46" s="808"/>
      <c r="D46" s="808"/>
      <c r="E46" s="808"/>
      <c r="F46" s="808"/>
      <c r="G46" s="808"/>
      <c r="H46" s="808"/>
      <c r="I46" s="808"/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317" priority="14" operator="between">
      <formula>0</formula>
      <formula>0.5</formula>
    </cfRule>
    <cfRule type="cellIs" dxfId="316" priority="15" operator="between">
      <formula>0</formula>
      <formula>0.49</formula>
    </cfRule>
  </conditionalFormatting>
  <conditionalFormatting sqref="F18">
    <cfRule type="cellIs" dxfId="315" priority="13" stopIfTrue="1" operator="equal">
      <formula>0</formula>
    </cfRule>
  </conditionalFormatting>
  <conditionalFormatting sqref="F33">
    <cfRule type="cellIs" dxfId="314" priority="8" operator="between">
      <formula>0</formula>
      <formula>0.5</formula>
    </cfRule>
    <cfRule type="cellIs" dxfId="313" priority="9" operator="between">
      <formula>0</formula>
      <formula>0.49</formula>
    </cfRule>
  </conditionalFormatting>
  <conditionalFormatting sqref="F33">
    <cfRule type="cellIs" dxfId="312" priority="7" stopIfTrue="1" operator="equal">
      <formula>0</formula>
    </cfRule>
  </conditionalFormatting>
  <conditionalFormatting sqref="I35">
    <cfRule type="cellIs" dxfId="311" priority="2" operator="between">
      <formula>0</formula>
      <formula>0.5</formula>
    </cfRule>
    <cfRule type="cellIs" dxfId="310" priority="3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cols>
    <col min="1" max="1" width="11" customWidth="1"/>
  </cols>
  <sheetData>
    <row r="1" spans="1:8" x14ac:dyDescent="0.2">
      <c r="A1" s="17" t="s">
        <v>237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238</v>
      </c>
      <c r="H2" s="1"/>
    </row>
    <row r="3" spans="1:8" x14ac:dyDescent="0.2">
      <c r="A3" s="79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1"/>
    </row>
    <row r="4" spans="1:8" x14ac:dyDescent="0.2">
      <c r="A4" s="81"/>
      <c r="B4" s="97" t="s">
        <v>56</v>
      </c>
      <c r="C4" s="97" t="s">
        <v>515</v>
      </c>
      <c r="D4" s="97" t="s">
        <v>56</v>
      </c>
      <c r="E4" s="97" t="s">
        <v>515</v>
      </c>
      <c r="F4" s="97" t="s">
        <v>56</v>
      </c>
      <c r="G4" s="439" t="s">
        <v>515</v>
      </c>
      <c r="H4" s="1"/>
    </row>
    <row r="5" spans="1:8" x14ac:dyDescent="0.2">
      <c r="A5" s="223" t="s">
        <v>8</v>
      </c>
      <c r="B5" s="605">
        <v>49.001659752036666</v>
      </c>
      <c r="C5" s="767">
        <v>81.774311116189935</v>
      </c>
      <c r="D5" s="605">
        <v>38.087861105554197</v>
      </c>
      <c r="E5" s="767">
        <v>41.288983870867355</v>
      </c>
      <c r="F5" s="605">
        <v>38.087861105554197</v>
      </c>
      <c r="G5" s="767">
        <v>-12.054716474907297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235</v>
      </c>
      <c r="H6" s="1"/>
    </row>
    <row r="7" spans="1:8" x14ac:dyDescent="0.2">
      <c r="A7" s="94" t="s">
        <v>131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604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3"/>
  <sheetViews>
    <sheetView workbookViewId="0">
      <selection activeCell="A3" sqref="A3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4" t="s">
        <v>519</v>
      </c>
      <c r="B1" s="224"/>
      <c r="C1" s="225"/>
      <c r="D1" s="225"/>
      <c r="E1" s="225"/>
      <c r="F1" s="225"/>
      <c r="G1" s="225"/>
      <c r="H1" s="226"/>
    </row>
    <row r="2" spans="1:8" x14ac:dyDescent="0.2">
      <c r="A2" s="227"/>
      <c r="B2" s="227"/>
      <c r="C2" s="228"/>
      <c r="D2" s="228"/>
      <c r="E2" s="228"/>
      <c r="F2" s="228"/>
      <c r="G2" s="228"/>
      <c r="H2" s="229" t="s">
        <v>157</v>
      </c>
    </row>
    <row r="3" spans="1:8" ht="14.1" customHeight="1" x14ac:dyDescent="0.2">
      <c r="A3" s="230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894"/>
    </row>
    <row r="4" spans="1:8" x14ac:dyDescent="0.2">
      <c r="A4" s="231"/>
      <c r="B4" s="72" t="s">
        <v>47</v>
      </c>
      <c r="C4" s="72" t="s">
        <v>515</v>
      </c>
      <c r="D4" s="72" t="s">
        <v>47</v>
      </c>
      <c r="E4" s="72" t="s">
        <v>515</v>
      </c>
      <c r="F4" s="72" t="s">
        <v>47</v>
      </c>
      <c r="G4" s="73" t="s">
        <v>515</v>
      </c>
      <c r="H4" s="73" t="s">
        <v>108</v>
      </c>
    </row>
    <row r="5" spans="1:8" x14ac:dyDescent="0.2">
      <c r="A5" s="231" t="s">
        <v>239</v>
      </c>
      <c r="B5" s="232"/>
      <c r="C5" s="232"/>
      <c r="D5" s="232"/>
      <c r="E5" s="232"/>
      <c r="F5" s="232"/>
      <c r="G5" s="233"/>
      <c r="H5" s="234"/>
    </row>
    <row r="6" spans="1:8" x14ac:dyDescent="0.2">
      <c r="A6" s="235" t="s">
        <v>460</v>
      </c>
      <c r="B6" s="732">
        <v>137</v>
      </c>
      <c r="C6" s="876">
        <v>0</v>
      </c>
      <c r="D6" s="370">
        <v>137</v>
      </c>
      <c r="E6" s="876">
        <v>0</v>
      </c>
      <c r="F6" s="370">
        <v>1009</v>
      </c>
      <c r="G6" s="607">
        <v>18.566392479435958</v>
      </c>
      <c r="H6" s="607">
        <v>5.4006315902157045</v>
      </c>
    </row>
    <row r="7" spans="1:8" x14ac:dyDescent="0.2">
      <c r="A7" s="235" t="s">
        <v>48</v>
      </c>
      <c r="B7" s="732">
        <v>55</v>
      </c>
      <c r="C7" s="827">
        <v>587.5</v>
      </c>
      <c r="D7" s="370">
        <v>55</v>
      </c>
      <c r="E7" s="607">
        <v>587.5</v>
      </c>
      <c r="F7" s="370">
        <v>219</v>
      </c>
      <c r="G7" s="607">
        <v>59.854014598540154</v>
      </c>
      <c r="H7" s="607">
        <v>1.1721886206711984</v>
      </c>
    </row>
    <row r="8" spans="1:8" x14ac:dyDescent="0.2">
      <c r="A8" s="235" t="s">
        <v>49</v>
      </c>
      <c r="B8" s="732">
        <v>138</v>
      </c>
      <c r="C8" s="607">
        <v>15.966386554621847</v>
      </c>
      <c r="D8" s="370">
        <v>138</v>
      </c>
      <c r="E8" s="607">
        <v>15.966386554621847</v>
      </c>
      <c r="F8" s="370">
        <v>2207</v>
      </c>
      <c r="G8" s="607">
        <v>-0.5855855855855856</v>
      </c>
      <c r="H8" s="607">
        <v>11.812878017449018</v>
      </c>
    </row>
    <row r="9" spans="1:8" x14ac:dyDescent="0.2">
      <c r="A9" s="235" t="s">
        <v>127</v>
      </c>
      <c r="B9" s="732">
        <v>440</v>
      </c>
      <c r="C9" s="607">
        <v>-30.489731437598738</v>
      </c>
      <c r="D9" s="370">
        <v>440</v>
      </c>
      <c r="E9" s="607">
        <v>-30.489731437598738</v>
      </c>
      <c r="F9" s="370">
        <v>5383</v>
      </c>
      <c r="G9" s="607">
        <v>1.1271839188427577</v>
      </c>
      <c r="H9" s="607">
        <v>28.812289246908957</v>
      </c>
    </row>
    <row r="10" spans="1:8" x14ac:dyDescent="0.2">
      <c r="A10" s="235" t="s">
        <v>128</v>
      </c>
      <c r="B10" s="732">
        <v>720</v>
      </c>
      <c r="C10" s="607">
        <v>72.661870503597129</v>
      </c>
      <c r="D10" s="370">
        <v>720</v>
      </c>
      <c r="E10" s="607">
        <v>72.661870503597129</v>
      </c>
      <c r="F10" s="370">
        <v>6258</v>
      </c>
      <c r="G10" s="607">
        <v>42.130365659777425</v>
      </c>
      <c r="H10" s="607">
        <v>33.495691270138629</v>
      </c>
    </row>
    <row r="11" spans="1:8" x14ac:dyDescent="0.2">
      <c r="A11" s="235" t="s">
        <v>240</v>
      </c>
      <c r="B11" s="732">
        <v>428</v>
      </c>
      <c r="C11" s="607">
        <v>20.903954802259886</v>
      </c>
      <c r="D11" s="370">
        <v>428</v>
      </c>
      <c r="E11" s="607">
        <v>20.903954802259886</v>
      </c>
      <c r="F11" s="370">
        <v>3607</v>
      </c>
      <c r="G11" s="607">
        <v>-7.4653668547973329</v>
      </c>
      <c r="H11" s="607">
        <v>19.306321254616496</v>
      </c>
    </row>
    <row r="12" spans="1:8" x14ac:dyDescent="0.2">
      <c r="A12" s="238" t="s">
        <v>241</v>
      </c>
      <c r="B12" s="733">
        <v>1918</v>
      </c>
      <c r="C12" s="240">
        <v>14.98800959232614</v>
      </c>
      <c r="D12" s="239">
        <v>1918</v>
      </c>
      <c r="E12" s="240">
        <v>14.98800959232614</v>
      </c>
      <c r="F12" s="239">
        <v>18683</v>
      </c>
      <c r="G12" s="240">
        <v>10.996910646387832</v>
      </c>
      <c r="H12" s="240">
        <v>100</v>
      </c>
    </row>
    <row r="13" spans="1:8" x14ac:dyDescent="0.2">
      <c r="A13" s="190" t="s">
        <v>242</v>
      </c>
      <c r="B13" s="734"/>
      <c r="C13" s="242"/>
      <c r="D13" s="241"/>
      <c r="E13" s="242"/>
      <c r="F13" s="241"/>
      <c r="G13" s="242"/>
      <c r="H13" s="242"/>
    </row>
    <row r="14" spans="1:8" x14ac:dyDescent="0.2">
      <c r="A14" s="235" t="s">
        <v>460</v>
      </c>
      <c r="B14" s="732">
        <v>32</v>
      </c>
      <c r="C14" s="753">
        <v>18.518518518518519</v>
      </c>
      <c r="D14" s="370">
        <v>32</v>
      </c>
      <c r="E14" s="607">
        <v>18.518518518518519</v>
      </c>
      <c r="F14" s="370">
        <v>467</v>
      </c>
      <c r="G14" s="607">
        <v>15.308641975308642</v>
      </c>
      <c r="H14" s="607">
        <v>2.0429590095804717</v>
      </c>
    </row>
    <row r="15" spans="1:8" x14ac:dyDescent="0.2">
      <c r="A15" s="235" t="s">
        <v>48</v>
      </c>
      <c r="B15" s="732">
        <v>409</v>
      </c>
      <c r="C15" s="607">
        <v>43.508771929824562</v>
      </c>
      <c r="D15" s="370">
        <v>409</v>
      </c>
      <c r="E15" s="607">
        <v>43.508771929824562</v>
      </c>
      <c r="F15" s="370">
        <v>4558</v>
      </c>
      <c r="G15" s="607">
        <v>-4.9624687239366141</v>
      </c>
      <c r="H15" s="607">
        <v>19.939629905070213</v>
      </c>
    </row>
    <row r="16" spans="1:8" x14ac:dyDescent="0.2">
      <c r="A16" s="235" t="s">
        <v>49</v>
      </c>
      <c r="B16" s="732">
        <v>9</v>
      </c>
      <c r="C16" s="753">
        <v>-89.411764705882362</v>
      </c>
      <c r="D16" s="370">
        <v>9</v>
      </c>
      <c r="E16" s="607">
        <v>-89.411764705882362</v>
      </c>
      <c r="F16" s="370">
        <v>543</v>
      </c>
      <c r="G16" s="607">
        <v>-8.8926174496644297</v>
      </c>
      <c r="H16" s="607">
        <v>2.3754319961503128</v>
      </c>
    </row>
    <row r="17" spans="1:8" x14ac:dyDescent="0.2">
      <c r="A17" s="235" t="s">
        <v>127</v>
      </c>
      <c r="B17" s="732">
        <v>598</v>
      </c>
      <c r="C17" s="607">
        <v>42.042755344418055</v>
      </c>
      <c r="D17" s="370">
        <v>598</v>
      </c>
      <c r="E17" s="607">
        <v>42.042755344418055</v>
      </c>
      <c r="F17" s="370">
        <v>6665</v>
      </c>
      <c r="G17" s="607">
        <v>5.0267885282067448</v>
      </c>
      <c r="H17" s="607">
        <v>29.157005993263045</v>
      </c>
    </row>
    <row r="18" spans="1:8" x14ac:dyDescent="0.2">
      <c r="A18" s="235" t="s">
        <v>128</v>
      </c>
      <c r="B18" s="732">
        <v>367</v>
      </c>
      <c r="C18" s="607">
        <v>90.155440414507765</v>
      </c>
      <c r="D18" s="370">
        <v>367</v>
      </c>
      <c r="E18" s="607">
        <v>90.155440414507765</v>
      </c>
      <c r="F18" s="370">
        <v>2975</v>
      </c>
      <c r="G18" s="607">
        <v>30.941901408450708</v>
      </c>
      <c r="H18" s="607">
        <v>13.014567566385232</v>
      </c>
    </row>
    <row r="19" spans="1:8" x14ac:dyDescent="0.2">
      <c r="A19" s="235" t="s">
        <v>240</v>
      </c>
      <c r="B19" s="732">
        <v>644</v>
      </c>
      <c r="C19" s="607">
        <v>-5.1546391752577314</v>
      </c>
      <c r="D19" s="370">
        <v>644</v>
      </c>
      <c r="E19" s="607">
        <v>-5.1546391752577314</v>
      </c>
      <c r="F19" s="370">
        <v>7651</v>
      </c>
      <c r="G19" s="607">
        <v>4.7938638542665393</v>
      </c>
      <c r="H19" s="607">
        <v>33.470405529550725</v>
      </c>
    </row>
    <row r="20" spans="1:8" x14ac:dyDescent="0.2">
      <c r="A20" s="243" t="s">
        <v>243</v>
      </c>
      <c r="B20" s="735">
        <v>2059</v>
      </c>
      <c r="C20" s="245">
        <v>21.834319526627219</v>
      </c>
      <c r="D20" s="244">
        <v>2059</v>
      </c>
      <c r="E20" s="245">
        <v>21.834319526627219</v>
      </c>
      <c r="F20" s="244">
        <v>22859</v>
      </c>
      <c r="G20" s="245">
        <v>5.2634002578743777</v>
      </c>
      <c r="H20" s="245">
        <v>100</v>
      </c>
    </row>
    <row r="21" spans="1:8" x14ac:dyDescent="0.2">
      <c r="A21" s="190" t="s">
        <v>520</v>
      </c>
      <c r="B21" s="736"/>
      <c r="C21" s="609"/>
      <c r="D21" s="608"/>
      <c r="E21" s="609"/>
      <c r="F21" s="608"/>
      <c r="G21" s="609"/>
      <c r="H21" s="609"/>
    </row>
    <row r="22" spans="1:8" x14ac:dyDescent="0.2">
      <c r="A22" s="235" t="s">
        <v>460</v>
      </c>
      <c r="B22" s="732">
        <v>-105</v>
      </c>
      <c r="C22" s="607">
        <v>-4.5454545454545459</v>
      </c>
      <c r="D22" s="370">
        <v>-105</v>
      </c>
      <c r="E22" s="607">
        <v>-4.5454545454545459</v>
      </c>
      <c r="F22" s="370">
        <v>-542</v>
      </c>
      <c r="G22" s="607">
        <v>21.524663677130047</v>
      </c>
      <c r="H22" s="610" t="s">
        <v>521</v>
      </c>
    </row>
    <row r="23" spans="1:8" x14ac:dyDescent="0.2">
      <c r="A23" s="235" t="s">
        <v>48</v>
      </c>
      <c r="B23" s="732">
        <v>354</v>
      </c>
      <c r="C23" s="607">
        <v>27.797833935018051</v>
      </c>
      <c r="D23" s="370">
        <v>354</v>
      </c>
      <c r="E23" s="607">
        <v>27.797833935018051</v>
      </c>
      <c r="F23" s="370">
        <v>4339</v>
      </c>
      <c r="G23" s="607">
        <v>-6.8684267010088007</v>
      </c>
      <c r="H23" s="610" t="s">
        <v>521</v>
      </c>
    </row>
    <row r="24" spans="1:8" x14ac:dyDescent="0.2">
      <c r="A24" s="235" t="s">
        <v>49</v>
      </c>
      <c r="B24" s="732">
        <v>-129</v>
      </c>
      <c r="C24" s="607">
        <v>279.41176470588232</v>
      </c>
      <c r="D24" s="370">
        <v>-129</v>
      </c>
      <c r="E24" s="607">
        <v>279.41176470588232</v>
      </c>
      <c r="F24" s="370">
        <v>-1664</v>
      </c>
      <c r="G24" s="607">
        <v>2.4630541871921183</v>
      </c>
      <c r="H24" s="610" t="s">
        <v>521</v>
      </c>
    </row>
    <row r="25" spans="1:8" x14ac:dyDescent="0.2">
      <c r="A25" s="235" t="s">
        <v>127</v>
      </c>
      <c r="B25" s="732">
        <v>158</v>
      </c>
      <c r="C25" s="607">
        <v>-174.52830188679243</v>
      </c>
      <c r="D25" s="370">
        <v>158</v>
      </c>
      <c r="E25" s="607">
        <v>-174.52830188679243</v>
      </c>
      <c r="F25" s="370">
        <v>1282</v>
      </c>
      <c r="G25" s="607">
        <v>25.317693059628542</v>
      </c>
      <c r="H25" s="610" t="s">
        <v>521</v>
      </c>
    </row>
    <row r="26" spans="1:8" x14ac:dyDescent="0.2">
      <c r="A26" s="235" t="s">
        <v>128</v>
      </c>
      <c r="B26" s="732">
        <v>-353</v>
      </c>
      <c r="C26" s="607">
        <v>57.589285714285708</v>
      </c>
      <c r="D26" s="370">
        <v>-353</v>
      </c>
      <c r="E26" s="607">
        <v>57.589285714285708</v>
      </c>
      <c r="F26" s="370">
        <v>-3283</v>
      </c>
      <c r="G26" s="607">
        <v>54.059127170342556</v>
      </c>
      <c r="H26" s="610" t="s">
        <v>521</v>
      </c>
    </row>
    <row r="27" spans="1:8" x14ac:dyDescent="0.2">
      <c r="A27" s="235" t="s">
        <v>240</v>
      </c>
      <c r="B27" s="732">
        <v>216</v>
      </c>
      <c r="C27" s="607">
        <v>-33.53846153846154</v>
      </c>
      <c r="D27" s="370">
        <v>216</v>
      </c>
      <c r="E27" s="607">
        <v>-33.53846153846154</v>
      </c>
      <c r="F27" s="370">
        <v>4044</v>
      </c>
      <c r="G27" s="607">
        <v>18.836320893329415</v>
      </c>
      <c r="H27" s="610" t="s">
        <v>521</v>
      </c>
    </row>
    <row r="28" spans="1:8" x14ac:dyDescent="0.2">
      <c r="A28" s="243" t="s">
        <v>244</v>
      </c>
      <c r="B28" s="735">
        <v>141</v>
      </c>
      <c r="C28" s="245">
        <v>540.90909090909088</v>
      </c>
      <c r="D28" s="244">
        <v>141</v>
      </c>
      <c r="E28" s="245">
        <v>540.90909090909088</v>
      </c>
      <c r="F28" s="244">
        <v>4176</v>
      </c>
      <c r="G28" s="245">
        <v>-14.496314496314497</v>
      </c>
      <c r="H28" s="606" t="s">
        <v>521</v>
      </c>
    </row>
    <row r="29" spans="1:8" x14ac:dyDescent="0.2">
      <c r="A29" s="94" t="s">
        <v>624</v>
      </c>
      <c r="B29" s="236"/>
      <c r="C29" s="236"/>
      <c r="D29" s="236"/>
      <c r="E29" s="236"/>
      <c r="F29" s="236"/>
      <c r="G29" s="236"/>
      <c r="H29" s="247" t="s">
        <v>235</v>
      </c>
    </row>
    <row r="30" spans="1:8" x14ac:dyDescent="0.2">
      <c r="A30" s="166" t="s">
        <v>630</v>
      </c>
      <c r="B30" s="236"/>
      <c r="C30" s="236"/>
      <c r="D30" s="236"/>
      <c r="E30" s="236"/>
      <c r="F30" s="236"/>
      <c r="G30" s="237"/>
      <c r="H30" s="237"/>
    </row>
    <row r="31" spans="1:8" x14ac:dyDescent="0.2">
      <c r="A31" s="166" t="s">
        <v>522</v>
      </c>
      <c r="B31" s="236"/>
      <c r="C31" s="236"/>
      <c r="D31" s="236"/>
      <c r="E31" s="236"/>
      <c r="F31" s="236"/>
      <c r="G31" s="237"/>
      <c r="H31" s="237"/>
    </row>
    <row r="33" spans="6:6" x14ac:dyDescent="0.2">
      <c r="F33" s="810"/>
    </row>
  </sheetData>
  <mergeCells count="3">
    <mergeCell ref="B3:C3"/>
    <mergeCell ref="D3:E3"/>
    <mergeCell ref="F3:H3"/>
  </mergeCells>
  <conditionalFormatting sqref="E9">
    <cfRule type="cellIs" dxfId="309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53"/>
  <sheetViews>
    <sheetView workbookViewId="0">
      <selection activeCell="A3" sqref="A3:A4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4" t="s">
        <v>523</v>
      </c>
      <c r="B1" s="224"/>
      <c r="C1" s="1"/>
      <c r="D1" s="1"/>
      <c r="E1" s="1"/>
      <c r="F1" s="1"/>
      <c r="G1" s="1"/>
      <c r="H1" s="1"/>
    </row>
    <row r="2" spans="1:8" x14ac:dyDescent="0.2">
      <c r="A2" s="590"/>
      <c r="B2" s="590"/>
      <c r="C2" s="590"/>
      <c r="D2" s="590"/>
      <c r="E2" s="590"/>
      <c r="F2" s="1"/>
      <c r="G2" s="1"/>
      <c r="H2" s="592" t="s">
        <v>157</v>
      </c>
    </row>
    <row r="3" spans="1:8" ht="14.45" customHeight="1" x14ac:dyDescent="0.2">
      <c r="A3" s="912" t="s">
        <v>517</v>
      </c>
      <c r="B3" s="910" t="s">
        <v>518</v>
      </c>
      <c r="C3" s="896">
        <f>INDICE!A3</f>
        <v>42736</v>
      </c>
      <c r="D3" s="895">
        <v>41671</v>
      </c>
      <c r="E3" s="895">
        <v>41671</v>
      </c>
      <c r="F3" s="894" t="s">
        <v>119</v>
      </c>
      <c r="G3" s="894"/>
      <c r="H3" s="894"/>
    </row>
    <row r="4" spans="1:8" x14ac:dyDescent="0.2">
      <c r="A4" s="913"/>
      <c r="B4" s="911"/>
      <c r="C4" s="97" t="s">
        <v>526</v>
      </c>
      <c r="D4" s="97" t="s">
        <v>527</v>
      </c>
      <c r="E4" s="97" t="s">
        <v>245</v>
      </c>
      <c r="F4" s="97" t="s">
        <v>526</v>
      </c>
      <c r="G4" s="97" t="s">
        <v>527</v>
      </c>
      <c r="H4" s="97" t="s">
        <v>245</v>
      </c>
    </row>
    <row r="5" spans="1:8" x14ac:dyDescent="0.2">
      <c r="A5" s="611"/>
      <c r="B5" s="185" t="s">
        <v>209</v>
      </c>
      <c r="C5" s="185">
        <v>0</v>
      </c>
      <c r="D5" s="185">
        <v>33</v>
      </c>
      <c r="E5" s="248">
        <v>33</v>
      </c>
      <c r="F5" s="187">
        <v>23</v>
      </c>
      <c r="G5" s="185">
        <v>373</v>
      </c>
      <c r="H5" s="248">
        <v>350</v>
      </c>
    </row>
    <row r="6" spans="1:8" x14ac:dyDescent="0.2">
      <c r="A6" s="611"/>
      <c r="B6" s="185" t="s">
        <v>246</v>
      </c>
      <c r="C6" s="185">
        <v>271</v>
      </c>
      <c r="D6" s="185">
        <v>145</v>
      </c>
      <c r="E6" s="249">
        <v>-126</v>
      </c>
      <c r="F6" s="187">
        <v>3262</v>
      </c>
      <c r="G6" s="185">
        <v>2187</v>
      </c>
      <c r="H6" s="249">
        <v>-1075</v>
      </c>
    </row>
    <row r="7" spans="1:8" x14ac:dyDescent="0.2">
      <c r="A7" s="611"/>
      <c r="B7" s="188" t="s">
        <v>210</v>
      </c>
      <c r="C7" s="188">
        <v>0</v>
      </c>
      <c r="D7" s="188">
        <v>28</v>
      </c>
      <c r="E7" s="250">
        <v>28</v>
      </c>
      <c r="F7" s="188">
        <v>0</v>
      </c>
      <c r="G7" s="188">
        <v>147</v>
      </c>
      <c r="H7" s="249">
        <v>147</v>
      </c>
    </row>
    <row r="8" spans="1:8" x14ac:dyDescent="0.2">
      <c r="A8" s="190" t="s">
        <v>342</v>
      </c>
      <c r="B8" s="191"/>
      <c r="C8" s="191">
        <v>271</v>
      </c>
      <c r="D8" s="191">
        <v>206</v>
      </c>
      <c r="E8" s="251">
        <v>-65</v>
      </c>
      <c r="F8" s="191">
        <v>3285</v>
      </c>
      <c r="G8" s="191">
        <v>2707</v>
      </c>
      <c r="H8" s="251">
        <v>-578</v>
      </c>
    </row>
    <row r="9" spans="1:8" x14ac:dyDescent="0.2">
      <c r="A9" s="611"/>
      <c r="B9" s="188" t="s">
        <v>247</v>
      </c>
      <c r="C9" s="188">
        <v>0</v>
      </c>
      <c r="D9" s="185">
        <v>0</v>
      </c>
      <c r="E9" s="252">
        <v>0</v>
      </c>
      <c r="F9" s="188">
        <v>0</v>
      </c>
      <c r="G9" s="185">
        <v>4</v>
      </c>
      <c r="H9" s="252">
        <v>4</v>
      </c>
    </row>
    <row r="10" spans="1:8" x14ac:dyDescent="0.2">
      <c r="A10" s="611"/>
      <c r="B10" s="185" t="s">
        <v>211</v>
      </c>
      <c r="C10" s="185">
        <v>40</v>
      </c>
      <c r="D10" s="185">
        <v>34</v>
      </c>
      <c r="E10" s="249">
        <v>-6</v>
      </c>
      <c r="F10" s="185">
        <v>54</v>
      </c>
      <c r="G10" s="185">
        <v>172</v>
      </c>
      <c r="H10" s="249">
        <v>118</v>
      </c>
    </row>
    <row r="11" spans="1:8" x14ac:dyDescent="0.2">
      <c r="A11" s="611"/>
      <c r="B11" s="188" t="s">
        <v>248</v>
      </c>
      <c r="C11" s="188">
        <v>6</v>
      </c>
      <c r="D11" s="188">
        <v>43</v>
      </c>
      <c r="E11" s="249">
        <v>37</v>
      </c>
      <c r="F11" s="188">
        <v>70</v>
      </c>
      <c r="G11" s="188">
        <v>625</v>
      </c>
      <c r="H11" s="249">
        <v>555</v>
      </c>
    </row>
    <row r="12" spans="1:8" x14ac:dyDescent="0.2">
      <c r="A12" s="190" t="s">
        <v>524</v>
      </c>
      <c r="B12" s="191"/>
      <c r="C12" s="191">
        <v>46</v>
      </c>
      <c r="D12" s="191">
        <v>77</v>
      </c>
      <c r="E12" s="251">
        <v>31</v>
      </c>
      <c r="F12" s="191">
        <v>124</v>
      </c>
      <c r="G12" s="191">
        <v>801</v>
      </c>
      <c r="H12" s="251">
        <v>677</v>
      </c>
    </row>
    <row r="13" spans="1:8" x14ac:dyDescent="0.2">
      <c r="A13" s="611"/>
      <c r="B13" s="188" t="s">
        <v>304</v>
      </c>
      <c r="C13" s="188">
        <v>2</v>
      </c>
      <c r="D13" s="185">
        <v>31</v>
      </c>
      <c r="E13" s="252">
        <v>29</v>
      </c>
      <c r="F13" s="188">
        <v>53</v>
      </c>
      <c r="G13" s="185">
        <v>227</v>
      </c>
      <c r="H13" s="252">
        <v>174</v>
      </c>
    </row>
    <row r="14" spans="1:8" x14ac:dyDescent="0.2">
      <c r="A14" s="611"/>
      <c r="B14" s="188" t="s">
        <v>249</v>
      </c>
      <c r="C14" s="188">
        <v>35</v>
      </c>
      <c r="D14" s="188">
        <v>134</v>
      </c>
      <c r="E14" s="249">
        <v>99</v>
      </c>
      <c r="F14" s="188">
        <v>457</v>
      </c>
      <c r="G14" s="188">
        <v>1117</v>
      </c>
      <c r="H14" s="249">
        <v>660</v>
      </c>
    </row>
    <row r="15" spans="1:8" x14ac:dyDescent="0.2">
      <c r="A15" s="611"/>
      <c r="B15" s="188" t="s">
        <v>250</v>
      </c>
      <c r="C15" s="188">
        <v>18</v>
      </c>
      <c r="D15" s="185">
        <v>181</v>
      </c>
      <c r="E15" s="249">
        <v>163</v>
      </c>
      <c r="F15" s="188">
        <v>488</v>
      </c>
      <c r="G15" s="185">
        <v>2591</v>
      </c>
      <c r="H15" s="249">
        <v>2103</v>
      </c>
    </row>
    <row r="16" spans="1:8" x14ac:dyDescent="0.2">
      <c r="A16" s="611"/>
      <c r="B16" s="188" t="s">
        <v>251</v>
      </c>
      <c r="C16" s="188">
        <v>66</v>
      </c>
      <c r="D16" s="185">
        <v>4</v>
      </c>
      <c r="E16" s="249">
        <v>-62</v>
      </c>
      <c r="F16" s="188">
        <v>358</v>
      </c>
      <c r="G16" s="185">
        <v>274</v>
      </c>
      <c r="H16" s="249">
        <v>-84</v>
      </c>
    </row>
    <row r="17" spans="1:8" x14ac:dyDescent="0.2">
      <c r="A17" s="611"/>
      <c r="B17" s="188" t="s">
        <v>252</v>
      </c>
      <c r="C17" s="188">
        <v>105</v>
      </c>
      <c r="D17" s="185">
        <v>58</v>
      </c>
      <c r="E17" s="249">
        <v>-47</v>
      </c>
      <c r="F17" s="188">
        <v>1001</v>
      </c>
      <c r="G17" s="185">
        <v>1058</v>
      </c>
      <c r="H17" s="249">
        <v>57</v>
      </c>
    </row>
    <row r="18" spans="1:8" x14ac:dyDescent="0.2">
      <c r="A18" s="611"/>
      <c r="B18" s="188" t="s">
        <v>215</v>
      </c>
      <c r="C18" s="188">
        <v>505</v>
      </c>
      <c r="D18" s="185">
        <v>260</v>
      </c>
      <c r="E18" s="249">
        <v>-245</v>
      </c>
      <c r="F18" s="188">
        <v>3911</v>
      </c>
      <c r="G18" s="185">
        <v>2472</v>
      </c>
      <c r="H18" s="249">
        <v>-1439</v>
      </c>
    </row>
    <row r="19" spans="1:8" x14ac:dyDescent="0.2">
      <c r="A19" s="611"/>
      <c r="B19" s="188" t="s">
        <v>253</v>
      </c>
      <c r="C19" s="188">
        <v>190</v>
      </c>
      <c r="D19" s="185">
        <v>182</v>
      </c>
      <c r="E19" s="249">
        <v>-8</v>
      </c>
      <c r="F19" s="188">
        <v>1689</v>
      </c>
      <c r="G19" s="185">
        <v>1765</v>
      </c>
      <c r="H19" s="249">
        <v>76</v>
      </c>
    </row>
    <row r="20" spans="1:8" x14ac:dyDescent="0.2">
      <c r="A20" s="611"/>
      <c r="B20" s="188" t="s">
        <v>218</v>
      </c>
      <c r="C20" s="188">
        <v>64</v>
      </c>
      <c r="D20" s="185">
        <v>28</v>
      </c>
      <c r="E20" s="249">
        <v>-36</v>
      </c>
      <c r="F20" s="188">
        <v>361</v>
      </c>
      <c r="G20" s="185">
        <v>687</v>
      </c>
      <c r="H20" s="249">
        <v>326</v>
      </c>
    </row>
    <row r="21" spans="1:8" x14ac:dyDescent="0.2">
      <c r="A21" s="611"/>
      <c r="B21" s="188" t="s">
        <v>219</v>
      </c>
      <c r="C21" s="188">
        <v>105</v>
      </c>
      <c r="D21" s="185">
        <v>0</v>
      </c>
      <c r="E21" s="249">
        <v>-105</v>
      </c>
      <c r="F21" s="188">
        <v>597</v>
      </c>
      <c r="G21" s="185">
        <v>3</v>
      </c>
      <c r="H21" s="249">
        <v>-594</v>
      </c>
    </row>
    <row r="22" spans="1:8" x14ac:dyDescent="0.2">
      <c r="A22" s="611"/>
      <c r="B22" s="188" t="s">
        <v>254</v>
      </c>
      <c r="C22" s="188">
        <v>153</v>
      </c>
      <c r="D22" s="185">
        <v>0</v>
      </c>
      <c r="E22" s="249">
        <v>-153</v>
      </c>
      <c r="F22" s="188">
        <v>873</v>
      </c>
      <c r="G22" s="185">
        <v>96</v>
      </c>
      <c r="H22" s="249">
        <v>-777</v>
      </c>
    </row>
    <row r="23" spans="1:8" x14ac:dyDescent="0.2">
      <c r="A23" s="611"/>
      <c r="B23" s="188" t="s">
        <v>255</v>
      </c>
      <c r="C23" s="188">
        <v>0</v>
      </c>
      <c r="D23" s="185">
        <v>71</v>
      </c>
      <c r="E23" s="249">
        <v>71</v>
      </c>
      <c r="F23" s="188">
        <v>73</v>
      </c>
      <c r="G23" s="185">
        <v>762</v>
      </c>
      <c r="H23" s="249">
        <v>689</v>
      </c>
    </row>
    <row r="24" spans="1:8" x14ac:dyDescent="0.2">
      <c r="A24" s="611"/>
      <c r="B24" s="188" t="s">
        <v>256</v>
      </c>
      <c r="C24" s="188">
        <v>0</v>
      </c>
      <c r="D24" s="185">
        <v>2</v>
      </c>
      <c r="E24" s="249">
        <v>2</v>
      </c>
      <c r="F24" s="188">
        <v>0</v>
      </c>
      <c r="G24" s="185">
        <v>27</v>
      </c>
      <c r="H24" s="249">
        <v>27</v>
      </c>
    </row>
    <row r="25" spans="1:8" x14ac:dyDescent="0.2">
      <c r="A25" s="611"/>
      <c r="B25" s="188" t="s">
        <v>257</v>
      </c>
      <c r="C25" s="188">
        <v>89</v>
      </c>
      <c r="D25" s="185">
        <v>165</v>
      </c>
      <c r="E25" s="249">
        <v>76</v>
      </c>
      <c r="F25" s="188">
        <v>1160</v>
      </c>
      <c r="G25" s="185">
        <v>2116</v>
      </c>
      <c r="H25" s="249">
        <v>956</v>
      </c>
    </row>
    <row r="26" spans="1:8" x14ac:dyDescent="0.2">
      <c r="A26" s="190" t="s">
        <v>508</v>
      </c>
      <c r="B26" s="191"/>
      <c r="C26" s="191">
        <v>1332</v>
      </c>
      <c r="D26" s="191">
        <v>1116</v>
      </c>
      <c r="E26" s="251">
        <v>-216</v>
      </c>
      <c r="F26" s="191">
        <v>11021</v>
      </c>
      <c r="G26" s="191">
        <v>13195</v>
      </c>
      <c r="H26" s="251">
        <v>2174</v>
      </c>
    </row>
    <row r="27" spans="1:8" x14ac:dyDescent="0.2">
      <c r="A27" s="611"/>
      <c r="B27" s="188" t="s">
        <v>220</v>
      </c>
      <c r="C27" s="188">
        <v>75</v>
      </c>
      <c r="D27" s="185">
        <v>0</v>
      </c>
      <c r="E27" s="249">
        <v>-75</v>
      </c>
      <c r="F27" s="188">
        <v>1520</v>
      </c>
      <c r="G27" s="188">
        <v>44</v>
      </c>
      <c r="H27" s="249">
        <v>-1476</v>
      </c>
    </row>
    <row r="28" spans="1:8" x14ac:dyDescent="0.2">
      <c r="A28" s="612"/>
      <c r="B28" s="188" t="s">
        <v>258</v>
      </c>
      <c r="C28" s="188">
        <v>0</v>
      </c>
      <c r="D28" s="188">
        <v>0</v>
      </c>
      <c r="E28" s="249">
        <v>0</v>
      </c>
      <c r="F28" s="188">
        <v>204</v>
      </c>
      <c r="G28" s="188">
        <v>0</v>
      </c>
      <c r="H28" s="249">
        <v>-204</v>
      </c>
    </row>
    <row r="29" spans="1:8" x14ac:dyDescent="0.2">
      <c r="A29" s="612"/>
      <c r="B29" s="188" t="s">
        <v>259</v>
      </c>
      <c r="C29" s="188">
        <v>0</v>
      </c>
      <c r="D29" s="185">
        <v>3</v>
      </c>
      <c r="E29" s="249">
        <v>3</v>
      </c>
      <c r="F29" s="188">
        <v>133</v>
      </c>
      <c r="G29" s="185">
        <v>13</v>
      </c>
      <c r="H29" s="249">
        <v>-120</v>
      </c>
    </row>
    <row r="30" spans="1:8" x14ac:dyDescent="0.2">
      <c r="A30" s="612"/>
      <c r="B30" s="188" t="s">
        <v>611</v>
      </c>
      <c r="C30" s="188">
        <v>0</v>
      </c>
      <c r="D30" s="188">
        <v>116</v>
      </c>
      <c r="E30" s="252">
        <v>116</v>
      </c>
      <c r="F30" s="185">
        <v>114</v>
      </c>
      <c r="G30" s="185">
        <v>918</v>
      </c>
      <c r="H30" s="252">
        <v>804</v>
      </c>
    </row>
    <row r="31" spans="1:8" x14ac:dyDescent="0.2">
      <c r="A31" s="190" t="s">
        <v>387</v>
      </c>
      <c r="B31" s="191"/>
      <c r="C31" s="191">
        <v>75</v>
      </c>
      <c r="D31" s="191">
        <v>119</v>
      </c>
      <c r="E31" s="251">
        <v>44</v>
      </c>
      <c r="F31" s="191">
        <v>1971</v>
      </c>
      <c r="G31" s="191">
        <v>975</v>
      </c>
      <c r="H31" s="251">
        <v>-996</v>
      </c>
    </row>
    <row r="32" spans="1:8" x14ac:dyDescent="0.2">
      <c r="A32" s="612"/>
      <c r="B32" s="188" t="s">
        <v>224</v>
      </c>
      <c r="C32" s="188">
        <v>104</v>
      </c>
      <c r="D32" s="185">
        <v>21</v>
      </c>
      <c r="E32" s="249">
        <v>-83</v>
      </c>
      <c r="F32" s="188">
        <v>1045</v>
      </c>
      <c r="G32" s="185">
        <v>409</v>
      </c>
      <c r="H32" s="249">
        <v>-636</v>
      </c>
    </row>
    <row r="33" spans="1:10" x14ac:dyDescent="0.2">
      <c r="A33" s="612"/>
      <c r="B33" s="188" t="s">
        <v>230</v>
      </c>
      <c r="C33" s="188">
        <v>34</v>
      </c>
      <c r="D33" s="188">
        <v>32</v>
      </c>
      <c r="E33" s="252">
        <v>-2</v>
      </c>
      <c r="F33" s="621">
        <v>293</v>
      </c>
      <c r="G33" s="188">
        <v>168</v>
      </c>
      <c r="H33" s="249">
        <v>-125</v>
      </c>
    </row>
    <row r="34" spans="1:10" x14ac:dyDescent="0.2">
      <c r="A34" s="612"/>
      <c r="B34" s="188" t="s">
        <v>260</v>
      </c>
      <c r="C34" s="188">
        <v>0</v>
      </c>
      <c r="D34" s="188">
        <v>341</v>
      </c>
      <c r="E34" s="249">
        <v>341</v>
      </c>
      <c r="F34" s="188">
        <v>0</v>
      </c>
      <c r="G34" s="188">
        <v>3122</v>
      </c>
      <c r="H34" s="249">
        <v>3122</v>
      </c>
    </row>
    <row r="35" spans="1:10" x14ac:dyDescent="0.2">
      <c r="A35" s="612"/>
      <c r="B35" s="188" t="s">
        <v>232</v>
      </c>
      <c r="C35" s="188">
        <v>21</v>
      </c>
      <c r="D35" s="188">
        <v>51</v>
      </c>
      <c r="E35" s="252">
        <v>30</v>
      </c>
      <c r="F35" s="185">
        <v>21</v>
      </c>
      <c r="G35" s="188">
        <v>603</v>
      </c>
      <c r="H35" s="249">
        <v>582</v>
      </c>
    </row>
    <row r="36" spans="1:10" x14ac:dyDescent="0.2">
      <c r="A36" s="612"/>
      <c r="B36" s="188" t="s">
        <v>233</v>
      </c>
      <c r="C36" s="188">
        <v>0</v>
      </c>
      <c r="D36" s="188">
        <v>86</v>
      </c>
      <c r="E36" s="252">
        <v>86</v>
      </c>
      <c r="F36" s="621">
        <v>328</v>
      </c>
      <c r="G36" s="188">
        <v>657</v>
      </c>
      <c r="H36" s="249">
        <v>329</v>
      </c>
    </row>
    <row r="37" spans="1:10" x14ac:dyDescent="0.2">
      <c r="A37" s="792" t="s">
        <v>509</v>
      </c>
      <c r="B37" s="191"/>
      <c r="C37" s="191">
        <v>159</v>
      </c>
      <c r="D37" s="191">
        <v>531</v>
      </c>
      <c r="E37" s="251">
        <v>372</v>
      </c>
      <c r="F37" s="191">
        <v>1687</v>
      </c>
      <c r="G37" s="191">
        <v>4959</v>
      </c>
      <c r="H37" s="251">
        <v>3272</v>
      </c>
    </row>
    <row r="38" spans="1:10" x14ac:dyDescent="0.2">
      <c r="A38" s="612"/>
      <c r="B38" s="188" t="s">
        <v>261</v>
      </c>
      <c r="C38" s="188">
        <v>35</v>
      </c>
      <c r="D38" s="188">
        <v>4</v>
      </c>
      <c r="E38" s="248">
        <v>-31</v>
      </c>
      <c r="F38" s="621">
        <v>349</v>
      </c>
      <c r="G38" s="188">
        <v>159</v>
      </c>
      <c r="H38" s="249">
        <v>-190</v>
      </c>
    </row>
    <row r="39" spans="1:10" x14ac:dyDescent="0.2">
      <c r="A39" s="612"/>
      <c r="B39" s="188" t="s">
        <v>262</v>
      </c>
      <c r="C39" s="188">
        <v>0</v>
      </c>
      <c r="D39" s="188">
        <v>0</v>
      </c>
      <c r="E39" s="252">
        <v>0</v>
      </c>
      <c r="F39" s="621">
        <v>48</v>
      </c>
      <c r="G39" s="188">
        <v>0</v>
      </c>
      <c r="H39" s="249">
        <v>-48</v>
      </c>
    </row>
    <row r="40" spans="1:10" x14ac:dyDescent="0.2">
      <c r="A40" s="612"/>
      <c r="B40" s="188" t="s">
        <v>263</v>
      </c>
      <c r="C40" s="188">
        <v>0</v>
      </c>
      <c r="D40" s="188">
        <v>0</v>
      </c>
      <c r="E40" s="252">
        <v>0</v>
      </c>
      <c r="F40" s="621">
        <v>40</v>
      </c>
      <c r="G40" s="188">
        <v>25</v>
      </c>
      <c r="H40" s="252">
        <v>-15</v>
      </c>
    </row>
    <row r="41" spans="1:10" x14ac:dyDescent="0.2">
      <c r="A41" s="612"/>
      <c r="B41" s="188" t="s">
        <v>264</v>
      </c>
      <c r="C41" s="188">
        <v>0</v>
      </c>
      <c r="D41" s="188">
        <v>6</v>
      </c>
      <c r="E41" s="252">
        <v>6</v>
      </c>
      <c r="F41" s="621">
        <v>117</v>
      </c>
      <c r="G41" s="188">
        <v>33</v>
      </c>
      <c r="H41" s="252">
        <v>-84</v>
      </c>
    </row>
    <row r="42" spans="1:10" x14ac:dyDescent="0.2">
      <c r="A42" s="202" t="s">
        <v>525</v>
      </c>
      <c r="B42" s="202"/>
      <c r="C42" s="191">
        <v>35</v>
      </c>
      <c r="D42" s="191">
        <v>10</v>
      </c>
      <c r="E42" s="253">
        <v>-25</v>
      </c>
      <c r="F42" s="202">
        <v>554</v>
      </c>
      <c r="G42" s="202">
        <v>217</v>
      </c>
      <c r="H42" s="253">
        <v>-337</v>
      </c>
    </row>
    <row r="43" spans="1:10" x14ac:dyDescent="0.2">
      <c r="A43" s="797" t="s">
        <v>592</v>
      </c>
      <c r="B43" s="797"/>
      <c r="C43" s="188">
        <v>0</v>
      </c>
      <c r="D43" s="188">
        <v>0</v>
      </c>
      <c r="E43" s="188">
        <v>0</v>
      </c>
      <c r="F43" s="798">
        <v>41</v>
      </c>
      <c r="G43" s="188">
        <v>5</v>
      </c>
      <c r="H43" s="799">
        <v>-36</v>
      </c>
    </row>
    <row r="44" spans="1:10" x14ac:dyDescent="0.2">
      <c r="A44" s="204" t="s">
        <v>117</v>
      </c>
      <c r="B44" s="204"/>
      <c r="C44" s="204">
        <v>1918</v>
      </c>
      <c r="D44" s="254">
        <v>2059</v>
      </c>
      <c r="E44" s="204">
        <v>141</v>
      </c>
      <c r="F44" s="204">
        <v>18683</v>
      </c>
      <c r="G44" s="254">
        <v>22859</v>
      </c>
      <c r="H44" s="204">
        <v>4176</v>
      </c>
      <c r="J44" s="810"/>
    </row>
    <row r="45" spans="1:10" x14ac:dyDescent="0.2">
      <c r="A45" s="355" t="s">
        <v>510</v>
      </c>
      <c r="B45" s="209"/>
      <c r="C45" s="209">
        <v>219</v>
      </c>
      <c r="D45" s="791">
        <v>54</v>
      </c>
      <c r="E45" s="209">
        <v>-165</v>
      </c>
      <c r="F45" s="209">
        <v>3097</v>
      </c>
      <c r="G45" s="209">
        <v>691</v>
      </c>
      <c r="H45" s="209">
        <v>-2406</v>
      </c>
    </row>
    <row r="46" spans="1:10" x14ac:dyDescent="0.2">
      <c r="A46" s="355" t="s">
        <v>511</v>
      </c>
      <c r="B46" s="209"/>
      <c r="C46" s="209">
        <v>1699</v>
      </c>
      <c r="D46" s="209">
        <v>2005</v>
      </c>
      <c r="E46" s="209">
        <v>306</v>
      </c>
      <c r="F46" s="209">
        <v>15586</v>
      </c>
      <c r="G46" s="209">
        <v>22168</v>
      </c>
      <c r="H46" s="209">
        <v>6582</v>
      </c>
    </row>
    <row r="47" spans="1:10" x14ac:dyDescent="0.2">
      <c r="A47" s="777" t="s">
        <v>512</v>
      </c>
      <c r="B47" s="213"/>
      <c r="C47" s="213">
        <v>1428</v>
      </c>
      <c r="D47" s="213">
        <v>1164</v>
      </c>
      <c r="E47" s="213">
        <v>-264</v>
      </c>
      <c r="F47" s="213">
        <v>12941</v>
      </c>
      <c r="G47" s="213">
        <v>14080</v>
      </c>
      <c r="H47" s="213">
        <v>1139</v>
      </c>
    </row>
    <row r="48" spans="1:10" x14ac:dyDescent="0.2">
      <c r="A48" s="777" t="s">
        <v>513</v>
      </c>
      <c r="B48" s="213"/>
      <c r="C48" s="213">
        <v>490</v>
      </c>
      <c r="D48" s="213">
        <v>895</v>
      </c>
      <c r="E48" s="213">
        <v>405</v>
      </c>
      <c r="F48" s="213">
        <v>5742</v>
      </c>
      <c r="G48" s="213">
        <v>8779</v>
      </c>
      <c r="H48" s="213">
        <v>3037</v>
      </c>
    </row>
    <row r="49" spans="1:8" x14ac:dyDescent="0.2">
      <c r="A49" s="778" t="s">
        <v>514</v>
      </c>
      <c r="B49" s="773"/>
      <c r="C49" s="773">
        <v>1157</v>
      </c>
      <c r="D49" s="750">
        <v>914</v>
      </c>
      <c r="E49" s="775">
        <v>-243</v>
      </c>
      <c r="F49" s="775">
        <v>9495</v>
      </c>
      <c r="G49" s="775">
        <v>10886</v>
      </c>
      <c r="H49" s="775">
        <v>1391</v>
      </c>
    </row>
    <row r="50" spans="1:8" ht="15" x14ac:dyDescent="0.25">
      <c r="A50" s="221" t="s">
        <v>236</v>
      </c>
      <c r="B50" s="217"/>
      <c r="C50" s="256"/>
      <c r="D50" s="218"/>
      <c r="E50" s="218"/>
      <c r="F50" s="219"/>
      <c r="G50" s="218"/>
      <c r="H50" s="247" t="s">
        <v>235</v>
      </c>
    </row>
    <row r="51" spans="1:8" ht="15" x14ac:dyDescent="0.25">
      <c r="B51" s="221"/>
      <c r="C51" s="222"/>
      <c r="D51" s="218"/>
      <c r="E51" s="218"/>
      <c r="F51" s="219"/>
      <c r="G51" s="218"/>
      <c r="H51" s="220"/>
    </row>
    <row r="53" spans="1:8" x14ac:dyDescent="0.2">
      <c r="C53" s="257"/>
      <c r="D53" s="257"/>
      <c r="E53" s="257"/>
      <c r="F53" s="257"/>
      <c r="G53" s="25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L14" sqref="L14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157</v>
      </c>
    </row>
    <row r="3" spans="1:8" x14ac:dyDescent="0.2">
      <c r="A3" s="63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894"/>
    </row>
    <row r="4" spans="1:8" x14ac:dyDescent="0.2">
      <c r="A4" s="75"/>
      <c r="B4" s="72" t="s">
        <v>47</v>
      </c>
      <c r="C4" s="72" t="s">
        <v>515</v>
      </c>
      <c r="D4" s="72" t="s">
        <v>47</v>
      </c>
      <c r="E4" s="72" t="s">
        <v>515</v>
      </c>
      <c r="F4" s="72" t="s">
        <v>47</v>
      </c>
      <c r="G4" s="72" t="s">
        <v>515</v>
      </c>
      <c r="H4" s="73" t="s">
        <v>126</v>
      </c>
    </row>
    <row r="5" spans="1:8" x14ac:dyDescent="0.2">
      <c r="A5" s="235" t="s">
        <v>266</v>
      </c>
      <c r="B5" s="654">
        <v>5.5E-2</v>
      </c>
      <c r="C5" s="374">
        <v>-92.17638691322901</v>
      </c>
      <c r="D5" s="530">
        <v>5.5E-2</v>
      </c>
      <c r="E5" s="374">
        <v>-92.17638691322901</v>
      </c>
      <c r="F5" s="530">
        <v>4.95</v>
      </c>
      <c r="G5" s="374">
        <v>-26.536064113980412</v>
      </c>
      <c r="H5" s="655">
        <v>3.6370315944158711</v>
      </c>
    </row>
    <row r="6" spans="1:8" x14ac:dyDescent="0.2">
      <c r="A6" s="235" t="s">
        <v>267</v>
      </c>
      <c r="B6" s="531">
        <v>2.4340000000000002</v>
      </c>
      <c r="C6" s="266">
        <v>1.5012510425354462</v>
      </c>
      <c r="D6" s="265">
        <v>2.4340000000000002</v>
      </c>
      <c r="E6" s="266">
        <v>1.5012510425354462</v>
      </c>
      <c r="F6" s="265">
        <v>23.285</v>
      </c>
      <c r="G6" s="266">
        <v>-19.787109442281857</v>
      </c>
      <c r="H6" s="656">
        <v>17.108743570903748</v>
      </c>
    </row>
    <row r="7" spans="1:8" x14ac:dyDescent="0.2">
      <c r="A7" s="235" t="s">
        <v>268</v>
      </c>
      <c r="B7" s="531">
        <v>1.51</v>
      </c>
      <c r="C7" s="266">
        <v>-43.318318318318319</v>
      </c>
      <c r="D7" s="265">
        <v>1.51</v>
      </c>
      <c r="E7" s="266">
        <v>-43.318318318318319</v>
      </c>
      <c r="F7" s="265">
        <v>32.176000000000002</v>
      </c>
      <c r="G7" s="266">
        <v>-18.796688875429034</v>
      </c>
      <c r="H7" s="656">
        <v>23.64144011756062</v>
      </c>
    </row>
    <row r="8" spans="1:8" x14ac:dyDescent="0.2">
      <c r="A8" s="235" t="s">
        <v>269</v>
      </c>
      <c r="B8" s="531">
        <v>4.0590000000000002</v>
      </c>
      <c r="C8" s="266">
        <v>-37.390097177232761</v>
      </c>
      <c r="D8" s="265">
        <v>4.0590000000000002</v>
      </c>
      <c r="E8" s="266">
        <v>-37.390097177232761</v>
      </c>
      <c r="F8" s="265">
        <v>58.145000000000003</v>
      </c>
      <c r="G8" s="266">
        <v>-46.720485283876407</v>
      </c>
      <c r="H8" s="656">
        <v>42.722263041880979</v>
      </c>
    </row>
    <row r="9" spans="1:8" x14ac:dyDescent="0.2">
      <c r="A9" s="235" t="s">
        <v>270</v>
      </c>
      <c r="B9" s="532">
        <v>1.294</v>
      </c>
      <c r="C9" s="267">
        <v>-29.289617486338798</v>
      </c>
      <c r="D9" s="265">
        <v>1.294</v>
      </c>
      <c r="E9" s="266">
        <v>-29.289617486338798</v>
      </c>
      <c r="F9" s="265">
        <v>15.625</v>
      </c>
      <c r="G9" s="812">
        <v>-61.736255663034157</v>
      </c>
      <c r="H9" s="656">
        <v>11.48052902277737</v>
      </c>
    </row>
    <row r="10" spans="1:8" x14ac:dyDescent="0.2">
      <c r="A10" s="235" t="s">
        <v>614</v>
      </c>
      <c r="B10" s="532">
        <v>0.122</v>
      </c>
      <c r="C10" s="267">
        <v>-36.125654450261777</v>
      </c>
      <c r="D10" s="265">
        <v>0.122</v>
      </c>
      <c r="E10" s="266">
        <v>-36.125654450261777</v>
      </c>
      <c r="F10" s="265">
        <v>1.919</v>
      </c>
      <c r="G10" s="266">
        <v>-36.125654450261777</v>
      </c>
      <c r="H10" s="766">
        <v>1.4099926524614255</v>
      </c>
    </row>
    <row r="11" spans="1:8" x14ac:dyDescent="0.2">
      <c r="A11" s="243" t="s">
        <v>271</v>
      </c>
      <c r="B11" s="268">
        <v>9.4740000000000002</v>
      </c>
      <c r="C11" s="269">
        <v>-33.604317050949611</v>
      </c>
      <c r="D11" s="268">
        <v>9.4740000000000002</v>
      </c>
      <c r="E11" s="269">
        <v>-33.604317050949611</v>
      </c>
      <c r="F11" s="268">
        <v>136.1</v>
      </c>
      <c r="G11" s="269">
        <v>-40.200661798089563</v>
      </c>
      <c r="H11" s="269">
        <v>100</v>
      </c>
    </row>
    <row r="12" spans="1:8" x14ac:dyDescent="0.2">
      <c r="A12" s="270" t="s">
        <v>272</v>
      </c>
      <c r="B12" s="824">
        <f>B11/'Consumo PP'!B11*100</f>
        <v>0.1969307459815022</v>
      </c>
      <c r="C12" s="272"/>
      <c r="D12" s="271">
        <f>D11/'Consumo PP'!D11*100</f>
        <v>0.1969307459815022</v>
      </c>
      <c r="E12" s="272"/>
      <c r="F12" s="271">
        <f>F11/'Consumo PP'!F11*100</f>
        <v>0.23544087657731053</v>
      </c>
      <c r="G12" s="273"/>
      <c r="H12" s="825"/>
    </row>
    <row r="13" spans="1:8" x14ac:dyDescent="0.2">
      <c r="A13" s="274" t="s">
        <v>549</v>
      </c>
      <c r="B13" s="67"/>
      <c r="C13" s="67"/>
      <c r="D13" s="67"/>
      <c r="E13" s="67"/>
      <c r="F13" s="67"/>
      <c r="G13" s="267"/>
      <c r="H13" s="71" t="s">
        <v>235</v>
      </c>
    </row>
    <row r="14" spans="1:8" x14ac:dyDescent="0.2">
      <c r="A14" s="274" t="s">
        <v>615</v>
      </c>
      <c r="B14" s="67"/>
      <c r="C14" s="67"/>
      <c r="D14" s="67"/>
      <c r="E14" s="67"/>
      <c r="F14" s="67"/>
      <c r="G14" s="267"/>
      <c r="H14" s="71"/>
    </row>
    <row r="15" spans="1:8" x14ac:dyDescent="0.2">
      <c r="A15" s="221" t="s">
        <v>630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308" priority="5" operator="between">
      <formula>0.00001</formula>
      <formula>0.499</formula>
    </cfRule>
  </conditionalFormatting>
  <conditionalFormatting sqref="F10">
    <cfRule type="cellIs" dxfId="307" priority="3" operator="between">
      <formula>0.00001</formula>
      <formula>0.499</formula>
    </cfRule>
  </conditionalFormatting>
  <conditionalFormatting sqref="G9">
    <cfRule type="cellIs" dxfId="306" priority="2" operator="between">
      <formula>0.00001</formula>
      <formula>0.499</formula>
    </cfRule>
  </conditionalFormatting>
  <conditionalFormatting sqref="C9">
    <cfRule type="cellIs" dxfId="305" priority="1" operator="between">
      <formula>-0.499999</formula>
      <formula>0.4999999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cols>
    <col min="1" max="1" width="11" customWidth="1"/>
  </cols>
  <sheetData>
    <row r="1" spans="1:7" x14ac:dyDescent="0.2">
      <c r="A1" s="6" t="s">
        <v>273</v>
      </c>
      <c r="B1" s="659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157</v>
      </c>
    </row>
    <row r="3" spans="1:7" x14ac:dyDescent="0.2">
      <c r="A3" s="63"/>
      <c r="B3" s="896">
        <f>INDICE!A3</f>
        <v>42736</v>
      </c>
      <c r="C3" s="896"/>
      <c r="D3" s="914" t="s">
        <v>118</v>
      </c>
      <c r="E3" s="914"/>
      <c r="F3" s="914" t="s">
        <v>119</v>
      </c>
      <c r="G3" s="914"/>
    </row>
    <row r="4" spans="1:7" x14ac:dyDescent="0.2">
      <c r="A4" s="75"/>
      <c r="B4" s="260"/>
      <c r="C4" s="72" t="s">
        <v>515</v>
      </c>
      <c r="D4" s="260"/>
      <c r="E4" s="72" t="s">
        <v>515</v>
      </c>
      <c r="F4" s="260"/>
      <c r="G4" s="72" t="s">
        <v>515</v>
      </c>
    </row>
    <row r="5" spans="1:7" ht="15" x14ac:dyDescent="0.25">
      <c r="A5" s="651" t="s">
        <v>117</v>
      </c>
      <c r="B5" s="657">
        <v>5493</v>
      </c>
      <c r="C5" s="652">
        <v>4.8682703321878584</v>
      </c>
      <c r="D5" s="653">
        <v>5493</v>
      </c>
      <c r="E5" s="652">
        <v>4.8682703321878584</v>
      </c>
      <c r="F5" s="658">
        <v>66043</v>
      </c>
      <c r="G5" s="652">
        <v>0.78592357465510931</v>
      </c>
    </row>
    <row r="6" spans="1:7" x14ac:dyDescent="0.2">
      <c r="A6" s="274"/>
      <c r="B6" s="1"/>
      <c r="C6" s="1"/>
      <c r="D6" s="1"/>
      <c r="E6" s="1"/>
      <c r="F6" s="1"/>
      <c r="G6" s="71" t="s">
        <v>235</v>
      </c>
    </row>
    <row r="7" spans="1:7" x14ac:dyDescent="0.2">
      <c r="A7" s="274" t="s">
        <v>549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8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274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157</v>
      </c>
    </row>
    <row r="3" spans="1:8" s="80" customFormat="1" x14ac:dyDescent="0.2">
      <c r="A3" s="79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894"/>
    </row>
    <row r="4" spans="1:8" s="80" customFormat="1" x14ac:dyDescent="0.2">
      <c r="A4" s="81"/>
      <c r="B4" s="72" t="s">
        <v>47</v>
      </c>
      <c r="C4" s="72" t="s">
        <v>120</v>
      </c>
      <c r="D4" s="72" t="s">
        <v>47</v>
      </c>
      <c r="E4" s="72" t="s">
        <v>121</v>
      </c>
      <c r="F4" s="72" t="s">
        <v>47</v>
      </c>
      <c r="G4" s="73" t="s">
        <v>121</v>
      </c>
      <c r="H4" s="73" t="s">
        <v>126</v>
      </c>
    </row>
    <row r="5" spans="1:8" s="80" customFormat="1" x14ac:dyDescent="0.2">
      <c r="A5" s="82" t="s">
        <v>600</v>
      </c>
      <c r="B5" s="469">
        <v>127</v>
      </c>
      <c r="C5" s="84">
        <v>2.4193548387096775</v>
      </c>
      <c r="D5" s="83">
        <v>127</v>
      </c>
      <c r="E5" s="84">
        <v>2.4193548387096775</v>
      </c>
      <c r="F5" s="83">
        <v>1543</v>
      </c>
      <c r="G5" s="84">
        <v>-7.935560859188544</v>
      </c>
      <c r="H5" s="472">
        <v>2.3685532390211148</v>
      </c>
    </row>
    <row r="6" spans="1:8" s="80" customFormat="1" x14ac:dyDescent="0.2">
      <c r="A6" s="82" t="s">
        <v>48</v>
      </c>
      <c r="B6" s="470">
        <v>744.02199999999993</v>
      </c>
      <c r="C6" s="86">
        <v>-7.2845519945070336</v>
      </c>
      <c r="D6" s="85">
        <v>744.02199999999993</v>
      </c>
      <c r="E6" s="86">
        <v>-7.2845519945070336</v>
      </c>
      <c r="F6" s="85">
        <v>9496.232</v>
      </c>
      <c r="G6" s="86">
        <v>4.1426737320231863</v>
      </c>
      <c r="H6" s="473">
        <v>14.577013002006453</v>
      </c>
    </row>
    <row r="7" spans="1:8" s="80" customFormat="1" x14ac:dyDescent="0.2">
      <c r="A7" s="82" t="s">
        <v>49</v>
      </c>
      <c r="B7" s="470">
        <v>749.90499999999997</v>
      </c>
      <c r="C7" s="86">
        <v>9.0344287108026045</v>
      </c>
      <c r="D7" s="85">
        <v>749.90499999999997</v>
      </c>
      <c r="E7" s="86">
        <v>9.0344287108026045</v>
      </c>
      <c r="F7" s="85">
        <v>8948.358000000002</v>
      </c>
      <c r="G7" s="86">
        <v>-5.6004700798797984</v>
      </c>
      <c r="H7" s="473">
        <v>13.736009283746279</v>
      </c>
    </row>
    <row r="8" spans="1:8" s="80" customFormat="1" x14ac:dyDescent="0.2">
      <c r="A8" s="82" t="s">
        <v>127</v>
      </c>
      <c r="B8" s="470">
        <v>2285.8420000000001</v>
      </c>
      <c r="C8" s="86">
        <v>3.2912698835882166</v>
      </c>
      <c r="D8" s="85">
        <v>2285.8420000000001</v>
      </c>
      <c r="E8" s="86">
        <v>3.2912698835882166</v>
      </c>
      <c r="F8" s="85">
        <v>26776.599000000002</v>
      </c>
      <c r="G8" s="86">
        <v>-2.1163359486968933</v>
      </c>
      <c r="H8" s="473">
        <v>41.102916585495493</v>
      </c>
    </row>
    <row r="9" spans="1:8" s="80" customFormat="1" x14ac:dyDescent="0.2">
      <c r="A9" s="82" t="s">
        <v>128</v>
      </c>
      <c r="B9" s="470">
        <v>465.56899999999996</v>
      </c>
      <c r="C9" s="86">
        <v>44.552079161194364</v>
      </c>
      <c r="D9" s="85">
        <v>465.56899999999996</v>
      </c>
      <c r="E9" s="86">
        <v>44.552079161194364</v>
      </c>
      <c r="F9" s="85">
        <v>5252.7540000000008</v>
      </c>
      <c r="G9" s="87">
        <v>30.389887248299523</v>
      </c>
      <c r="H9" s="473">
        <v>8.0631416075703939</v>
      </c>
    </row>
    <row r="10" spans="1:8" s="80" customFormat="1" x14ac:dyDescent="0.2">
      <c r="A10" s="81" t="s">
        <v>129</v>
      </c>
      <c r="B10" s="471">
        <v>1013.6620000000001</v>
      </c>
      <c r="C10" s="86">
        <v>-2.6642775934119727</v>
      </c>
      <c r="D10" s="88">
        <v>1013.6620000000001</v>
      </c>
      <c r="E10" s="89">
        <v>-2.6642775934119727</v>
      </c>
      <c r="F10" s="88">
        <v>13128.309999999996</v>
      </c>
      <c r="G10" s="89">
        <v>-0.40110217749854432</v>
      </c>
      <c r="H10" s="474">
        <v>20.152366282160258</v>
      </c>
    </row>
    <row r="11" spans="1:8" s="80" customFormat="1" x14ac:dyDescent="0.2">
      <c r="A11" s="90" t="s">
        <v>117</v>
      </c>
      <c r="B11" s="91">
        <v>5386</v>
      </c>
      <c r="C11" s="92">
        <v>3.7617187071050684</v>
      </c>
      <c r="D11" s="91">
        <v>5386</v>
      </c>
      <c r="E11" s="92">
        <v>3.7617187071051044</v>
      </c>
      <c r="F11" s="91">
        <v>65145.253000000004</v>
      </c>
      <c r="G11" s="92">
        <v>0.47242910451876879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235</v>
      </c>
    </row>
    <row r="13" spans="1:8" s="80" customFormat="1" x14ac:dyDescent="0.2">
      <c r="A13" s="94" t="s">
        <v>131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550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630</v>
      </c>
      <c r="B15" s="3"/>
      <c r="C15" s="3"/>
      <c r="D15" s="3"/>
      <c r="E15" s="3"/>
      <c r="F15" s="3"/>
      <c r="G15" s="3"/>
      <c r="H15" s="3"/>
    </row>
    <row r="18" spans="2:2" x14ac:dyDescent="0.2">
      <c r="B18" s="78" t="s">
        <v>673</v>
      </c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4" t="s">
        <v>275</v>
      </c>
      <c r="B1" s="224"/>
      <c r="C1" s="224"/>
      <c r="D1" s="224"/>
      <c r="E1" s="224"/>
      <c r="F1" s="225"/>
      <c r="G1" s="225"/>
    </row>
    <row r="2" spans="1:7" x14ac:dyDescent="0.2">
      <c r="A2" s="224"/>
      <c r="B2" s="224"/>
      <c r="C2" s="224"/>
      <c r="D2" s="224"/>
      <c r="E2" s="229" t="s">
        <v>157</v>
      </c>
      <c r="F2" s="225"/>
      <c r="G2" s="225"/>
    </row>
    <row r="3" spans="1:7" x14ac:dyDescent="0.2">
      <c r="A3" s="915">
        <f>INDICE!A3</f>
        <v>42736</v>
      </c>
      <c r="B3" s="915">
        <v>41671</v>
      </c>
      <c r="C3" s="916">
        <v>41671</v>
      </c>
      <c r="D3" s="915">
        <v>41671</v>
      </c>
      <c r="E3" s="915">
        <v>41671</v>
      </c>
      <c r="F3" s="225"/>
    </row>
    <row r="4" spans="1:7" ht="15" x14ac:dyDescent="0.25">
      <c r="A4" s="235" t="s">
        <v>30</v>
      </c>
      <c r="B4" s="236">
        <v>9.4740000000000002</v>
      </c>
      <c r="C4" s="660"/>
      <c r="D4" s="362" t="s">
        <v>276</v>
      </c>
      <c r="E4" s="780">
        <v>5386</v>
      </c>
    </row>
    <row r="5" spans="1:7" x14ac:dyDescent="0.2">
      <c r="A5" s="235" t="s">
        <v>277</v>
      </c>
      <c r="B5" s="236">
        <v>5876</v>
      </c>
      <c r="C5" s="369"/>
      <c r="D5" s="235" t="s">
        <v>278</v>
      </c>
      <c r="E5" s="236">
        <v>-369</v>
      </c>
    </row>
    <row r="6" spans="1:7" x14ac:dyDescent="0.2">
      <c r="A6" s="235" t="s">
        <v>543</v>
      </c>
      <c r="B6" s="236">
        <v>-52</v>
      </c>
      <c r="C6" s="369"/>
      <c r="D6" s="235" t="s">
        <v>279</v>
      </c>
      <c r="E6" s="236">
        <v>52.828000000000429</v>
      </c>
    </row>
    <row r="7" spans="1:7" x14ac:dyDescent="0.2">
      <c r="A7" s="235" t="s">
        <v>544</v>
      </c>
      <c r="B7" s="236">
        <v>11.52599999999984</v>
      </c>
      <c r="C7" s="369"/>
      <c r="D7" s="235" t="s">
        <v>545</v>
      </c>
      <c r="E7" s="236">
        <v>1918</v>
      </c>
    </row>
    <row r="8" spans="1:7" x14ac:dyDescent="0.2">
      <c r="A8" s="235" t="s">
        <v>546</v>
      </c>
      <c r="B8" s="236">
        <v>-352</v>
      </c>
      <c r="C8" s="369"/>
      <c r="D8" s="235" t="s">
        <v>547</v>
      </c>
      <c r="E8" s="236">
        <v>-2059</v>
      </c>
    </row>
    <row r="9" spans="1:7" ht="15" x14ac:dyDescent="0.25">
      <c r="A9" s="243" t="s">
        <v>58</v>
      </c>
      <c r="B9" s="673">
        <v>5493</v>
      </c>
      <c r="C9" s="369"/>
      <c r="D9" s="235" t="s">
        <v>281</v>
      </c>
      <c r="E9" s="236">
        <v>-118</v>
      </c>
    </row>
    <row r="10" spans="1:7" ht="15" x14ac:dyDescent="0.25">
      <c r="A10" s="235" t="s">
        <v>280</v>
      </c>
      <c r="B10" s="236">
        <v>-107</v>
      </c>
      <c r="C10" s="369"/>
      <c r="D10" s="243" t="s">
        <v>548</v>
      </c>
      <c r="E10" s="673">
        <v>4810.8280000000004</v>
      </c>
      <c r="G10" s="807"/>
    </row>
    <row r="11" spans="1:7" ht="15" x14ac:dyDescent="0.25">
      <c r="A11" s="243" t="s">
        <v>276</v>
      </c>
      <c r="B11" s="673">
        <v>5386</v>
      </c>
      <c r="C11" s="661"/>
      <c r="D11" s="318"/>
      <c r="E11" s="650" t="s">
        <v>130</v>
      </c>
      <c r="F11" s="235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32"/>
  <sheetViews>
    <sheetView topLeftCell="A2" workbookViewId="0">
      <selection activeCell="G28" sqref="G28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82" t="s">
        <v>552</v>
      </c>
      <c r="B1" s="882"/>
      <c r="C1" s="882"/>
      <c r="D1" s="882"/>
      <c r="E1" s="277"/>
      <c r="F1" s="277"/>
      <c r="G1" s="60"/>
      <c r="H1" s="60"/>
      <c r="I1" s="60"/>
      <c r="J1" s="60"/>
      <c r="K1" s="58"/>
      <c r="L1" s="58"/>
    </row>
    <row r="2" spans="1:12" ht="14.25" customHeight="1" x14ac:dyDescent="0.2">
      <c r="A2" s="882"/>
      <c r="B2" s="882"/>
      <c r="C2" s="882"/>
      <c r="D2" s="882"/>
      <c r="E2" s="277"/>
      <c r="F2" s="277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282</v>
      </c>
      <c r="F3" s="58"/>
    </row>
    <row r="4" spans="1:12" s="280" customFormat="1" ht="14.25" customHeight="1" x14ac:dyDescent="0.2">
      <c r="A4" s="278"/>
      <c r="B4" s="278"/>
      <c r="C4" s="279" t="s">
        <v>283</v>
      </c>
      <c r="D4" s="279" t="s">
        <v>551</v>
      </c>
      <c r="E4" s="65"/>
      <c r="F4" s="65"/>
    </row>
    <row r="5" spans="1:12" s="280" customFormat="1" ht="14.25" customHeight="1" x14ac:dyDescent="0.2">
      <c r="A5" s="884">
        <v>2010</v>
      </c>
      <c r="B5" s="284" t="s">
        <v>284</v>
      </c>
      <c r="C5" s="663">
        <v>11.06</v>
      </c>
      <c r="D5" s="285">
        <v>3.4611786716557624</v>
      </c>
      <c r="E5" s="65"/>
      <c r="F5" s="65"/>
    </row>
    <row r="6" spans="1:12" ht="14.25" customHeight="1" x14ac:dyDescent="0.2">
      <c r="A6" s="917"/>
      <c r="B6" s="281" t="s">
        <v>285</v>
      </c>
      <c r="C6" s="662">
        <v>11.68</v>
      </c>
      <c r="D6" s="282">
        <v>5.6057866184448395</v>
      </c>
      <c r="F6" s="58"/>
    </row>
    <row r="7" spans="1:12" ht="14.25" customHeight="1" x14ac:dyDescent="0.2">
      <c r="A7" s="917"/>
      <c r="B7" s="281" t="s">
        <v>286</v>
      </c>
      <c r="C7" s="662">
        <v>12.45</v>
      </c>
      <c r="D7" s="282">
        <v>6.5924657534246531</v>
      </c>
      <c r="E7" s="283"/>
      <c r="F7" s="58"/>
    </row>
    <row r="8" spans="1:12" ht="14.25" customHeight="1" x14ac:dyDescent="0.2">
      <c r="A8" s="885"/>
      <c r="B8" s="286" t="s">
        <v>287</v>
      </c>
      <c r="C8" s="664">
        <v>12.79</v>
      </c>
      <c r="D8" s="287">
        <v>2.7309236947791153</v>
      </c>
      <c r="E8" s="283"/>
      <c r="F8" s="58"/>
    </row>
    <row r="9" spans="1:12" s="280" customFormat="1" ht="14.25" customHeight="1" x14ac:dyDescent="0.2">
      <c r="A9" s="917">
        <v>2011</v>
      </c>
      <c r="B9" s="281" t="s">
        <v>284</v>
      </c>
      <c r="C9" s="662">
        <v>13.19</v>
      </c>
      <c r="D9" s="282">
        <v>3.1274433150899172</v>
      </c>
      <c r="E9" s="65"/>
      <c r="F9" s="65"/>
    </row>
    <row r="10" spans="1:12" ht="14.25" customHeight="1" x14ac:dyDescent="0.2">
      <c r="A10" s="917"/>
      <c r="B10" s="281" t="s">
        <v>285</v>
      </c>
      <c r="C10" s="662">
        <v>14</v>
      </c>
      <c r="D10" s="282">
        <v>6.141015921152392</v>
      </c>
      <c r="F10" s="58"/>
    </row>
    <row r="11" spans="1:12" ht="14.25" customHeight="1" x14ac:dyDescent="0.2">
      <c r="A11" s="917"/>
      <c r="B11" s="281" t="s">
        <v>286</v>
      </c>
      <c r="C11" s="662">
        <v>14.8</v>
      </c>
      <c r="D11" s="282">
        <v>5.7142857142857197</v>
      </c>
      <c r="E11" s="283"/>
      <c r="F11" s="58"/>
    </row>
    <row r="12" spans="1:12" ht="14.25" customHeight="1" x14ac:dyDescent="0.2">
      <c r="A12" s="885"/>
      <c r="B12" s="286" t="s">
        <v>287</v>
      </c>
      <c r="C12" s="664">
        <v>15.09</v>
      </c>
      <c r="D12" s="287">
        <v>1.9594594594594537</v>
      </c>
      <c r="E12" s="283"/>
      <c r="F12" s="58"/>
    </row>
    <row r="13" spans="1:12" s="280" customFormat="1" ht="14.25" customHeight="1" x14ac:dyDescent="0.2">
      <c r="A13" s="917">
        <v>2012</v>
      </c>
      <c r="B13" s="281" t="s">
        <v>288</v>
      </c>
      <c r="C13" s="662">
        <v>15.53</v>
      </c>
      <c r="D13" s="282">
        <v>2.9158383035122566</v>
      </c>
      <c r="E13" s="65"/>
      <c r="F13" s="65"/>
    </row>
    <row r="14" spans="1:12" ht="14.25" customHeight="1" x14ac:dyDescent="0.2">
      <c r="A14" s="917"/>
      <c r="B14" s="281" t="s">
        <v>286</v>
      </c>
      <c r="C14" s="662">
        <v>16.45</v>
      </c>
      <c r="D14" s="282">
        <v>5.9240180296200897</v>
      </c>
      <c r="F14" s="58"/>
    </row>
    <row r="15" spans="1:12" ht="14.25" customHeight="1" x14ac:dyDescent="0.2">
      <c r="A15" s="917"/>
      <c r="B15" s="281" t="s">
        <v>289</v>
      </c>
      <c r="C15" s="662">
        <v>16.87</v>
      </c>
      <c r="D15" s="282">
        <v>2.5531914893617129</v>
      </c>
      <c r="E15" s="283"/>
      <c r="F15" s="58"/>
    </row>
    <row r="16" spans="1:12" ht="14.25" customHeight="1" x14ac:dyDescent="0.2">
      <c r="A16" s="885"/>
      <c r="B16" s="286" t="s">
        <v>287</v>
      </c>
      <c r="C16" s="664">
        <v>16.100000000000001</v>
      </c>
      <c r="D16" s="287">
        <v>-4.5643153526970925</v>
      </c>
      <c r="E16" s="283"/>
      <c r="F16" s="58"/>
    </row>
    <row r="17" spans="1:6" ht="14.25" customHeight="1" x14ac:dyDescent="0.2">
      <c r="A17" s="884">
        <v>2013</v>
      </c>
      <c r="B17" s="284" t="s">
        <v>284</v>
      </c>
      <c r="C17" s="663">
        <v>16.32</v>
      </c>
      <c r="D17" s="285">
        <v>1.3664596273291854</v>
      </c>
      <c r="E17" s="283"/>
      <c r="F17" s="58"/>
    </row>
    <row r="18" spans="1:6" ht="14.25" customHeight="1" x14ac:dyDescent="0.2">
      <c r="A18" s="917"/>
      <c r="B18" s="281" t="s">
        <v>290</v>
      </c>
      <c r="C18" s="662">
        <v>17.13</v>
      </c>
      <c r="D18" s="282">
        <v>4.9632352941176388</v>
      </c>
      <c r="E18" s="283"/>
      <c r="F18" s="58"/>
    </row>
    <row r="19" spans="1:6" ht="14.25" customHeight="1" x14ac:dyDescent="0.2">
      <c r="A19" s="885"/>
      <c r="B19" s="286" t="s">
        <v>291</v>
      </c>
      <c r="C19" s="664">
        <v>17.5</v>
      </c>
      <c r="D19" s="287">
        <v>2.1599532983070695</v>
      </c>
      <c r="F19" s="58"/>
    </row>
    <row r="20" spans="1:6" ht="14.25" customHeight="1" x14ac:dyDescent="0.2">
      <c r="A20" s="884">
        <v>2015</v>
      </c>
      <c r="B20" s="284" t="s">
        <v>622</v>
      </c>
      <c r="C20" s="663">
        <v>15.81</v>
      </c>
      <c r="D20" s="285">
        <v>-9.66</v>
      </c>
      <c r="F20" s="58"/>
    </row>
    <row r="21" spans="1:6" ht="14.25" customHeight="1" x14ac:dyDescent="0.2">
      <c r="A21" s="917"/>
      <c r="B21" s="281" t="s">
        <v>625</v>
      </c>
      <c r="C21" s="662">
        <v>14.12</v>
      </c>
      <c r="D21" s="282">
        <v>-10.69</v>
      </c>
      <c r="F21" s="58"/>
    </row>
    <row r="22" spans="1:6" ht="14.25" customHeight="1" x14ac:dyDescent="0.2">
      <c r="A22" s="917"/>
      <c r="B22" s="281" t="s">
        <v>628</v>
      </c>
      <c r="C22" s="662">
        <v>13.42</v>
      </c>
      <c r="D22" s="282">
        <v>-4.96</v>
      </c>
    </row>
    <row r="23" spans="1:6" ht="14.25" customHeight="1" x14ac:dyDescent="0.2">
      <c r="A23" s="917"/>
      <c r="B23" s="281" t="s">
        <v>642</v>
      </c>
      <c r="C23" s="662">
        <v>12.76</v>
      </c>
      <c r="D23" s="282">
        <v>-4.9180327868852469</v>
      </c>
    </row>
    <row r="24" spans="1:6" ht="14.25" customHeight="1" x14ac:dyDescent="0.2">
      <c r="A24" s="885"/>
      <c r="B24" s="286" t="s">
        <v>643</v>
      </c>
      <c r="C24" s="664">
        <v>12.68</v>
      </c>
      <c r="D24" s="287">
        <v>-0.62695924764890343</v>
      </c>
    </row>
    <row r="25" spans="1:6" ht="14.25" customHeight="1" x14ac:dyDescent="0.2">
      <c r="A25" s="884">
        <v>2016</v>
      </c>
      <c r="B25" s="284" t="s">
        <v>644</v>
      </c>
      <c r="C25" s="663">
        <v>13.1</v>
      </c>
      <c r="D25" s="285">
        <v>3.3123028391167186</v>
      </c>
    </row>
    <row r="26" spans="1:6" ht="14.25" customHeight="1" x14ac:dyDescent="0.2">
      <c r="A26" s="917"/>
      <c r="B26" s="281" t="s">
        <v>646</v>
      </c>
      <c r="C26" s="662">
        <v>12.46</v>
      </c>
      <c r="D26" s="282">
        <v>-4.8854961832060981</v>
      </c>
    </row>
    <row r="27" spans="1:6" ht="14.25" customHeight="1" x14ac:dyDescent="0.2">
      <c r="A27" s="917"/>
      <c r="B27" s="281" t="s">
        <v>654</v>
      </c>
      <c r="C27" s="662">
        <v>11.85</v>
      </c>
      <c r="D27" s="282">
        <v>-4.8956661316211969</v>
      </c>
    </row>
    <row r="28" spans="1:6" ht="14.25" customHeight="1" x14ac:dyDescent="0.2">
      <c r="A28" s="917"/>
      <c r="B28" s="281" t="s">
        <v>653</v>
      </c>
      <c r="C28" s="662">
        <v>11.27</v>
      </c>
      <c r="D28" s="282">
        <v>-4.8945147679324901</v>
      </c>
    </row>
    <row r="29" spans="1:6" ht="14.25" customHeight="1" x14ac:dyDescent="0.2">
      <c r="A29" s="917"/>
      <c r="B29" s="281" t="s">
        <v>656</v>
      </c>
      <c r="C29" s="662">
        <v>11.71</v>
      </c>
      <c r="D29" s="282">
        <v>3.9041703637977045</v>
      </c>
    </row>
    <row r="30" spans="1:6" ht="14.25" customHeight="1" x14ac:dyDescent="0.2">
      <c r="A30" s="885"/>
      <c r="B30" s="815" t="s">
        <v>659</v>
      </c>
      <c r="C30" s="664">
        <v>12.28</v>
      </c>
      <c r="D30" s="287">
        <v>4.8676345004269725</v>
      </c>
    </row>
    <row r="31" spans="1:6" ht="14.25" customHeight="1" x14ac:dyDescent="0.2">
      <c r="A31" s="841">
        <v>2017</v>
      </c>
      <c r="B31" s="842" t="s">
        <v>669</v>
      </c>
      <c r="C31" s="843">
        <v>12.89</v>
      </c>
      <c r="D31" s="844">
        <v>4.9674267100977296</v>
      </c>
    </row>
    <row r="32" spans="1:6" ht="14.25" customHeight="1" x14ac:dyDescent="0.2">
      <c r="A32" s="274" t="s">
        <v>292</v>
      </c>
      <c r="D32" s="71" t="s">
        <v>663</v>
      </c>
    </row>
  </sheetData>
  <mergeCells count="7">
    <mergeCell ref="A25:A30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C11" sqref="C11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106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107</v>
      </c>
    </row>
    <row r="3" spans="1:7" ht="14.45" customHeight="1" x14ac:dyDescent="0.2">
      <c r="A3" s="63"/>
      <c r="B3" s="884" t="s">
        <v>647</v>
      </c>
      <c r="C3" s="886" t="s">
        <v>479</v>
      </c>
      <c r="D3" s="884" t="s">
        <v>627</v>
      </c>
      <c r="E3" s="886" t="s">
        <v>479</v>
      </c>
      <c r="F3" s="888" t="s">
        <v>109</v>
      </c>
      <c r="G3" s="888"/>
    </row>
    <row r="4" spans="1:7" ht="14.45" customHeight="1" x14ac:dyDescent="0.25">
      <c r="A4" s="804"/>
      <c r="B4" s="885"/>
      <c r="C4" s="887"/>
      <c r="D4" s="885"/>
      <c r="E4" s="887"/>
      <c r="F4" s="455">
        <v>2015</v>
      </c>
      <c r="G4" s="455">
        <v>2014</v>
      </c>
    </row>
    <row r="5" spans="1:7" x14ac:dyDescent="0.2">
      <c r="A5" s="65" t="s">
        <v>110</v>
      </c>
      <c r="B5" s="265">
        <v>14425.661036937392</v>
      </c>
      <c r="C5" s="266">
        <v>11.646075880656944</v>
      </c>
      <c r="D5" s="265">
        <v>11639.392948199999</v>
      </c>
      <c r="E5" s="266">
        <v>9.8314891506505102</v>
      </c>
      <c r="F5" s="745">
        <v>8.3340261664268152</v>
      </c>
      <c r="G5" s="745">
        <v>13.986079100901474</v>
      </c>
    </row>
    <row r="6" spans="1:7" x14ac:dyDescent="0.2">
      <c r="A6" s="65" t="s">
        <v>111</v>
      </c>
      <c r="B6" s="265">
        <v>52434.240239999999</v>
      </c>
      <c r="C6" s="266">
        <v>42.331033497601098</v>
      </c>
      <c r="D6" s="265">
        <v>50446.525071799995</v>
      </c>
      <c r="E6" s="266">
        <v>42.610853172383031</v>
      </c>
      <c r="F6" s="745">
        <v>0.4508656918035282</v>
      </c>
      <c r="G6" s="745">
        <v>0.61599140982995004</v>
      </c>
    </row>
    <row r="7" spans="1:7" x14ac:dyDescent="0.2">
      <c r="A7" s="65" t="s">
        <v>112</v>
      </c>
      <c r="B7" s="265">
        <v>24590.480148000002</v>
      </c>
      <c r="C7" s="266">
        <v>19.852303267912919</v>
      </c>
      <c r="D7" s="265">
        <v>23661.746351999998</v>
      </c>
      <c r="E7" s="266">
        <v>19.986454927712352</v>
      </c>
      <c r="F7" s="745">
        <v>0.22015978408784018</v>
      </c>
      <c r="G7" s="745">
        <v>8.7923586410356094E-2</v>
      </c>
    </row>
    <row r="8" spans="1:7" x14ac:dyDescent="0.2">
      <c r="A8" s="65" t="s">
        <v>113</v>
      </c>
      <c r="B8" s="265">
        <v>14926.70119191919</v>
      </c>
      <c r="C8" s="266">
        <v>12.05057392405565</v>
      </c>
      <c r="D8" s="265">
        <v>14934.0303030303</v>
      </c>
      <c r="E8" s="266">
        <v>12.614382687581163</v>
      </c>
      <c r="F8" s="745">
        <v>100</v>
      </c>
      <c r="G8" s="745">
        <v>100</v>
      </c>
    </row>
    <row r="9" spans="1:7" x14ac:dyDescent="0.2">
      <c r="A9" s="65" t="s">
        <v>114</v>
      </c>
      <c r="B9" s="265">
        <v>17243.376235943582</v>
      </c>
      <c r="C9" s="266">
        <v>13.920864185586732</v>
      </c>
      <c r="D9" s="265">
        <v>17795.982282899997</v>
      </c>
      <c r="E9" s="266">
        <v>15.031798266296805</v>
      </c>
      <c r="F9" s="745">
        <v>100</v>
      </c>
      <c r="G9" s="745">
        <v>100</v>
      </c>
    </row>
    <row r="10" spans="1:7" x14ac:dyDescent="0.2">
      <c r="A10" s="65" t="s">
        <v>115</v>
      </c>
      <c r="B10" s="265">
        <v>259.94936652448104</v>
      </c>
      <c r="C10" s="266">
        <v>0.20986144343202545</v>
      </c>
      <c r="D10" s="265">
        <v>204.15011999999999</v>
      </c>
      <c r="E10" s="266">
        <v>0.17244023797601851</v>
      </c>
      <c r="F10" s="745" t="s">
        <v>648</v>
      </c>
      <c r="G10" s="745" t="s">
        <v>649</v>
      </c>
    </row>
    <row r="11" spans="1:7" x14ac:dyDescent="0.2">
      <c r="A11" s="65" t="s">
        <v>116</v>
      </c>
      <c r="B11" s="265">
        <v>-13.268894763999953</v>
      </c>
      <c r="C11" s="266" t="s">
        <v>650</v>
      </c>
      <c r="D11" s="265">
        <v>-292.91599999999994</v>
      </c>
      <c r="E11" s="266">
        <v>-0.24741844259990359</v>
      </c>
      <c r="F11" s="746"/>
      <c r="G11" s="746"/>
    </row>
    <row r="12" spans="1:7" x14ac:dyDescent="0.2">
      <c r="A12" s="68" t="s">
        <v>117</v>
      </c>
      <c r="B12" s="747">
        <v>123867.13932456066</v>
      </c>
      <c r="C12" s="748">
        <v>100</v>
      </c>
      <c r="D12" s="747">
        <v>118388.91107793032</v>
      </c>
      <c r="E12" s="748">
        <v>100</v>
      </c>
      <c r="F12" s="748">
        <v>26.888410867770883</v>
      </c>
      <c r="G12" s="748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596</v>
      </c>
    </row>
    <row r="14" spans="1:7" x14ac:dyDescent="0.2">
      <c r="A14" s="749" t="s">
        <v>597</v>
      </c>
      <c r="B14" s="1"/>
      <c r="C14" s="1"/>
      <c r="D14" s="1"/>
      <c r="E14" s="1"/>
      <c r="F14" s="1"/>
      <c r="G14" s="1"/>
    </row>
    <row r="15" spans="1:7" x14ac:dyDescent="0.2">
      <c r="A15" s="803" t="s">
        <v>651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13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553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89" t="s">
        <v>293</v>
      </c>
    </row>
    <row r="3" spans="1:6" x14ac:dyDescent="0.2">
      <c r="A3" s="63"/>
      <c r="B3" s="896" t="s">
        <v>294</v>
      </c>
      <c r="C3" s="896"/>
      <c r="D3" s="896"/>
      <c r="E3" s="259" t="s">
        <v>295</v>
      </c>
      <c r="F3" s="259"/>
    </row>
    <row r="4" spans="1:6" x14ac:dyDescent="0.2">
      <c r="A4" s="75"/>
      <c r="B4" s="290" t="s">
        <v>664</v>
      </c>
      <c r="C4" s="291" t="s">
        <v>660</v>
      </c>
      <c r="D4" s="290" t="s">
        <v>667</v>
      </c>
      <c r="E4" s="261" t="s">
        <v>296</v>
      </c>
      <c r="F4" s="260" t="s">
        <v>297</v>
      </c>
    </row>
    <row r="5" spans="1:6" x14ac:dyDescent="0.2">
      <c r="A5" s="665" t="s">
        <v>555</v>
      </c>
      <c r="B5" s="292">
        <v>124.3614940096774</v>
      </c>
      <c r="C5" s="292">
        <v>121.41674550967743</v>
      </c>
      <c r="D5" s="292">
        <v>111.30410323125</v>
      </c>
      <c r="E5" s="292">
        <v>2.4253232020333351</v>
      </c>
      <c r="F5" s="292">
        <v>11.731275307343189</v>
      </c>
    </row>
    <row r="6" spans="1:6" x14ac:dyDescent="0.2">
      <c r="A6" s="75" t="s">
        <v>554</v>
      </c>
      <c r="B6" s="271">
        <v>112.82471700645162</v>
      </c>
      <c r="C6" s="287">
        <v>110.28650571290322</v>
      </c>
      <c r="D6" s="271">
        <v>93.382248740625002</v>
      </c>
      <c r="E6" s="271">
        <v>2.3014704084975253</v>
      </c>
      <c r="F6" s="271">
        <v>20.820304209881776</v>
      </c>
    </row>
    <row r="7" spans="1:6" x14ac:dyDescent="0.2">
      <c r="A7" s="1"/>
      <c r="B7" s="1"/>
      <c r="C7" s="1"/>
      <c r="D7" s="1"/>
      <c r="E7" s="1"/>
      <c r="F7" s="71" t="s">
        <v>663</v>
      </c>
    </row>
    <row r="8" spans="1:6" x14ac:dyDescent="0.2">
      <c r="A8" s="1"/>
      <c r="B8" s="1"/>
      <c r="C8" s="1"/>
      <c r="D8" s="1"/>
      <c r="E8" s="1"/>
      <c r="F8" s="1"/>
    </row>
    <row r="13" spans="1:6" x14ac:dyDescent="0.2">
      <c r="C13" t="s">
        <v>417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A3" sqref="A3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82" t="s">
        <v>298</v>
      </c>
      <c r="B1" s="882"/>
      <c r="C1" s="882"/>
      <c r="D1" s="58"/>
      <c r="E1" s="58"/>
    </row>
    <row r="2" spans="1:38" x14ac:dyDescent="0.2">
      <c r="A2" s="883"/>
      <c r="B2" s="882"/>
      <c r="C2" s="882"/>
      <c r="D2" s="8"/>
      <c r="E2" s="62" t="s">
        <v>293</v>
      </c>
    </row>
    <row r="3" spans="1:38" x14ac:dyDescent="0.2">
      <c r="A3" s="64"/>
      <c r="B3" s="294" t="s">
        <v>299</v>
      </c>
      <c r="C3" s="294" t="s">
        <v>300</v>
      </c>
      <c r="D3" s="294" t="s">
        <v>301</v>
      </c>
      <c r="E3" s="294" t="s">
        <v>302</v>
      </c>
    </row>
    <row r="4" spans="1:38" x14ac:dyDescent="0.2">
      <c r="A4" s="295" t="s">
        <v>303</v>
      </c>
      <c r="B4" s="296">
        <v>124.3614940096774</v>
      </c>
      <c r="C4" s="297">
        <v>21.583399786803515</v>
      </c>
      <c r="D4" s="297">
        <v>46.135594979738727</v>
      </c>
      <c r="E4" s="297">
        <v>56.64249924313517</v>
      </c>
      <c r="F4" s="429"/>
      <c r="G4" s="429"/>
      <c r="H4" s="429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1"/>
      <c r="AB4" s="431"/>
      <c r="AC4" s="431"/>
      <c r="AD4" s="431"/>
      <c r="AE4" s="431"/>
      <c r="AF4" s="431"/>
      <c r="AG4" s="431"/>
      <c r="AH4" s="431"/>
      <c r="AI4" s="431"/>
      <c r="AJ4" s="431"/>
      <c r="AK4" s="431"/>
      <c r="AL4" s="431"/>
    </row>
    <row r="5" spans="1:38" x14ac:dyDescent="0.2">
      <c r="A5" s="298" t="s">
        <v>304</v>
      </c>
      <c r="B5" s="299">
        <v>139.95666666666665</v>
      </c>
      <c r="C5" s="293">
        <v>22.346022408963584</v>
      </c>
      <c r="D5" s="293">
        <v>65.45004425770307</v>
      </c>
      <c r="E5" s="293">
        <v>52.160600000000002</v>
      </c>
      <c r="F5" s="429"/>
      <c r="G5" s="429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0"/>
      <c r="AK5" s="430"/>
      <c r="AL5" s="430"/>
    </row>
    <row r="6" spans="1:38" x14ac:dyDescent="0.2">
      <c r="A6" s="298" t="s">
        <v>305</v>
      </c>
      <c r="B6" s="299">
        <v>119.15666666666667</v>
      </c>
      <c r="C6" s="293">
        <v>19.859444444444446</v>
      </c>
      <c r="D6" s="293">
        <v>49.33615555555555</v>
      </c>
      <c r="E6" s="293">
        <v>49.961066666666667</v>
      </c>
      <c r="F6" s="429"/>
      <c r="G6" s="429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  <c r="AK6" s="430"/>
      <c r="AL6" s="430"/>
    </row>
    <row r="7" spans="1:38" x14ac:dyDescent="0.2">
      <c r="A7" s="298" t="s">
        <v>249</v>
      </c>
      <c r="B7" s="299">
        <v>137.89609999999999</v>
      </c>
      <c r="C7" s="293">
        <v>23.932380991735535</v>
      </c>
      <c r="D7" s="293">
        <v>62.321085674931119</v>
      </c>
      <c r="E7" s="293">
        <v>51.642633333333336</v>
      </c>
      <c r="F7" s="429"/>
      <c r="G7" s="429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0"/>
    </row>
    <row r="8" spans="1:38" x14ac:dyDescent="0.2">
      <c r="A8" s="298" t="s">
        <v>306</v>
      </c>
      <c r="B8" s="299">
        <v>103.8377986842554</v>
      </c>
      <c r="C8" s="293">
        <v>17.306299780709239</v>
      </c>
      <c r="D8" s="293">
        <v>36.302351410619139</v>
      </c>
      <c r="E8" s="293">
        <v>50.229147492927027</v>
      </c>
      <c r="F8" s="429"/>
      <c r="G8" s="429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</row>
    <row r="9" spans="1:38" x14ac:dyDescent="0.2">
      <c r="A9" s="298" t="s">
        <v>307</v>
      </c>
      <c r="B9" s="299">
        <v>114.210367026181</v>
      </c>
      <c r="C9" s="293">
        <v>19.821633946692572</v>
      </c>
      <c r="D9" s="293">
        <v>47.516014735987568</v>
      </c>
      <c r="E9" s="293">
        <v>46.872718343500871</v>
      </c>
      <c r="F9" s="429"/>
      <c r="G9" s="429"/>
    </row>
    <row r="10" spans="1:38" x14ac:dyDescent="0.2">
      <c r="A10" s="298" t="s">
        <v>308</v>
      </c>
      <c r="B10" s="299">
        <v>122.81466666666668</v>
      </c>
      <c r="C10" s="293">
        <v>19.609064425770313</v>
      </c>
      <c r="D10" s="293">
        <v>48.969802240896371</v>
      </c>
      <c r="E10" s="293">
        <v>54.235799999999998</v>
      </c>
      <c r="F10" s="429"/>
      <c r="G10" s="429"/>
    </row>
    <row r="11" spans="1:38" x14ac:dyDescent="0.2">
      <c r="A11" s="298" t="s">
        <v>309</v>
      </c>
      <c r="B11" s="299">
        <v>129.3090144418336</v>
      </c>
      <c r="C11" s="293">
        <v>25.861802888366718</v>
      </c>
      <c r="D11" s="293">
        <v>51.218788442818244</v>
      </c>
      <c r="E11" s="293">
        <v>52.228423110648635</v>
      </c>
      <c r="F11" s="429"/>
      <c r="G11" s="429"/>
    </row>
    <row r="12" spans="1:38" x14ac:dyDescent="0.2">
      <c r="A12" s="298" t="s">
        <v>310</v>
      </c>
      <c r="B12" s="299">
        <v>151.48653983865259</v>
      </c>
      <c r="C12" s="293">
        <v>30.297307967730518</v>
      </c>
      <c r="D12" s="293">
        <v>61.785319931589726</v>
      </c>
      <c r="E12" s="293">
        <v>59.403911939332353</v>
      </c>
      <c r="F12" s="429"/>
      <c r="G12" s="429"/>
    </row>
    <row r="13" spans="1:38" x14ac:dyDescent="0.2">
      <c r="A13" s="298" t="s">
        <v>311</v>
      </c>
      <c r="B13" s="299">
        <v>130.96333333333334</v>
      </c>
      <c r="C13" s="293">
        <v>21.827222222222225</v>
      </c>
      <c r="D13" s="293">
        <v>57.783844444444448</v>
      </c>
      <c r="E13" s="293">
        <v>51.352266666666665</v>
      </c>
      <c r="F13" s="429"/>
      <c r="G13" s="429"/>
    </row>
    <row r="14" spans="1:38" x14ac:dyDescent="0.2">
      <c r="A14" s="298" t="s">
        <v>312</v>
      </c>
      <c r="B14" s="299">
        <v>128.87593333333336</v>
      </c>
      <c r="C14" s="293">
        <v>23.23992240437159</v>
      </c>
      <c r="D14" s="293">
        <v>57.334477595628435</v>
      </c>
      <c r="E14" s="293">
        <v>48.301533333333332</v>
      </c>
      <c r="F14" s="429"/>
      <c r="G14" s="429"/>
    </row>
    <row r="15" spans="1:38" x14ac:dyDescent="0.2">
      <c r="A15" s="298" t="s">
        <v>214</v>
      </c>
      <c r="B15" s="299">
        <v>114.30666666666666</v>
      </c>
      <c r="C15" s="293">
        <v>19.051111111111112</v>
      </c>
      <c r="D15" s="293">
        <v>42.277022222222207</v>
      </c>
      <c r="E15" s="293">
        <v>52.978533333333338</v>
      </c>
      <c r="F15" s="429"/>
      <c r="G15" s="429"/>
    </row>
    <row r="16" spans="1:38" x14ac:dyDescent="0.2">
      <c r="A16" s="298" t="s">
        <v>313</v>
      </c>
      <c r="B16" s="300">
        <v>149.10333333333332</v>
      </c>
      <c r="C16" s="282">
        <v>28.858709677419352</v>
      </c>
      <c r="D16" s="282">
        <v>65.277756989247294</v>
      </c>
      <c r="E16" s="282">
        <v>54.966866666666668</v>
      </c>
      <c r="F16" s="429"/>
      <c r="G16" s="429"/>
    </row>
    <row r="17" spans="1:13" x14ac:dyDescent="0.2">
      <c r="A17" s="298" t="s">
        <v>250</v>
      </c>
      <c r="B17" s="299">
        <v>140.74373333333335</v>
      </c>
      <c r="C17" s="293">
        <v>23.457288888888893</v>
      </c>
      <c r="D17" s="293">
        <v>65.664777777777786</v>
      </c>
      <c r="E17" s="293">
        <v>51.62166666666667</v>
      </c>
      <c r="F17" s="429"/>
      <c r="G17" s="429"/>
    </row>
    <row r="18" spans="1:13" x14ac:dyDescent="0.2">
      <c r="A18" s="298" t="s">
        <v>251</v>
      </c>
      <c r="B18" s="299">
        <v>153.52666666666667</v>
      </c>
      <c r="C18" s="293">
        <v>28.708238482384829</v>
      </c>
      <c r="D18" s="293">
        <v>71.41682818428184</v>
      </c>
      <c r="E18" s="293">
        <v>53.401600000000009</v>
      </c>
      <c r="F18" s="429"/>
      <c r="G18" s="429"/>
    </row>
    <row r="19" spans="1:13" x14ac:dyDescent="0.2">
      <c r="A19" s="58" t="s">
        <v>252</v>
      </c>
      <c r="B19" s="299">
        <v>156.85</v>
      </c>
      <c r="C19" s="293">
        <v>27.22190082644628</v>
      </c>
      <c r="D19" s="293">
        <v>78.020965840220384</v>
      </c>
      <c r="E19" s="293">
        <v>51.60713333333333</v>
      </c>
      <c r="F19" s="429"/>
      <c r="G19" s="429"/>
    </row>
    <row r="20" spans="1:13" x14ac:dyDescent="0.2">
      <c r="A20" s="58" t="s">
        <v>314</v>
      </c>
      <c r="B20" s="299">
        <v>119.04672533841824</v>
      </c>
      <c r="C20" s="293">
        <v>25.309146331789709</v>
      </c>
      <c r="D20" s="293">
        <v>41.014244825677935</v>
      </c>
      <c r="E20" s="293">
        <v>52.723334180950602</v>
      </c>
      <c r="F20" s="429"/>
      <c r="G20" s="429"/>
    </row>
    <row r="21" spans="1:13" x14ac:dyDescent="0.2">
      <c r="A21" s="58" t="s">
        <v>315</v>
      </c>
      <c r="B21" s="299">
        <v>136.66666666666669</v>
      </c>
      <c r="C21" s="293">
        <v>25.555555555555561</v>
      </c>
      <c r="D21" s="293">
        <v>60.77181111111112</v>
      </c>
      <c r="E21" s="293">
        <v>50.339300000000001</v>
      </c>
      <c r="F21" s="429"/>
      <c r="G21" s="429"/>
    </row>
    <row r="22" spans="1:13" x14ac:dyDescent="0.2">
      <c r="A22" s="58" t="s">
        <v>215</v>
      </c>
      <c r="B22" s="299">
        <v>154.44003333333336</v>
      </c>
      <c r="C22" s="293">
        <v>27.849842076502739</v>
      </c>
      <c r="D22" s="293">
        <v>72.840057923497298</v>
      </c>
      <c r="E22" s="293">
        <v>53.750133333333324</v>
      </c>
      <c r="F22" s="429"/>
      <c r="G22" s="429"/>
    </row>
    <row r="23" spans="1:13" x14ac:dyDescent="0.2">
      <c r="A23" s="301" t="s">
        <v>316</v>
      </c>
      <c r="B23" s="302">
        <v>116.58049999999999</v>
      </c>
      <c r="C23" s="303">
        <v>20.232979338842974</v>
      </c>
      <c r="D23" s="303">
        <v>44.334153994490343</v>
      </c>
      <c r="E23" s="303">
        <v>52.01336666666667</v>
      </c>
      <c r="F23" s="429"/>
      <c r="G23" s="429"/>
    </row>
    <row r="24" spans="1:13" x14ac:dyDescent="0.2">
      <c r="A24" s="301" t="s">
        <v>317</v>
      </c>
      <c r="B24" s="302">
        <v>114.43363333333332</v>
      </c>
      <c r="C24" s="303">
        <v>19.860382644628096</v>
      </c>
      <c r="D24" s="303">
        <v>43.443184022038551</v>
      </c>
      <c r="E24" s="303">
        <v>51.130066666666671</v>
      </c>
      <c r="F24" s="429"/>
      <c r="G24" s="429"/>
    </row>
    <row r="25" spans="1:13" x14ac:dyDescent="0.2">
      <c r="A25" s="281" t="s">
        <v>318</v>
      </c>
      <c r="B25" s="302">
        <v>118.42</v>
      </c>
      <c r="C25" s="303">
        <v>17.206324786324789</v>
      </c>
      <c r="D25" s="303">
        <v>46.209075213675206</v>
      </c>
      <c r="E25" s="303">
        <v>55.004600000000003</v>
      </c>
      <c r="F25" s="429"/>
      <c r="G25" s="429"/>
    </row>
    <row r="26" spans="1:13" x14ac:dyDescent="0.2">
      <c r="A26" s="281" t="s">
        <v>319</v>
      </c>
      <c r="B26" s="302">
        <v>131</v>
      </c>
      <c r="C26" s="303">
        <v>19.983050847457626</v>
      </c>
      <c r="D26" s="303">
        <v>54.937949152542394</v>
      </c>
      <c r="E26" s="303">
        <v>56.078999999999986</v>
      </c>
      <c r="F26" s="429"/>
      <c r="G26" s="429"/>
    </row>
    <row r="27" spans="1:13" x14ac:dyDescent="0.2">
      <c r="A27" s="281" t="s">
        <v>320</v>
      </c>
      <c r="B27" s="302">
        <v>108.51764939640444</v>
      </c>
      <c r="C27" s="303">
        <v>20.291918179815465</v>
      </c>
      <c r="D27" s="303">
        <v>38.113625906906421</v>
      </c>
      <c r="E27" s="303">
        <v>50.112105309682555</v>
      </c>
      <c r="F27" s="429"/>
      <c r="G27" s="429"/>
    </row>
    <row r="28" spans="1:13" x14ac:dyDescent="0.2">
      <c r="A28" s="58" t="s">
        <v>253</v>
      </c>
      <c r="B28" s="299">
        <v>147.88</v>
      </c>
      <c r="C28" s="293">
        <v>27.652357723577236</v>
      </c>
      <c r="D28" s="293">
        <v>65.141308943089427</v>
      </c>
      <c r="E28" s="293">
        <v>55.086333333333336</v>
      </c>
      <c r="F28" s="429"/>
      <c r="G28" s="429"/>
    </row>
    <row r="29" spans="1:13" x14ac:dyDescent="0.2">
      <c r="A29" s="281" t="s">
        <v>218</v>
      </c>
      <c r="B29" s="302">
        <v>137.1227317884854</v>
      </c>
      <c r="C29" s="303">
        <v>22.853788631414236</v>
      </c>
      <c r="D29" s="303">
        <v>67.128339538000404</v>
      </c>
      <c r="E29" s="303">
        <v>47.140603619070767</v>
      </c>
      <c r="F29" s="429"/>
      <c r="G29" s="429"/>
    </row>
    <row r="30" spans="1:13" x14ac:dyDescent="0.2">
      <c r="A30" s="58" t="s">
        <v>321</v>
      </c>
      <c r="B30" s="299">
        <v>110.02156928463039</v>
      </c>
      <c r="C30" s="293">
        <v>21.294497280896202</v>
      </c>
      <c r="D30" s="293">
        <v>37.251851219331577</v>
      </c>
      <c r="E30" s="293">
        <v>51.475220784402609</v>
      </c>
      <c r="F30" s="429"/>
      <c r="G30" s="429"/>
    </row>
    <row r="31" spans="1:13" x14ac:dyDescent="0.2">
      <c r="A31" s="304" t="s">
        <v>254</v>
      </c>
      <c r="B31" s="305">
        <v>149.47441002020497</v>
      </c>
      <c r="C31" s="271">
        <v>29.894882004040994</v>
      </c>
      <c r="D31" s="271">
        <v>66.305647444343009</v>
      </c>
      <c r="E31" s="271">
        <v>53.273880571820975</v>
      </c>
      <c r="F31" s="429"/>
      <c r="G31" s="429"/>
    </row>
    <row r="32" spans="1:13" x14ac:dyDescent="0.2">
      <c r="A32" s="306" t="s">
        <v>322</v>
      </c>
      <c r="B32" s="307">
        <v>137.62746779327063</v>
      </c>
      <c r="C32" s="307">
        <v>23.978092975494757</v>
      </c>
      <c r="D32" s="307">
        <v>61.991613987053825</v>
      </c>
      <c r="E32" s="307">
        <v>51.65776083072204</v>
      </c>
      <c r="F32" s="429"/>
      <c r="G32" s="429"/>
      <c r="M32" s="430"/>
    </row>
    <row r="33" spans="1:13" x14ac:dyDescent="0.2">
      <c r="A33" s="308" t="s">
        <v>323</v>
      </c>
      <c r="B33" s="309">
        <v>141.872031997634</v>
      </c>
      <c r="C33" s="309">
        <v>24.259002357118838</v>
      </c>
      <c r="D33" s="309">
        <v>64.788255866653685</v>
      </c>
      <c r="E33" s="309">
        <v>52.82477377386148</v>
      </c>
      <c r="F33" s="429"/>
      <c r="G33" s="429"/>
      <c r="M33" s="430"/>
    </row>
    <row r="34" spans="1:13" x14ac:dyDescent="0.2">
      <c r="A34" s="308" t="s">
        <v>324</v>
      </c>
      <c r="B34" s="310">
        <v>17.510537987956596</v>
      </c>
      <c r="C34" s="310">
        <v>2.6756025703153234</v>
      </c>
      <c r="D34" s="310">
        <v>18.652660886914958</v>
      </c>
      <c r="E34" s="310">
        <v>-3.8177254692736895</v>
      </c>
      <c r="F34" s="429"/>
      <c r="G34" s="429"/>
    </row>
    <row r="35" spans="1:13" x14ac:dyDescent="0.2">
      <c r="A35" s="94"/>
      <c r="B35" s="65"/>
      <c r="C35" s="58"/>
      <c r="D35" s="8"/>
      <c r="E35" s="71" t="s">
        <v>663</v>
      </c>
    </row>
    <row r="36" spans="1:13" x14ac:dyDescent="0.2">
      <c r="B36" s="429"/>
      <c r="C36" s="429"/>
      <c r="D36" s="429"/>
      <c r="E36" s="429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A3" sqref="A3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82" t="s">
        <v>325</v>
      </c>
      <c r="B1" s="882"/>
      <c r="C1" s="882"/>
      <c r="D1" s="58"/>
      <c r="E1" s="58"/>
    </row>
    <row r="2" spans="1:36" x14ac:dyDescent="0.2">
      <c r="A2" s="883"/>
      <c r="B2" s="882"/>
      <c r="C2" s="882"/>
      <c r="D2" s="8"/>
      <c r="E2" s="62" t="s">
        <v>293</v>
      </c>
    </row>
    <row r="3" spans="1:36" x14ac:dyDescent="0.2">
      <c r="A3" s="64"/>
      <c r="B3" s="294" t="s">
        <v>299</v>
      </c>
      <c r="C3" s="294" t="s">
        <v>300</v>
      </c>
      <c r="D3" s="294" t="s">
        <v>301</v>
      </c>
      <c r="E3" s="294" t="s">
        <v>302</v>
      </c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</row>
    <row r="4" spans="1:36" x14ac:dyDescent="0.2">
      <c r="A4" s="295" t="s">
        <v>303</v>
      </c>
      <c r="B4" s="296">
        <v>112.82471700645162</v>
      </c>
      <c r="C4" s="297">
        <v>19.581149232524663</v>
      </c>
      <c r="D4" s="297">
        <v>36.73487174369501</v>
      </c>
      <c r="E4" s="297">
        <v>56.508696030231945</v>
      </c>
      <c r="F4" s="429"/>
      <c r="G4" s="429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</row>
    <row r="5" spans="1:36" x14ac:dyDescent="0.2">
      <c r="A5" s="298" t="s">
        <v>304</v>
      </c>
      <c r="B5" s="299">
        <v>120.29666666666667</v>
      </c>
      <c r="C5" s="293">
        <v>19.20703081232493</v>
      </c>
      <c r="D5" s="293">
        <v>47.039969187675069</v>
      </c>
      <c r="E5" s="293">
        <v>54.049666666666667</v>
      </c>
      <c r="G5" s="429"/>
      <c r="H5" s="434"/>
      <c r="I5" s="434"/>
      <c r="J5" s="434"/>
      <c r="K5" s="434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</row>
    <row r="6" spans="1:36" x14ac:dyDescent="0.2">
      <c r="A6" s="298" t="s">
        <v>305</v>
      </c>
      <c r="B6" s="299">
        <v>113.57000000000001</v>
      </c>
      <c r="C6" s="293">
        <v>18.928333333333335</v>
      </c>
      <c r="D6" s="293">
        <v>40.96390000000001</v>
      </c>
      <c r="E6" s="293">
        <v>53.677766666666663</v>
      </c>
      <c r="G6" s="429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</row>
    <row r="7" spans="1:36" x14ac:dyDescent="0.2">
      <c r="A7" s="298" t="s">
        <v>249</v>
      </c>
      <c r="B7" s="299">
        <v>125.93983333333333</v>
      </c>
      <c r="C7" s="293">
        <v>21.85732644628099</v>
      </c>
      <c r="D7" s="293">
        <v>51.052940220385665</v>
      </c>
      <c r="E7" s="293">
        <v>53.029566666666668</v>
      </c>
      <c r="G7" s="429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</row>
    <row r="8" spans="1:36" x14ac:dyDescent="0.2">
      <c r="A8" s="298" t="s">
        <v>306</v>
      </c>
      <c r="B8" s="299">
        <v>104.49749463135292</v>
      </c>
      <c r="C8" s="293">
        <v>17.416249105225489</v>
      </c>
      <c r="D8" s="293">
        <v>33.030081467089353</v>
      </c>
      <c r="E8" s="293">
        <v>54.051164059038079</v>
      </c>
      <c r="G8" s="429"/>
    </row>
    <row r="9" spans="1:36" x14ac:dyDescent="0.2">
      <c r="A9" s="298" t="s">
        <v>307</v>
      </c>
      <c r="B9" s="299">
        <v>112.29652117341968</v>
      </c>
      <c r="C9" s="293">
        <v>19.489478881337298</v>
      </c>
      <c r="D9" s="293">
        <v>40.521834023940407</v>
      </c>
      <c r="E9" s="293">
        <v>52.285208268141972</v>
      </c>
      <c r="G9" s="429"/>
    </row>
    <row r="10" spans="1:36" x14ac:dyDescent="0.2">
      <c r="A10" s="298" t="s">
        <v>308</v>
      </c>
      <c r="B10" s="299">
        <v>122.23380000000002</v>
      </c>
      <c r="C10" s="293">
        <v>19.516321008403366</v>
      </c>
      <c r="D10" s="293">
        <v>46.070145658263314</v>
      </c>
      <c r="E10" s="293">
        <v>56.647333333333336</v>
      </c>
      <c r="G10" s="429"/>
    </row>
    <row r="11" spans="1:36" x14ac:dyDescent="0.2">
      <c r="A11" s="298" t="s">
        <v>309</v>
      </c>
      <c r="B11" s="299">
        <v>119.5076613660586</v>
      </c>
      <c r="C11" s="293">
        <v>23.901532273211721</v>
      </c>
      <c r="D11" s="293">
        <v>40.603495501301502</v>
      </c>
      <c r="E11" s="293">
        <v>55.002633591545376</v>
      </c>
      <c r="G11" s="429"/>
    </row>
    <row r="12" spans="1:36" x14ac:dyDescent="0.2">
      <c r="A12" s="298" t="s">
        <v>310</v>
      </c>
      <c r="B12" s="299">
        <v>129.31803361202668</v>
      </c>
      <c r="C12" s="293">
        <v>25.863606722405336</v>
      </c>
      <c r="D12" s="293">
        <v>42.12268655327361</v>
      </c>
      <c r="E12" s="293">
        <v>61.331740336347728</v>
      </c>
      <c r="G12" s="429"/>
    </row>
    <row r="13" spans="1:36" x14ac:dyDescent="0.2">
      <c r="A13" s="298" t="s">
        <v>311</v>
      </c>
      <c r="B13" s="299">
        <v>117.1</v>
      </c>
      <c r="C13" s="293">
        <v>19.516666666666669</v>
      </c>
      <c r="D13" s="293">
        <v>41.371666666666641</v>
      </c>
      <c r="E13" s="293">
        <v>56.21166666666668</v>
      </c>
      <c r="G13" s="429"/>
    </row>
    <row r="14" spans="1:36" x14ac:dyDescent="0.2">
      <c r="A14" s="298" t="s">
        <v>312</v>
      </c>
      <c r="B14" s="299">
        <v>118.35713333333334</v>
      </c>
      <c r="C14" s="293">
        <v>21.343089617486342</v>
      </c>
      <c r="D14" s="293">
        <v>49.913210382513668</v>
      </c>
      <c r="E14" s="293">
        <v>47.100833333333334</v>
      </c>
      <c r="G14" s="429"/>
    </row>
    <row r="15" spans="1:36" x14ac:dyDescent="0.2">
      <c r="A15" s="298" t="s">
        <v>214</v>
      </c>
      <c r="B15" s="299">
        <v>114.78666666666666</v>
      </c>
      <c r="C15" s="293">
        <v>19.131111111111114</v>
      </c>
      <c r="D15" s="293">
        <v>39.291688888888885</v>
      </c>
      <c r="E15" s="293">
        <v>56.363866666666659</v>
      </c>
      <c r="G15" s="429"/>
    </row>
    <row r="16" spans="1:36" x14ac:dyDescent="0.2">
      <c r="A16" s="298" t="s">
        <v>313</v>
      </c>
      <c r="B16" s="300">
        <v>137.68</v>
      </c>
      <c r="C16" s="282">
        <v>26.647741935483872</v>
      </c>
      <c r="D16" s="282">
        <v>49.846858064516148</v>
      </c>
      <c r="E16" s="282">
        <v>61.185399999999994</v>
      </c>
      <c r="G16" s="429"/>
    </row>
    <row r="17" spans="1:11" x14ac:dyDescent="0.2">
      <c r="A17" s="298" t="s">
        <v>250</v>
      </c>
      <c r="B17" s="299">
        <v>125.69399999999999</v>
      </c>
      <c r="C17" s="293">
        <v>20.949000000000002</v>
      </c>
      <c r="D17" s="293">
        <v>53.827766666666662</v>
      </c>
      <c r="E17" s="293">
        <v>50.917233333333328</v>
      </c>
      <c r="G17" s="429"/>
    </row>
    <row r="18" spans="1:11" x14ac:dyDescent="0.2">
      <c r="A18" s="298" t="s">
        <v>251</v>
      </c>
      <c r="B18" s="299">
        <v>126.44000000000001</v>
      </c>
      <c r="C18" s="293">
        <v>23.643252032520326</v>
      </c>
      <c r="D18" s="293">
        <v>41.021514634146357</v>
      </c>
      <c r="E18" s="293">
        <v>61.775233333333325</v>
      </c>
      <c r="G18" s="429"/>
    </row>
    <row r="19" spans="1:11" x14ac:dyDescent="0.2">
      <c r="A19" s="58" t="s">
        <v>252</v>
      </c>
      <c r="B19" s="299">
        <v>124.98666666666665</v>
      </c>
      <c r="C19" s="293">
        <v>21.691900826446279</v>
      </c>
      <c r="D19" s="293">
        <v>49.392199173553699</v>
      </c>
      <c r="E19" s="293">
        <v>53.902566666666665</v>
      </c>
      <c r="G19" s="429"/>
    </row>
    <row r="20" spans="1:11" x14ac:dyDescent="0.2">
      <c r="A20" s="58" t="s">
        <v>314</v>
      </c>
      <c r="B20" s="299">
        <v>122.16483296654265</v>
      </c>
      <c r="C20" s="293">
        <v>25.972051103123245</v>
      </c>
      <c r="D20" s="293">
        <v>39.474424893167509</v>
      </c>
      <c r="E20" s="293">
        <v>56.718356970251889</v>
      </c>
      <c r="G20" s="429"/>
    </row>
    <row r="21" spans="1:11" x14ac:dyDescent="0.2">
      <c r="A21" s="58" t="s">
        <v>315</v>
      </c>
      <c r="B21" s="299">
        <v>126.2</v>
      </c>
      <c r="C21" s="293">
        <v>23.59837398373984</v>
      </c>
      <c r="D21" s="293">
        <v>49.899726016260153</v>
      </c>
      <c r="E21" s="293">
        <v>52.701900000000002</v>
      </c>
      <c r="G21" s="429"/>
    </row>
    <row r="22" spans="1:11" x14ac:dyDescent="0.2">
      <c r="A22" s="58" t="s">
        <v>215</v>
      </c>
      <c r="B22" s="299">
        <v>139.83556666666667</v>
      </c>
      <c r="C22" s="293">
        <v>25.21624972677596</v>
      </c>
      <c r="D22" s="293">
        <v>61.740016939890708</v>
      </c>
      <c r="E22" s="293">
        <v>52.879300000000001</v>
      </c>
      <c r="G22" s="429"/>
    </row>
    <row r="23" spans="1:11" x14ac:dyDescent="0.2">
      <c r="A23" s="301" t="s">
        <v>316</v>
      </c>
      <c r="B23" s="302">
        <v>109.52230000000002</v>
      </c>
      <c r="C23" s="303">
        <v>19.008002479338845</v>
      </c>
      <c r="D23" s="303">
        <v>34.901797520661177</v>
      </c>
      <c r="E23" s="303">
        <v>55.612499999999997</v>
      </c>
      <c r="G23" s="429"/>
    </row>
    <row r="24" spans="1:11" x14ac:dyDescent="0.2">
      <c r="A24" s="301" t="s">
        <v>317</v>
      </c>
      <c r="B24" s="302">
        <v>105.07886666666666</v>
      </c>
      <c r="C24" s="303">
        <v>18.236828099173554</v>
      </c>
      <c r="D24" s="303">
        <v>33.016905234159765</v>
      </c>
      <c r="E24" s="303">
        <v>53.825133333333341</v>
      </c>
      <c r="G24" s="429"/>
    </row>
    <row r="25" spans="1:11" x14ac:dyDescent="0.2">
      <c r="A25" s="281" t="s">
        <v>318</v>
      </c>
      <c r="B25" s="302">
        <v>102.44000000000001</v>
      </c>
      <c r="C25" s="303">
        <v>14.884444444444448</v>
      </c>
      <c r="D25" s="303">
        <v>33.500055555555569</v>
      </c>
      <c r="E25" s="303">
        <v>54.055499999999995</v>
      </c>
      <c r="G25" s="429"/>
    </row>
    <row r="26" spans="1:11" x14ac:dyDescent="0.2">
      <c r="A26" s="281" t="s">
        <v>319</v>
      </c>
      <c r="B26" s="302">
        <v>118</v>
      </c>
      <c r="C26" s="303">
        <v>18</v>
      </c>
      <c r="D26" s="303">
        <v>47.239999999999995</v>
      </c>
      <c r="E26" s="303">
        <v>52.760000000000005</v>
      </c>
      <c r="G26" s="429"/>
    </row>
    <row r="27" spans="1:11" x14ac:dyDescent="0.2">
      <c r="A27" s="281" t="s">
        <v>320</v>
      </c>
      <c r="B27" s="302">
        <v>106.25127369007055</v>
      </c>
      <c r="C27" s="303">
        <v>19.868124348549777</v>
      </c>
      <c r="D27" s="303">
        <v>33.310935512674014</v>
      </c>
      <c r="E27" s="303">
        <v>53.072213828846756</v>
      </c>
      <c r="G27" s="429"/>
    </row>
    <row r="28" spans="1:11" x14ac:dyDescent="0.2">
      <c r="A28" s="58" t="s">
        <v>253</v>
      </c>
      <c r="B28" s="299">
        <v>127.63</v>
      </c>
      <c r="C28" s="293">
        <v>23.865772357723579</v>
      </c>
      <c r="D28" s="293">
        <v>46.625694308943075</v>
      </c>
      <c r="E28" s="293">
        <v>57.138533333333342</v>
      </c>
      <c r="G28" s="429"/>
    </row>
    <row r="29" spans="1:11" x14ac:dyDescent="0.2">
      <c r="A29" s="281" t="s">
        <v>218</v>
      </c>
      <c r="B29" s="302">
        <v>140.91740533292955</v>
      </c>
      <c r="C29" s="303">
        <v>23.486234222154927</v>
      </c>
      <c r="D29" s="303">
        <v>67.128432890204067</v>
      </c>
      <c r="E29" s="303">
        <v>50.302738220570561</v>
      </c>
      <c r="G29" s="429"/>
    </row>
    <row r="30" spans="1:11" x14ac:dyDescent="0.2">
      <c r="A30" s="58" t="s">
        <v>321</v>
      </c>
      <c r="B30" s="299">
        <v>109.44494850482427</v>
      </c>
      <c r="C30" s="293">
        <v>21.182893258998245</v>
      </c>
      <c r="D30" s="293">
        <v>34.205426657310241</v>
      </c>
      <c r="E30" s="293">
        <v>54.056628588515785</v>
      </c>
      <c r="G30" s="429"/>
    </row>
    <row r="31" spans="1:11" x14ac:dyDescent="0.2">
      <c r="A31" s="304" t="s">
        <v>254</v>
      </c>
      <c r="B31" s="305">
        <v>147.61949385072302</v>
      </c>
      <c r="C31" s="271">
        <v>29.523898770144605</v>
      </c>
      <c r="D31" s="271">
        <v>58.64157872510112</v>
      </c>
      <c r="E31" s="271">
        <v>59.454016355477293</v>
      </c>
      <c r="G31" s="429"/>
    </row>
    <row r="32" spans="1:11" x14ac:dyDescent="0.2">
      <c r="A32" s="306" t="s">
        <v>322</v>
      </c>
      <c r="B32" s="307">
        <v>124.40337386815676</v>
      </c>
      <c r="C32" s="307">
        <v>21.535347381620554</v>
      </c>
      <c r="D32" s="307">
        <v>49.244841405667643</v>
      </c>
      <c r="E32" s="307">
        <v>53.623185080868566</v>
      </c>
      <c r="G32" s="429"/>
      <c r="H32" s="435"/>
      <c r="I32" s="435"/>
      <c r="J32" s="435"/>
      <c r="K32" s="435"/>
    </row>
    <row r="33" spans="1:11" x14ac:dyDescent="0.2">
      <c r="A33" s="308" t="s">
        <v>323</v>
      </c>
      <c r="B33" s="309">
        <v>123.56886363926523</v>
      </c>
      <c r="C33" s="309">
        <v>21.033203752882088</v>
      </c>
      <c r="D33" s="309">
        <v>48.735050983737267</v>
      </c>
      <c r="E33" s="309">
        <v>53.800608902645877</v>
      </c>
      <c r="G33" s="429"/>
      <c r="H33" s="432"/>
      <c r="I33" s="432"/>
      <c r="J33" s="432"/>
      <c r="K33" s="432"/>
    </row>
    <row r="34" spans="1:11" x14ac:dyDescent="0.2">
      <c r="A34" s="308" t="s">
        <v>324</v>
      </c>
      <c r="B34" s="310">
        <v>10.74414663281361</v>
      </c>
      <c r="C34" s="310">
        <v>1.4520545203574251</v>
      </c>
      <c r="D34" s="310">
        <v>12.000179240042257</v>
      </c>
      <c r="E34" s="310">
        <v>-2.7080871275860687</v>
      </c>
      <c r="G34" s="429"/>
    </row>
    <row r="35" spans="1:11" x14ac:dyDescent="0.2">
      <c r="A35" s="94"/>
      <c r="B35" s="65"/>
      <c r="C35" s="58"/>
      <c r="D35" s="8"/>
      <c r="E35" s="71" t="s">
        <v>663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C37"/>
  <sheetViews>
    <sheetView topLeftCell="A4" workbookViewId="0">
      <selection activeCell="A5" sqref="A5:C35"/>
    </sheetView>
  </sheetViews>
  <sheetFormatPr baseColWidth="10" defaultRowHeight="14.25" x14ac:dyDescent="0.2"/>
  <cols>
    <col min="1" max="1" width="22.75" bestFit="1" customWidth="1"/>
    <col min="4" max="4" width="12.625" bestFit="1" customWidth="1"/>
  </cols>
  <sheetData>
    <row r="1" spans="1:3" x14ac:dyDescent="0.2">
      <c r="A1" s="882" t="s">
        <v>35</v>
      </c>
      <c r="B1" s="882"/>
      <c r="C1" s="882"/>
    </row>
    <row r="2" spans="1:3" x14ac:dyDescent="0.2">
      <c r="A2" s="882"/>
      <c r="B2" s="882"/>
      <c r="C2" s="882"/>
    </row>
    <row r="3" spans="1:3" x14ac:dyDescent="0.2">
      <c r="A3" s="61"/>
      <c r="B3" s="8"/>
      <c r="C3" s="62" t="s">
        <v>293</v>
      </c>
    </row>
    <row r="4" spans="1:3" x14ac:dyDescent="0.2">
      <c r="A4" s="64"/>
      <c r="B4" s="294" t="s">
        <v>299</v>
      </c>
      <c r="C4" s="294" t="s">
        <v>302</v>
      </c>
    </row>
    <row r="5" spans="1:3" x14ac:dyDescent="0.2">
      <c r="A5" s="295" t="s">
        <v>303</v>
      </c>
      <c r="B5" s="737">
        <v>71.145516129032259</v>
      </c>
      <c r="C5" s="738">
        <v>49.883612903225803</v>
      </c>
    </row>
    <row r="6" spans="1:3" x14ac:dyDescent="0.2">
      <c r="A6" s="298" t="s">
        <v>304</v>
      </c>
      <c r="B6" s="739">
        <v>63.122580645161293</v>
      </c>
      <c r="C6" s="740">
        <v>46.909419354838711</v>
      </c>
    </row>
    <row r="7" spans="1:3" x14ac:dyDescent="0.2">
      <c r="A7" s="298" t="s">
        <v>305</v>
      </c>
      <c r="B7" s="739">
        <v>72.174935483870968</v>
      </c>
      <c r="C7" s="740">
        <v>49.227709677419355</v>
      </c>
    </row>
    <row r="8" spans="1:3" x14ac:dyDescent="0.2">
      <c r="A8" s="298" t="s">
        <v>249</v>
      </c>
      <c r="B8" s="739">
        <v>58.965483870967731</v>
      </c>
      <c r="C8" s="740">
        <v>46.866903225806453</v>
      </c>
    </row>
    <row r="9" spans="1:3" x14ac:dyDescent="0.2">
      <c r="A9" s="298" t="s">
        <v>306</v>
      </c>
      <c r="B9" s="739">
        <v>95.673655555518906</v>
      </c>
      <c r="C9" s="740">
        <v>46.698153996879427</v>
      </c>
    </row>
    <row r="10" spans="1:3" x14ac:dyDescent="0.2">
      <c r="A10" s="298" t="s">
        <v>308</v>
      </c>
      <c r="B10" s="739">
        <v>80.09248387096774</v>
      </c>
      <c r="C10" s="740">
        <v>53.761870967741935</v>
      </c>
    </row>
    <row r="11" spans="1:3" x14ac:dyDescent="0.2">
      <c r="A11" s="298" t="s">
        <v>309</v>
      </c>
      <c r="B11" s="739">
        <v>66.209780452882598</v>
      </c>
      <c r="C11" s="740">
        <v>48.416384056534241</v>
      </c>
    </row>
    <row r="12" spans="1:3" x14ac:dyDescent="0.2">
      <c r="A12" s="298" t="s">
        <v>310</v>
      </c>
      <c r="B12" s="739">
        <v>127.70027428942474</v>
      </c>
      <c r="C12" s="740">
        <v>69.242102252441811</v>
      </c>
    </row>
    <row r="13" spans="1:3" x14ac:dyDescent="0.2">
      <c r="A13" s="298" t="s">
        <v>311</v>
      </c>
      <c r="B13" s="739">
        <v>0</v>
      </c>
      <c r="C13" s="740">
        <v>0</v>
      </c>
    </row>
    <row r="14" spans="1:3" x14ac:dyDescent="0.2">
      <c r="A14" s="298" t="s">
        <v>312</v>
      </c>
      <c r="B14" s="741">
        <v>85.433032258064515</v>
      </c>
      <c r="C14" s="742">
        <v>44.943483870967739</v>
      </c>
    </row>
    <row r="15" spans="1:3" x14ac:dyDescent="0.2">
      <c r="A15" s="298" t="s">
        <v>214</v>
      </c>
      <c r="B15" s="739">
        <v>68.400000000000006</v>
      </c>
      <c r="C15" s="740">
        <v>45.905000000000001</v>
      </c>
    </row>
    <row r="16" spans="1:3" x14ac:dyDescent="0.2">
      <c r="A16" s="298" t="s">
        <v>313</v>
      </c>
      <c r="B16" s="739">
        <v>92.661290322580641</v>
      </c>
      <c r="C16" s="740">
        <v>51.904225806451606</v>
      </c>
    </row>
    <row r="17" spans="1:3" x14ac:dyDescent="0.2">
      <c r="A17" s="298" t="s">
        <v>250</v>
      </c>
      <c r="B17" s="739">
        <v>78.181032258064519</v>
      </c>
      <c r="C17" s="740">
        <v>53.844032258064509</v>
      </c>
    </row>
    <row r="18" spans="1:3" x14ac:dyDescent="0.2">
      <c r="A18" s="298" t="s">
        <v>251</v>
      </c>
      <c r="B18" s="739">
        <v>98.780645161290323</v>
      </c>
      <c r="C18" s="740">
        <v>50.781129032258065</v>
      </c>
    </row>
    <row r="19" spans="1:3" x14ac:dyDescent="0.2">
      <c r="A19" s="298" t="s">
        <v>314</v>
      </c>
      <c r="B19" s="739">
        <v>122.0922383722735</v>
      </c>
      <c r="C19" s="740">
        <v>56.675009851540459</v>
      </c>
    </row>
    <row r="20" spans="1:3" x14ac:dyDescent="0.2">
      <c r="A20" s="298" t="s">
        <v>315</v>
      </c>
      <c r="B20" s="739">
        <v>67.217677419354828</v>
      </c>
      <c r="C20" s="740">
        <v>46.994903225806453</v>
      </c>
    </row>
    <row r="21" spans="1:3" x14ac:dyDescent="0.2">
      <c r="A21" s="298" t="s">
        <v>215</v>
      </c>
      <c r="B21" s="739">
        <v>120.36312903225806</v>
      </c>
      <c r="C21" s="740">
        <v>58.337354838709665</v>
      </c>
    </row>
    <row r="22" spans="1:3" x14ac:dyDescent="0.2">
      <c r="A22" s="298" t="s">
        <v>316</v>
      </c>
      <c r="B22" s="739">
        <v>74.991193548387088</v>
      </c>
      <c r="C22" s="740">
        <v>55.483193548387099</v>
      </c>
    </row>
    <row r="23" spans="1:3" x14ac:dyDescent="0.2">
      <c r="A23" s="298" t="s">
        <v>317</v>
      </c>
      <c r="B23" s="739">
        <v>53.620774193548392</v>
      </c>
      <c r="C23" s="740">
        <v>42.200580645161281</v>
      </c>
    </row>
    <row r="24" spans="1:3" x14ac:dyDescent="0.2">
      <c r="A24" s="298" t="s">
        <v>318</v>
      </c>
      <c r="B24" s="739">
        <v>56.5741935483871</v>
      </c>
      <c r="C24" s="740">
        <v>48.62664516129032</v>
      </c>
    </row>
    <row r="25" spans="1:3" x14ac:dyDescent="0.2">
      <c r="A25" s="298" t="s">
        <v>319</v>
      </c>
      <c r="B25" s="739">
        <v>100</v>
      </c>
      <c r="C25" s="740">
        <v>61.536999999999999</v>
      </c>
    </row>
    <row r="26" spans="1:3" x14ac:dyDescent="0.2">
      <c r="A26" s="298" t="s">
        <v>684</v>
      </c>
      <c r="B26" s="739">
        <v>104.56774193548388</v>
      </c>
      <c r="C26" s="740">
        <v>37.032096774193548</v>
      </c>
    </row>
    <row r="27" spans="1:3" x14ac:dyDescent="0.2">
      <c r="A27" s="298" t="s">
        <v>320</v>
      </c>
      <c r="B27" s="739">
        <v>70.305704201861786</v>
      </c>
      <c r="C27" s="740">
        <v>51.86348709440739</v>
      </c>
    </row>
    <row r="28" spans="1:3" x14ac:dyDescent="0.2">
      <c r="A28" s="298" t="s">
        <v>253</v>
      </c>
      <c r="B28" s="739">
        <v>108.0225806451613</v>
      </c>
      <c r="C28" s="740">
        <v>53.139483870967751</v>
      </c>
    </row>
    <row r="29" spans="1:3" x14ac:dyDescent="0.2">
      <c r="A29" s="298" t="s">
        <v>218</v>
      </c>
      <c r="B29" s="739">
        <v>60.651722191660141</v>
      </c>
      <c r="C29" s="740">
        <v>44.848107202658902</v>
      </c>
    </row>
    <row r="30" spans="1:3" x14ac:dyDescent="0.2">
      <c r="A30" s="298" t="s">
        <v>685</v>
      </c>
      <c r="B30" s="739">
        <v>67.294422791830968</v>
      </c>
      <c r="C30" s="740">
        <v>46.826168122919661</v>
      </c>
    </row>
    <row r="31" spans="1:3" x14ac:dyDescent="0.2">
      <c r="A31" s="298" t="s">
        <v>321</v>
      </c>
      <c r="B31" s="739">
        <v>94.077923330530538</v>
      </c>
      <c r="C31" s="740">
        <v>41.042557994809549</v>
      </c>
    </row>
    <row r="32" spans="1:3" x14ac:dyDescent="0.2">
      <c r="A32" s="298" t="s">
        <v>254</v>
      </c>
      <c r="B32" s="739">
        <v>115.39609033373836</v>
      </c>
      <c r="C32" s="740">
        <v>49.799060652313429</v>
      </c>
    </row>
    <row r="33" spans="1:3" x14ac:dyDescent="0.2">
      <c r="A33" s="306" t="s">
        <v>322</v>
      </c>
      <c r="B33" s="743">
        <v>72.609045905866736</v>
      </c>
      <c r="C33" s="743">
        <v>49.433798309032554</v>
      </c>
    </row>
    <row r="34" spans="1:3" x14ac:dyDescent="0.2">
      <c r="A34" s="308" t="s">
        <v>323</v>
      </c>
      <c r="B34" s="744">
        <v>71.129067532892577</v>
      </c>
      <c r="C34" s="744">
        <v>49.242355538901016</v>
      </c>
    </row>
    <row r="35" spans="1:3" x14ac:dyDescent="0.2">
      <c r="A35" s="308" t="s">
        <v>324</v>
      </c>
      <c r="B35" s="782">
        <v>-1.6448596139682081E-2</v>
      </c>
      <c r="C35" s="782">
        <v>-0.64125736432478675</v>
      </c>
    </row>
    <row r="36" spans="1:3" x14ac:dyDescent="0.2">
      <c r="A36" s="94"/>
      <c r="B36" s="8"/>
      <c r="C36" s="71" t="s">
        <v>601</v>
      </c>
    </row>
    <row r="37" spans="1:3" x14ac:dyDescent="0.2">
      <c r="A37" s="94" t="s">
        <v>556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A3" sqref="A3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4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 t="s">
        <v>326</v>
      </c>
    </row>
    <row r="3" spans="1:13" x14ac:dyDescent="0.2">
      <c r="A3" s="230"/>
      <c r="B3" s="726">
        <v>2016</v>
      </c>
      <c r="C3" s="726" t="s">
        <v>594</v>
      </c>
      <c r="D3" s="726" t="s">
        <v>594</v>
      </c>
      <c r="E3" s="726" t="s">
        <v>594</v>
      </c>
      <c r="F3" s="726" t="s">
        <v>594</v>
      </c>
      <c r="G3" s="726" t="s">
        <v>594</v>
      </c>
      <c r="H3" s="726" t="s">
        <v>594</v>
      </c>
      <c r="I3" s="726" t="s">
        <v>594</v>
      </c>
      <c r="J3" s="726" t="s">
        <v>594</v>
      </c>
      <c r="K3" s="726" t="s">
        <v>594</v>
      </c>
      <c r="L3" s="726" t="s">
        <v>594</v>
      </c>
      <c r="M3" s="726">
        <v>2017</v>
      </c>
    </row>
    <row r="4" spans="1:13" x14ac:dyDescent="0.2">
      <c r="A4" s="318"/>
      <c r="B4" s="666">
        <v>42401</v>
      </c>
      <c r="C4" s="666">
        <v>42430</v>
      </c>
      <c r="D4" s="666">
        <v>42461</v>
      </c>
      <c r="E4" s="666">
        <v>42491</v>
      </c>
      <c r="F4" s="666">
        <v>42522</v>
      </c>
      <c r="G4" s="666">
        <v>42552</v>
      </c>
      <c r="H4" s="666">
        <v>42583</v>
      </c>
      <c r="I4" s="666">
        <v>42614</v>
      </c>
      <c r="J4" s="666">
        <v>42644</v>
      </c>
      <c r="K4" s="666">
        <v>42675</v>
      </c>
      <c r="L4" s="666">
        <v>42705</v>
      </c>
      <c r="M4" s="666">
        <v>42736</v>
      </c>
    </row>
    <row r="5" spans="1:13" x14ac:dyDescent="0.2">
      <c r="A5" s="312" t="s">
        <v>327</v>
      </c>
      <c r="B5" s="313">
        <v>32.281904761904762</v>
      </c>
      <c r="C5" s="313">
        <v>38.352857142857133</v>
      </c>
      <c r="D5" s="313">
        <v>41.665238095238102</v>
      </c>
      <c r="E5" s="313">
        <v>46.814500000000002</v>
      </c>
      <c r="F5" s="313">
        <v>48.358636363636357</v>
      </c>
      <c r="G5" s="313">
        <v>44.977142857142859</v>
      </c>
      <c r="H5" s="313">
        <v>45.704090909090915</v>
      </c>
      <c r="I5" s="313">
        <v>46.597727272727276</v>
      </c>
      <c r="J5" s="313">
        <v>49.484285714285718</v>
      </c>
      <c r="K5" s="313">
        <v>44.89318181818183</v>
      </c>
      <c r="L5" s="313">
        <v>53.201999999999998</v>
      </c>
      <c r="M5" s="313">
        <v>54.541904761904753</v>
      </c>
    </row>
    <row r="6" spans="1:13" x14ac:dyDescent="0.2">
      <c r="A6" s="314" t="s">
        <v>328</v>
      </c>
      <c r="B6" s="313">
        <v>30.323</v>
      </c>
      <c r="C6" s="313">
        <v>37.802727272727275</v>
      </c>
      <c r="D6" s="313">
        <v>40.958095238095225</v>
      </c>
      <c r="E6" s="313">
        <v>46.712380952380947</v>
      </c>
      <c r="F6" s="313">
        <v>48.757272727272721</v>
      </c>
      <c r="G6" s="313">
        <v>44.651499999999999</v>
      </c>
      <c r="H6" s="313">
        <v>44.724347826086962</v>
      </c>
      <c r="I6" s="313">
        <v>45.200952380952387</v>
      </c>
      <c r="J6" s="313">
        <v>49.845714285714287</v>
      </c>
      <c r="K6" s="313">
        <v>45.660952380952381</v>
      </c>
      <c r="L6" s="313">
        <v>51.970476190476198</v>
      </c>
      <c r="M6" s="313">
        <v>52.503999999999998</v>
      </c>
    </row>
    <row r="7" spans="1:13" x14ac:dyDescent="0.2">
      <c r="A7" s="315" t="s">
        <v>329</v>
      </c>
      <c r="B7" s="316">
        <v>1.1092952380952379</v>
      </c>
      <c r="C7" s="316">
        <v>1.1099666666666668</v>
      </c>
      <c r="D7" s="316">
        <v>1.1339190476190477</v>
      </c>
      <c r="E7" s="316">
        <v>1.1311090909090913</v>
      </c>
      <c r="F7" s="316">
        <v>1.1228909090909089</v>
      </c>
      <c r="G7" s="316">
        <v>1.1068523809523811</v>
      </c>
      <c r="H7" s="316">
        <v>1.1211739130434786</v>
      </c>
      <c r="I7" s="316">
        <v>1.1212090909090908</v>
      </c>
      <c r="J7" s="316">
        <v>1.1026047619047619</v>
      </c>
      <c r="K7" s="316">
        <v>1.0798954545454547</v>
      </c>
      <c r="L7" s="316">
        <v>1.0542904761904763</v>
      </c>
      <c r="M7" s="316">
        <v>1.0614409090909092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7" t="s">
        <v>330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A3" sqref="A3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4" t="s">
        <v>21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x14ac:dyDescent="0.2">
      <c r="A2" s="227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9" t="s">
        <v>326</v>
      </c>
    </row>
    <row r="3" spans="1:13" x14ac:dyDescent="0.2">
      <c r="A3" s="317"/>
      <c r="B3" s="726">
        <v>2016</v>
      </c>
      <c r="C3" s="726" t="s">
        <v>594</v>
      </c>
      <c r="D3" s="726" t="s">
        <v>594</v>
      </c>
      <c r="E3" s="726" t="s">
        <v>594</v>
      </c>
      <c r="F3" s="726" t="s">
        <v>594</v>
      </c>
      <c r="G3" s="726" t="s">
        <v>594</v>
      </c>
      <c r="H3" s="726" t="s">
        <v>594</v>
      </c>
      <c r="I3" s="726" t="s">
        <v>594</v>
      </c>
      <c r="J3" s="726" t="s">
        <v>594</v>
      </c>
      <c r="K3" s="726" t="s">
        <v>594</v>
      </c>
      <c r="L3" s="726" t="s">
        <v>594</v>
      </c>
      <c r="M3" s="726">
        <v>2017</v>
      </c>
    </row>
    <row r="4" spans="1:13" x14ac:dyDescent="0.2">
      <c r="A4" s="318"/>
      <c r="B4" s="666">
        <v>42401</v>
      </c>
      <c r="C4" s="666">
        <v>42430</v>
      </c>
      <c r="D4" s="666">
        <v>42461</v>
      </c>
      <c r="E4" s="666">
        <v>42491</v>
      </c>
      <c r="F4" s="666">
        <v>42522</v>
      </c>
      <c r="G4" s="666">
        <v>42552</v>
      </c>
      <c r="H4" s="666">
        <v>42583</v>
      </c>
      <c r="I4" s="666">
        <v>42614</v>
      </c>
      <c r="J4" s="666">
        <v>42644</v>
      </c>
      <c r="K4" s="666">
        <v>42675</v>
      </c>
      <c r="L4" s="666">
        <v>42705</v>
      </c>
      <c r="M4" s="666">
        <v>42736</v>
      </c>
    </row>
    <row r="5" spans="1:13" x14ac:dyDescent="0.2">
      <c r="A5" s="784" t="s">
        <v>331</v>
      </c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13" x14ac:dyDescent="0.2">
      <c r="A6" s="319" t="s">
        <v>332</v>
      </c>
      <c r="B6" s="237">
        <v>28.888571428571431</v>
      </c>
      <c r="C6" s="237">
        <v>34.746521739130436</v>
      </c>
      <c r="D6" s="237">
        <v>38.209047619047617</v>
      </c>
      <c r="E6" s="237">
        <v>42.980454545454535</v>
      </c>
      <c r="F6" s="237">
        <v>45.464545454545458</v>
      </c>
      <c r="G6" s="237">
        <v>42.106190476190484</v>
      </c>
      <c r="H6" s="237">
        <v>42.415217391304346</v>
      </c>
      <c r="I6" s="237">
        <v>42.98181818181817</v>
      </c>
      <c r="J6" s="237">
        <v>46.685714285714283</v>
      </c>
      <c r="K6" s="237">
        <v>41.767272727272726</v>
      </c>
      <c r="L6" s="237">
        <v>50.18636363636363</v>
      </c>
      <c r="M6" s="237">
        <v>51.363181818181822</v>
      </c>
    </row>
    <row r="7" spans="1:13" x14ac:dyDescent="0.2">
      <c r="A7" s="319" t="s">
        <v>333</v>
      </c>
      <c r="B7" s="237">
        <v>29.901428571428568</v>
      </c>
      <c r="C7" s="237">
        <v>35.470909090909096</v>
      </c>
      <c r="D7" s="237">
        <v>39.421428571428571</v>
      </c>
      <c r="E7" s="237">
        <v>44.289999999999992</v>
      </c>
      <c r="F7" s="237">
        <v>46.307727272727277</v>
      </c>
      <c r="G7" s="237">
        <v>42.466666666666661</v>
      </c>
      <c r="H7" s="237">
        <v>43.926521739130429</v>
      </c>
      <c r="I7" s="237">
        <v>43.770909090909079</v>
      </c>
      <c r="J7" s="237">
        <v>48.794761904761906</v>
      </c>
      <c r="K7" s="237">
        <v>43.976363636363629</v>
      </c>
      <c r="L7" s="237">
        <v>52.12772727272727</v>
      </c>
      <c r="M7" s="237">
        <v>53.673636363636369</v>
      </c>
    </row>
    <row r="8" spans="1:13" x14ac:dyDescent="0.2">
      <c r="A8" s="319" t="s">
        <v>334</v>
      </c>
      <c r="B8" s="237">
        <v>28.980952380952381</v>
      </c>
      <c r="C8" s="237">
        <v>34.643478260869571</v>
      </c>
      <c r="D8" s="237">
        <v>38.147619047619045</v>
      </c>
      <c r="E8" s="237">
        <v>42.975454545454539</v>
      </c>
      <c r="F8" s="237">
        <v>45.516363636363629</v>
      </c>
      <c r="G8" s="237">
        <v>42.156666666666666</v>
      </c>
      <c r="H8" s="237">
        <v>42.369565217391305</v>
      </c>
      <c r="I8" s="237">
        <v>42.93181818181818</v>
      </c>
      <c r="J8" s="237">
        <v>46.68333333333333</v>
      </c>
      <c r="K8" s="237">
        <v>41.743636363636362</v>
      </c>
      <c r="L8" s="237">
        <v>50.142272727272733</v>
      </c>
      <c r="M8" s="237">
        <v>51.24</v>
      </c>
    </row>
    <row r="9" spans="1:13" x14ac:dyDescent="0.2">
      <c r="A9" s="319" t="s">
        <v>335</v>
      </c>
      <c r="B9" s="237">
        <v>27.280952380952385</v>
      </c>
      <c r="C9" s="237">
        <v>33.278260869565216</v>
      </c>
      <c r="D9" s="237">
        <v>36.61666666666666</v>
      </c>
      <c r="E9" s="237">
        <v>41.152727272727269</v>
      </c>
      <c r="F9" s="237">
        <v>43.523181818181811</v>
      </c>
      <c r="G9" s="237">
        <v>40.061428571428578</v>
      </c>
      <c r="H9" s="237">
        <v>40.508695652173913</v>
      </c>
      <c r="I9" s="237">
        <v>41.415909090909089</v>
      </c>
      <c r="J9" s="237">
        <v>45.040476190476191</v>
      </c>
      <c r="K9" s="237">
        <v>40.23681818181818</v>
      </c>
      <c r="L9" s="237">
        <v>48.260454545454543</v>
      </c>
      <c r="M9" s="237">
        <v>49.521818181818183</v>
      </c>
    </row>
    <row r="10" spans="1:13" x14ac:dyDescent="0.2">
      <c r="A10" s="322" t="s">
        <v>337</v>
      </c>
      <c r="B10" s="320">
        <v>27.100476190476197</v>
      </c>
      <c r="C10" s="320">
        <v>33.198095238095235</v>
      </c>
      <c r="D10" s="320">
        <v>36.407142857142858</v>
      </c>
      <c r="E10" s="320">
        <v>41.523809523809533</v>
      </c>
      <c r="F10" s="320">
        <v>43.047272727272734</v>
      </c>
      <c r="G10" s="320">
        <v>39.751904761904761</v>
      </c>
      <c r="H10" s="320">
        <v>40.4</v>
      </c>
      <c r="I10" s="320">
        <v>41.367727272727265</v>
      </c>
      <c r="J10" s="320">
        <v>44.329047619047614</v>
      </c>
      <c r="K10" s="320">
        <v>39.788636363636357</v>
      </c>
      <c r="L10" s="320">
        <v>48.672499999999999</v>
      </c>
      <c r="M10" s="320">
        <v>49.976666666666667</v>
      </c>
    </row>
    <row r="11" spans="1:13" x14ac:dyDescent="0.2">
      <c r="A11" s="784" t="s">
        <v>336</v>
      </c>
      <c r="B11" s="783"/>
      <c r="C11" s="783"/>
      <c r="D11" s="783"/>
      <c r="E11" s="783"/>
      <c r="F11" s="783"/>
      <c r="G11" s="783"/>
      <c r="H11" s="783"/>
      <c r="I11" s="783"/>
      <c r="J11" s="783"/>
      <c r="K11" s="783"/>
      <c r="L11" s="783"/>
      <c r="M11" s="783"/>
    </row>
    <row r="12" spans="1:13" x14ac:dyDescent="0.2">
      <c r="A12" s="319" t="s">
        <v>338</v>
      </c>
      <c r="B12" s="237">
        <v>32.917142857142856</v>
      </c>
      <c r="C12" s="237">
        <v>38.940952380952382</v>
      </c>
      <c r="D12" s="237">
        <v>42.43571428571429</v>
      </c>
      <c r="E12" s="237">
        <v>47.349999999999994</v>
      </c>
      <c r="F12" s="237">
        <v>48.551818181818184</v>
      </c>
      <c r="G12" s="237">
        <v>45.390000000000008</v>
      </c>
      <c r="H12" s="237">
        <v>46.045454545454547</v>
      </c>
      <c r="I12" s="237">
        <v>46.547272727272713</v>
      </c>
      <c r="J12" s="237">
        <v>49.47904761904762</v>
      </c>
      <c r="K12" s="237">
        <v>44.815909090909095</v>
      </c>
      <c r="L12" s="237">
        <v>53.490000000000009</v>
      </c>
      <c r="M12" s="237">
        <v>54.569523809523808</v>
      </c>
    </row>
    <row r="13" spans="1:13" x14ac:dyDescent="0.2">
      <c r="A13" s="319" t="s">
        <v>339</v>
      </c>
      <c r="B13" s="237">
        <v>31.071904761904761</v>
      </c>
      <c r="C13" s="237">
        <v>37.414347826086953</v>
      </c>
      <c r="D13" s="237">
        <v>40.675714285714285</v>
      </c>
      <c r="E13" s="237">
        <v>45.806363636363635</v>
      </c>
      <c r="F13" s="237">
        <v>47.367727272727272</v>
      </c>
      <c r="G13" s="237">
        <v>43.993333333333339</v>
      </c>
      <c r="H13" s="237">
        <v>44.85521739130435</v>
      </c>
      <c r="I13" s="237">
        <v>45.493181818181824</v>
      </c>
      <c r="J13" s="237">
        <v>48.41</v>
      </c>
      <c r="K13" s="237">
        <v>43.224545454545456</v>
      </c>
      <c r="L13" s="237">
        <v>51.843636363636371</v>
      </c>
      <c r="M13" s="237">
        <v>53.055454545454538</v>
      </c>
    </row>
    <row r="14" spans="1:13" x14ac:dyDescent="0.2">
      <c r="A14" s="319" t="s">
        <v>340</v>
      </c>
      <c r="B14" s="237">
        <v>32.89</v>
      </c>
      <c r="C14" s="237">
        <v>38.917142857142849</v>
      </c>
      <c r="D14" s="237">
        <v>42.283333333333317</v>
      </c>
      <c r="E14" s="237">
        <v>47.596666666666657</v>
      </c>
      <c r="F14" s="237">
        <v>49.299090909090914</v>
      </c>
      <c r="G14" s="237">
        <v>46.325714285714284</v>
      </c>
      <c r="H14" s="237">
        <v>47.458181818181828</v>
      </c>
      <c r="I14" s="237">
        <v>48.329090909090908</v>
      </c>
      <c r="J14" s="237">
        <v>50.346190476190472</v>
      </c>
      <c r="K14" s="237">
        <v>45.481818181818191</v>
      </c>
      <c r="L14" s="237">
        <v>54.101500000000009</v>
      </c>
      <c r="M14" s="237">
        <v>55.098571428571439</v>
      </c>
    </row>
    <row r="15" spans="1:13" x14ac:dyDescent="0.2">
      <c r="A15" s="784" t="s">
        <v>219</v>
      </c>
      <c r="B15" s="783"/>
      <c r="C15" s="783"/>
      <c r="D15" s="783"/>
      <c r="E15" s="783"/>
      <c r="F15" s="783"/>
      <c r="G15" s="783"/>
      <c r="H15" s="783"/>
      <c r="I15" s="783"/>
      <c r="J15" s="783"/>
      <c r="K15" s="783"/>
      <c r="L15" s="783"/>
      <c r="M15" s="783"/>
    </row>
    <row r="16" spans="1:13" x14ac:dyDescent="0.2">
      <c r="A16" s="319" t="s">
        <v>341</v>
      </c>
      <c r="B16" s="237">
        <v>30.571904761904761</v>
      </c>
      <c r="C16" s="237">
        <v>36.617142857142859</v>
      </c>
      <c r="D16" s="237">
        <v>39.976190476190467</v>
      </c>
      <c r="E16" s="237">
        <v>45.018500000000003</v>
      </c>
      <c r="F16" s="237">
        <v>46.651818181818186</v>
      </c>
      <c r="G16" s="237">
        <v>43.66142857142858</v>
      </c>
      <c r="H16" s="237">
        <v>43.815909090909095</v>
      </c>
      <c r="I16" s="237">
        <v>44.367727272727272</v>
      </c>
      <c r="J16" s="237">
        <v>48.027142857142856</v>
      </c>
      <c r="K16" s="237">
        <v>43.520454545454548</v>
      </c>
      <c r="L16" s="237">
        <v>52.122500000000002</v>
      </c>
      <c r="M16" s="237">
        <v>53.436190476190482</v>
      </c>
    </row>
    <row r="17" spans="1:13" x14ac:dyDescent="0.2">
      <c r="A17" s="784" t="s">
        <v>342</v>
      </c>
      <c r="B17" s="786"/>
      <c r="C17" s="786"/>
      <c r="D17" s="786"/>
      <c r="E17" s="786"/>
      <c r="F17" s="786"/>
      <c r="G17" s="786"/>
      <c r="H17" s="786"/>
      <c r="I17" s="786"/>
      <c r="J17" s="786"/>
      <c r="K17" s="786"/>
      <c r="L17" s="786"/>
      <c r="M17" s="786"/>
    </row>
    <row r="18" spans="1:13" x14ac:dyDescent="0.2">
      <c r="A18" s="319" t="s">
        <v>343</v>
      </c>
      <c r="B18" s="237">
        <v>30.323</v>
      </c>
      <c r="C18" s="237">
        <v>37.802727272727275</v>
      </c>
      <c r="D18" s="237">
        <v>40.958095238095225</v>
      </c>
      <c r="E18" s="237">
        <v>46.712380952380947</v>
      </c>
      <c r="F18" s="237">
        <v>48.757272727272721</v>
      </c>
      <c r="G18" s="237">
        <v>44.651499999999999</v>
      </c>
      <c r="H18" s="237">
        <v>44.724347826086962</v>
      </c>
      <c r="I18" s="237">
        <v>45.200952380952387</v>
      </c>
      <c r="J18" s="237">
        <v>49.845714285714287</v>
      </c>
      <c r="K18" s="237">
        <v>45.660952380952381</v>
      </c>
      <c r="L18" s="237">
        <v>51.970476190476198</v>
      </c>
      <c r="M18" s="237">
        <v>52.503999999999998</v>
      </c>
    </row>
    <row r="19" spans="1:13" x14ac:dyDescent="0.2">
      <c r="A19" s="322" t="s">
        <v>344</v>
      </c>
      <c r="B19" s="320">
        <v>22.95428571428571</v>
      </c>
      <c r="C19" s="320">
        <v>28.658695652173911</v>
      </c>
      <c r="D19" s="320">
        <v>30.706666666666667</v>
      </c>
      <c r="E19" s="320">
        <v>36.206818181818178</v>
      </c>
      <c r="F19" s="320">
        <v>37.576363636363638</v>
      </c>
      <c r="G19" s="320">
        <v>36.103333333333339</v>
      </c>
      <c r="H19" s="320">
        <v>36.703043478260874</v>
      </c>
      <c r="I19" s="320">
        <v>36.674090909090907</v>
      </c>
      <c r="J19" s="320">
        <v>38.796190476190482</v>
      </c>
      <c r="K19" s="320">
        <v>34.836818181818188</v>
      </c>
      <c r="L19" s="320">
        <v>42.839999999999996</v>
      </c>
      <c r="M19" s="320">
        <v>44.243636363636362</v>
      </c>
    </row>
    <row r="20" spans="1:13" x14ac:dyDescent="0.2">
      <c r="A20" s="784" t="s">
        <v>345</v>
      </c>
      <c r="B20" s="786"/>
      <c r="C20" s="786"/>
      <c r="D20" s="786"/>
      <c r="E20" s="786"/>
      <c r="F20" s="786"/>
      <c r="G20" s="786"/>
      <c r="H20" s="786"/>
      <c r="I20" s="786"/>
      <c r="J20" s="786"/>
      <c r="K20" s="786"/>
      <c r="L20" s="786"/>
      <c r="M20" s="786"/>
    </row>
    <row r="21" spans="1:13" x14ac:dyDescent="0.2">
      <c r="A21" s="319" t="s">
        <v>346</v>
      </c>
      <c r="B21" s="237">
        <v>32.605714285714285</v>
      </c>
      <c r="C21" s="237">
        <v>38.649047619047622</v>
      </c>
      <c r="D21" s="237">
        <v>42.088095238095235</v>
      </c>
      <c r="E21" s="237">
        <v>47.711904761904776</v>
      </c>
      <c r="F21" s="237">
        <v>48.499545454545455</v>
      </c>
      <c r="G21" s="237">
        <v>44.982857142857142</v>
      </c>
      <c r="H21" s="237">
        <v>45.718181818181819</v>
      </c>
      <c r="I21" s="237">
        <v>46.945454545454545</v>
      </c>
      <c r="J21" s="237">
        <v>49.353333333333325</v>
      </c>
      <c r="K21" s="237">
        <v>44.497727272727275</v>
      </c>
      <c r="L21" s="237">
        <v>53.398000000000003</v>
      </c>
      <c r="M21" s="237">
        <v>54.607619047619039</v>
      </c>
    </row>
    <row r="22" spans="1:13" x14ac:dyDescent="0.2">
      <c r="A22" s="319" t="s">
        <v>347</v>
      </c>
      <c r="B22" s="246">
        <v>31.858095238095231</v>
      </c>
      <c r="C22" s="246">
        <v>37.984761904761911</v>
      </c>
      <c r="D22" s="246">
        <v>41.064761904761909</v>
      </c>
      <c r="E22" s="246">
        <v>46.63333333333334</v>
      </c>
      <c r="F22" s="246">
        <v>47.851363636363651</v>
      </c>
      <c r="G22" s="246">
        <v>44.438571428571422</v>
      </c>
      <c r="H22" s="246">
        <v>45.265454545454546</v>
      </c>
      <c r="I22" s="246">
        <v>46.730909090909101</v>
      </c>
      <c r="J22" s="246">
        <v>48.93666666666666</v>
      </c>
      <c r="K22" s="246">
        <v>44.005454545454548</v>
      </c>
      <c r="L22" s="246">
        <v>53.031499999999994</v>
      </c>
      <c r="M22" s="246">
        <v>54.455714285714279</v>
      </c>
    </row>
    <row r="23" spans="1:13" x14ac:dyDescent="0.2">
      <c r="A23" s="322" t="s">
        <v>348</v>
      </c>
      <c r="B23" s="320">
        <v>31.929523809523808</v>
      </c>
      <c r="C23" s="320">
        <v>38.083809523809521</v>
      </c>
      <c r="D23" s="320">
        <v>41.252380952380953</v>
      </c>
      <c r="E23" s="320">
        <v>46.773500000000006</v>
      </c>
      <c r="F23" s="320">
        <v>47.795000000000009</v>
      </c>
      <c r="G23" s="320">
        <v>44.535714285714292</v>
      </c>
      <c r="H23" s="320">
        <v>45.339545454545458</v>
      </c>
      <c r="I23" s="320">
        <v>46.797272727272734</v>
      </c>
      <c r="J23" s="320">
        <v>49.009523809523813</v>
      </c>
      <c r="K23" s="320">
        <v>44.006363636363638</v>
      </c>
      <c r="L23" s="320">
        <v>52.998000000000005</v>
      </c>
      <c r="M23" s="320">
        <v>54.407619047619036</v>
      </c>
    </row>
    <row r="24" spans="1:13" s="258" customFormat="1" ht="15" x14ac:dyDescent="0.25">
      <c r="A24" s="667" t="s">
        <v>349</v>
      </c>
      <c r="B24" s="668">
        <v>28.719047619047625</v>
      </c>
      <c r="C24" s="668">
        <v>34.653043478260869</v>
      </c>
      <c r="D24" s="668">
        <v>37.86</v>
      </c>
      <c r="E24" s="668">
        <v>43.23</v>
      </c>
      <c r="F24" s="668">
        <v>45.837272727272733</v>
      </c>
      <c r="G24" s="668">
        <v>42.701904761904757</v>
      </c>
      <c r="H24" s="668">
        <v>43.101739130434787</v>
      </c>
      <c r="I24" s="668">
        <v>42.885909090909088</v>
      </c>
      <c r="J24" s="668">
        <v>47.867619047619051</v>
      </c>
      <c r="K24" s="668">
        <v>43.217272727272729</v>
      </c>
      <c r="L24" s="668">
        <v>51.676666666666655</v>
      </c>
      <c r="M24" s="668">
        <v>52.397142857142867</v>
      </c>
    </row>
    <row r="25" spans="1:13" x14ac:dyDescent="0.2">
      <c r="A25" s="323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47" t="s">
        <v>330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N13" sqref="N13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6"/>
    <col min="16" max="16384" width="10.5" style="13"/>
  </cols>
  <sheetData>
    <row r="1" spans="1:15" ht="13.7" customHeight="1" x14ac:dyDescent="0.2">
      <c r="A1" s="224" t="s">
        <v>22</v>
      </c>
      <c r="B1" s="224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5" ht="13.7" customHeight="1" x14ac:dyDescent="0.2">
      <c r="A2" s="224"/>
      <c r="B2" s="224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9" t="s">
        <v>350</v>
      </c>
    </row>
    <row r="3" spans="1:15" ht="13.7" customHeight="1" x14ac:dyDescent="0.2">
      <c r="A3" s="818"/>
      <c r="B3" s="818"/>
      <c r="C3" s="726">
        <v>2016</v>
      </c>
      <c r="D3" s="726" t="s">
        <v>594</v>
      </c>
      <c r="E3" s="726" t="s">
        <v>594</v>
      </c>
      <c r="F3" s="726" t="s">
        <v>594</v>
      </c>
      <c r="G3" s="726" t="s">
        <v>594</v>
      </c>
      <c r="H3" s="726" t="s">
        <v>594</v>
      </c>
      <c r="I3" s="726" t="s">
        <v>594</v>
      </c>
      <c r="J3" s="726" t="s">
        <v>594</v>
      </c>
      <c r="K3" s="726" t="s">
        <v>594</v>
      </c>
      <c r="L3" s="726" t="s">
        <v>594</v>
      </c>
      <c r="M3" s="726" t="s">
        <v>594</v>
      </c>
      <c r="N3" s="726">
        <v>2017</v>
      </c>
    </row>
    <row r="4" spans="1:15" ht="13.7" customHeight="1" x14ac:dyDescent="0.2">
      <c r="B4" s="235"/>
      <c r="C4" s="666">
        <v>42401</v>
      </c>
      <c r="D4" s="666">
        <v>42430</v>
      </c>
      <c r="E4" s="666">
        <v>42461</v>
      </c>
      <c r="F4" s="666">
        <v>42491</v>
      </c>
      <c r="G4" s="666">
        <v>42522</v>
      </c>
      <c r="H4" s="666">
        <v>42552</v>
      </c>
      <c r="I4" s="666">
        <v>42583</v>
      </c>
      <c r="J4" s="666">
        <v>42614</v>
      </c>
      <c r="K4" s="666">
        <v>42644</v>
      </c>
      <c r="L4" s="666">
        <v>42675</v>
      </c>
      <c r="M4" s="666">
        <v>42705</v>
      </c>
      <c r="N4" s="666">
        <v>42736</v>
      </c>
    </row>
    <row r="5" spans="1:15" ht="13.7" customHeight="1" x14ac:dyDescent="0.2">
      <c r="A5" s="918" t="s">
        <v>557</v>
      </c>
      <c r="B5" s="324" t="s">
        <v>351</v>
      </c>
      <c r="C5" s="729">
        <v>351.54761904761904</v>
      </c>
      <c r="D5" s="729">
        <v>420.59523809523807</v>
      </c>
      <c r="E5" s="729">
        <v>476.88095238095241</v>
      </c>
      <c r="F5" s="729">
        <v>512.09523809523807</v>
      </c>
      <c r="G5" s="729">
        <v>509.67045454545456</v>
      </c>
      <c r="H5" s="729">
        <v>458.42857142857144</v>
      </c>
      <c r="I5" s="729">
        <v>471.72727272727275</v>
      </c>
      <c r="J5" s="729">
        <v>496.01136363636363</v>
      </c>
      <c r="K5" s="729">
        <v>514.08333333333337</v>
      </c>
      <c r="L5" s="729">
        <v>468.29545454545456</v>
      </c>
      <c r="M5" s="729">
        <v>521.5</v>
      </c>
      <c r="N5" s="729">
        <v>549</v>
      </c>
    </row>
    <row r="6" spans="1:15" ht="13.7" customHeight="1" x14ac:dyDescent="0.2">
      <c r="A6" s="919"/>
      <c r="B6" s="325" t="s">
        <v>352</v>
      </c>
      <c r="C6" s="730">
        <v>341.60714285714283</v>
      </c>
      <c r="D6" s="730">
        <v>390.11904761904759</v>
      </c>
      <c r="E6" s="730">
        <v>470.07142857142856</v>
      </c>
      <c r="F6" s="730">
        <v>498.28571428571428</v>
      </c>
      <c r="G6" s="730">
        <v>502.875</v>
      </c>
      <c r="H6" s="730">
        <v>450.60714285714283</v>
      </c>
      <c r="I6" s="730">
        <v>464.02272727272725</v>
      </c>
      <c r="J6" s="730">
        <v>490.85227272727275</v>
      </c>
      <c r="K6" s="730">
        <v>511.58333333333331</v>
      </c>
      <c r="L6" s="730">
        <v>467.92045454545456</v>
      </c>
      <c r="M6" s="730">
        <v>510.05</v>
      </c>
      <c r="N6" s="730">
        <v>534.53571428571433</v>
      </c>
    </row>
    <row r="7" spans="1:15" ht="13.7" customHeight="1" x14ac:dyDescent="0.2">
      <c r="A7" s="920" t="s">
        <v>605</v>
      </c>
      <c r="B7" s="324" t="s">
        <v>351</v>
      </c>
      <c r="C7" s="731">
        <v>312.28571428571428</v>
      </c>
      <c r="D7" s="731">
        <v>361.86904761904759</v>
      </c>
      <c r="E7" s="731">
        <v>378.26190476190476</v>
      </c>
      <c r="F7" s="731">
        <v>428.82499999999999</v>
      </c>
      <c r="G7" s="731">
        <v>451.27272727272725</v>
      </c>
      <c r="H7" s="731">
        <v>417.26190476190476</v>
      </c>
      <c r="I7" s="731">
        <v>420.78409090909093</v>
      </c>
      <c r="J7" s="731">
        <v>429.30681818181819</v>
      </c>
      <c r="K7" s="731">
        <v>472.13095238095241</v>
      </c>
      <c r="L7" s="731">
        <v>440.69318181818181</v>
      </c>
      <c r="M7" s="731">
        <v>492.78750000000002</v>
      </c>
      <c r="N7" s="731">
        <v>499.89285714285717</v>
      </c>
    </row>
    <row r="8" spans="1:15" ht="13.7" customHeight="1" x14ac:dyDescent="0.2">
      <c r="A8" s="921"/>
      <c r="B8" s="325" t="s">
        <v>352</v>
      </c>
      <c r="C8" s="730">
        <v>322.41666666666669</v>
      </c>
      <c r="D8" s="730">
        <v>370.78571428571428</v>
      </c>
      <c r="E8" s="730">
        <v>392.51190476190476</v>
      </c>
      <c r="F8" s="730">
        <v>436.59523809523807</v>
      </c>
      <c r="G8" s="730">
        <v>459.28409090909093</v>
      </c>
      <c r="H8" s="730">
        <v>423.1904761904762</v>
      </c>
      <c r="I8" s="730">
        <v>430.97727272727275</v>
      </c>
      <c r="J8" s="730">
        <v>436.69318181818181</v>
      </c>
      <c r="K8" s="730">
        <v>479.65476190476193</v>
      </c>
      <c r="L8" s="730">
        <v>449.18181818181819</v>
      </c>
      <c r="M8" s="730">
        <v>503.55</v>
      </c>
      <c r="N8" s="730">
        <v>507.02380952380952</v>
      </c>
    </row>
    <row r="9" spans="1:15" ht="13.7" customHeight="1" x14ac:dyDescent="0.2">
      <c r="A9" s="920" t="s">
        <v>558</v>
      </c>
      <c r="B9" s="324" t="s">
        <v>351</v>
      </c>
      <c r="C9" s="729">
        <v>298.63095238095241</v>
      </c>
      <c r="D9" s="729">
        <v>350.5595238095238</v>
      </c>
      <c r="E9" s="729">
        <v>363.3095238095238</v>
      </c>
      <c r="F9" s="729">
        <v>421.39285714285717</v>
      </c>
      <c r="G9" s="729">
        <v>439.86363636363637</v>
      </c>
      <c r="H9" s="729">
        <v>401.45238095238096</v>
      </c>
      <c r="I9" s="729">
        <v>408.46739130434781</v>
      </c>
      <c r="J9" s="729">
        <v>417.30681818181819</v>
      </c>
      <c r="K9" s="729">
        <v>460</v>
      </c>
      <c r="L9" s="729">
        <v>424.54545454545456</v>
      </c>
      <c r="M9" s="729">
        <v>476.26190476190476</v>
      </c>
      <c r="N9" s="729">
        <v>483</v>
      </c>
    </row>
    <row r="10" spans="1:15" ht="13.7" customHeight="1" x14ac:dyDescent="0.2">
      <c r="A10" s="921"/>
      <c r="B10" s="325" t="s">
        <v>352</v>
      </c>
      <c r="C10" s="730">
        <v>307.19095238095241</v>
      </c>
      <c r="D10" s="730">
        <v>357.64285714285717</v>
      </c>
      <c r="E10" s="730">
        <v>375.25</v>
      </c>
      <c r="F10" s="730">
        <v>427.65650000000005</v>
      </c>
      <c r="G10" s="730">
        <v>449.12590909090909</v>
      </c>
      <c r="H10" s="730">
        <v>407.19666666666672</v>
      </c>
      <c r="I10" s="730">
        <v>414.51136363636363</v>
      </c>
      <c r="J10" s="730">
        <v>423.25</v>
      </c>
      <c r="K10" s="730">
        <v>466.96428571428572</v>
      </c>
      <c r="L10" s="730">
        <v>432.72727272727275</v>
      </c>
      <c r="M10" s="730">
        <v>486.7</v>
      </c>
      <c r="N10" s="730">
        <v>489.9404761904762</v>
      </c>
    </row>
    <row r="11" spans="1:15" ht="13.7" customHeight="1" x14ac:dyDescent="0.2">
      <c r="A11" s="918" t="s">
        <v>353</v>
      </c>
      <c r="B11" s="324" t="s">
        <v>351</v>
      </c>
      <c r="C11" s="729">
        <v>144.3452380952381</v>
      </c>
      <c r="D11" s="729">
        <v>158.98285714285717</v>
      </c>
      <c r="E11" s="729">
        <v>178.16095238095238</v>
      </c>
      <c r="F11" s="729">
        <v>217.45904761904762</v>
      </c>
      <c r="G11" s="729">
        <v>233.51818181818183</v>
      </c>
      <c r="H11" s="729">
        <v>243.48285714285717</v>
      </c>
      <c r="I11" s="729">
        <v>237.57500000000002</v>
      </c>
      <c r="J11" s="729">
        <v>252.7109090909091</v>
      </c>
      <c r="K11" s="729">
        <v>276.00666666666666</v>
      </c>
      <c r="L11" s="729">
        <v>259.93772727272727</v>
      </c>
      <c r="M11" s="729">
        <v>307.0547619047619</v>
      </c>
      <c r="N11" s="729">
        <v>308.61428571428576</v>
      </c>
    </row>
    <row r="12" spans="1:15" ht="13.7" customHeight="1" x14ac:dyDescent="0.2">
      <c r="A12" s="919"/>
      <c r="B12" s="325" t="s">
        <v>352</v>
      </c>
      <c r="C12" s="730">
        <v>138.27380952380952</v>
      </c>
      <c r="D12" s="730">
        <v>155.11904761904762</v>
      </c>
      <c r="E12" s="730">
        <v>174.07142857142858</v>
      </c>
      <c r="F12" s="730">
        <v>211.36250000000001</v>
      </c>
      <c r="G12" s="730">
        <v>222.97727272727272</v>
      </c>
      <c r="H12" s="730">
        <v>236.11904761904762</v>
      </c>
      <c r="I12" s="730">
        <v>233.45454545454547</v>
      </c>
      <c r="J12" s="730">
        <v>249.375</v>
      </c>
      <c r="K12" s="730">
        <v>270.75</v>
      </c>
      <c r="L12" s="730">
        <v>257.31818181818181</v>
      </c>
      <c r="M12" s="730">
        <v>304.38749999999999</v>
      </c>
      <c r="N12" s="730">
        <v>302</v>
      </c>
    </row>
    <row r="13" spans="1:15" ht="13.7" customHeight="1" x14ac:dyDescent="0.2">
      <c r="B13" s="323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47" t="s">
        <v>330</v>
      </c>
    </row>
    <row r="14" spans="1:15" ht="13.7" customHeight="1" x14ac:dyDescent="0.2">
      <c r="A14" s="323"/>
      <c r="N14" s="226"/>
      <c r="O14" s="13"/>
    </row>
    <row r="15" spans="1:15" ht="13.7" customHeight="1" x14ac:dyDescent="0.2">
      <c r="A15" s="323"/>
      <c r="N15" s="226"/>
      <c r="O15" s="13"/>
    </row>
    <row r="18" spans="13:15" ht="13.7" customHeight="1" x14ac:dyDescent="0.2">
      <c r="N18" s="226"/>
      <c r="O18" s="13"/>
    </row>
    <row r="19" spans="13:15" ht="13.7" customHeight="1" x14ac:dyDescent="0.2">
      <c r="M19" s="226"/>
      <c r="O19" s="13"/>
    </row>
    <row r="20" spans="13:15" ht="13.7" customHeight="1" x14ac:dyDescent="0.2">
      <c r="M20" s="226"/>
      <c r="O20" s="13"/>
    </row>
    <row r="21" spans="13:15" ht="13.7" customHeight="1" x14ac:dyDescent="0.2">
      <c r="M21" s="226"/>
      <c r="O21" s="13"/>
    </row>
    <row r="22" spans="13:15" ht="13.7" customHeight="1" x14ac:dyDescent="0.2">
      <c r="M22" s="226"/>
      <c r="O22" s="13"/>
    </row>
    <row r="23" spans="13:15" ht="13.7" customHeight="1" x14ac:dyDescent="0.2">
      <c r="M23" s="226"/>
      <c r="O23" s="13"/>
    </row>
    <row r="24" spans="13:15" ht="13.7" customHeight="1" x14ac:dyDescent="0.2">
      <c r="M24" s="226"/>
      <c r="O24" s="13"/>
    </row>
    <row r="25" spans="13:15" ht="13.7" customHeight="1" x14ac:dyDescent="0.2">
      <c r="M25" s="226"/>
      <c r="O25" s="13"/>
    </row>
    <row r="26" spans="13:15" ht="13.7" customHeight="1" x14ac:dyDescent="0.2">
      <c r="M26" s="226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A3" sqref="A3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354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536</v>
      </c>
    </row>
    <row r="3" spans="1:8" x14ac:dyDescent="0.2">
      <c r="A3" s="63"/>
      <c r="B3" s="896">
        <f>INDICE!A3</f>
        <v>42736</v>
      </c>
      <c r="C3" s="914">
        <v>41671</v>
      </c>
      <c r="D3" s="914" t="s">
        <v>118</v>
      </c>
      <c r="E3" s="914"/>
      <c r="F3" s="914" t="s">
        <v>119</v>
      </c>
      <c r="G3" s="914"/>
      <c r="H3" s="914"/>
    </row>
    <row r="4" spans="1:8" ht="25.5" x14ac:dyDescent="0.2">
      <c r="A4" s="75"/>
      <c r="B4" s="260" t="s">
        <v>54</v>
      </c>
      <c r="C4" s="261" t="s">
        <v>515</v>
      </c>
      <c r="D4" s="260" t="s">
        <v>54</v>
      </c>
      <c r="E4" s="261" t="s">
        <v>515</v>
      </c>
      <c r="F4" s="260" t="s">
        <v>54</v>
      </c>
      <c r="G4" s="262" t="s">
        <v>515</v>
      </c>
      <c r="H4" s="261" t="s">
        <v>108</v>
      </c>
    </row>
    <row r="5" spans="1:8" x14ac:dyDescent="0.2">
      <c r="A5" s="65" t="s">
        <v>355</v>
      </c>
      <c r="B5" s="264">
        <v>31007.613000000001</v>
      </c>
      <c r="C5" s="263">
        <v>22.544138651128197</v>
      </c>
      <c r="D5" s="264">
        <v>31007.613000000001</v>
      </c>
      <c r="E5" s="263">
        <v>22.544138651128197</v>
      </c>
      <c r="F5" s="264">
        <v>257658.67</v>
      </c>
      <c r="G5" s="263">
        <v>6.3251229908983149</v>
      </c>
      <c r="H5" s="263">
        <v>78.266791039596313</v>
      </c>
    </row>
    <row r="6" spans="1:8" x14ac:dyDescent="0.2">
      <c r="A6" s="65" t="s">
        <v>356</v>
      </c>
      <c r="B6" s="66">
        <v>6525.5540000000001</v>
      </c>
      <c r="C6" s="266">
        <v>42.003416497111211</v>
      </c>
      <c r="D6" s="66">
        <v>6525.5540000000001</v>
      </c>
      <c r="E6" s="67">
        <v>42.003416497111211</v>
      </c>
      <c r="F6" s="66">
        <v>61441.864000000001</v>
      </c>
      <c r="G6" s="67">
        <v>1.7733130508454251</v>
      </c>
      <c r="H6" s="67">
        <v>18.663674429318817</v>
      </c>
    </row>
    <row r="7" spans="1:8" x14ac:dyDescent="0.2">
      <c r="A7" s="65" t="s">
        <v>357</v>
      </c>
      <c r="B7" s="265">
        <v>936.93399999999997</v>
      </c>
      <c r="C7" s="266">
        <v>21.657462724358268</v>
      </c>
      <c r="D7" s="265">
        <v>936.93399999999997</v>
      </c>
      <c r="E7" s="266">
        <v>21.657462724358268</v>
      </c>
      <c r="F7" s="265">
        <v>10105.08</v>
      </c>
      <c r="G7" s="266">
        <v>7.8411127193770218</v>
      </c>
      <c r="H7" s="266">
        <v>3.0695345310848801</v>
      </c>
    </row>
    <row r="8" spans="1:8" x14ac:dyDescent="0.2">
      <c r="A8" s="329" t="s">
        <v>194</v>
      </c>
      <c r="B8" s="330">
        <v>38470.101000000002</v>
      </c>
      <c r="C8" s="331">
        <v>25.43761946825871</v>
      </c>
      <c r="D8" s="330">
        <v>38470.101000000002</v>
      </c>
      <c r="E8" s="331">
        <v>25.43761946825871</v>
      </c>
      <c r="F8" s="330">
        <v>329205.614</v>
      </c>
      <c r="G8" s="331">
        <v>5.4900822700622269</v>
      </c>
      <c r="H8" s="332">
        <v>100</v>
      </c>
    </row>
    <row r="9" spans="1:8" x14ac:dyDescent="0.2">
      <c r="A9" s="333" t="s">
        <v>585</v>
      </c>
      <c r="B9" s="614">
        <v>9068.2659999999996</v>
      </c>
      <c r="C9" s="272">
        <v>21.848970293533458</v>
      </c>
      <c r="D9" s="614">
        <v>9068.2659999999996</v>
      </c>
      <c r="E9" s="272">
        <v>21.848970293533458</v>
      </c>
      <c r="F9" s="614">
        <v>93373.578999999998</v>
      </c>
      <c r="G9" s="273">
        <v>1.0322389664840315</v>
      </c>
      <c r="H9" s="273">
        <v>28.363300936903219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235</v>
      </c>
    </row>
    <row r="11" spans="1:8" x14ac:dyDescent="0.2">
      <c r="A11" s="274" t="s">
        <v>549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586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3" t="s">
        <v>630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3" sqref="A3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536</v>
      </c>
    </row>
    <row r="3" spans="1:8" ht="14.1" customHeight="1" x14ac:dyDescent="0.2">
      <c r="A3" s="63"/>
      <c r="B3" s="896">
        <f>INDICE!A3</f>
        <v>42736</v>
      </c>
      <c r="C3" s="896">
        <v>41671</v>
      </c>
      <c r="D3" s="914" t="s">
        <v>118</v>
      </c>
      <c r="E3" s="914"/>
      <c r="F3" s="914" t="s">
        <v>119</v>
      </c>
      <c r="G3" s="914"/>
      <c r="H3" s="259"/>
    </row>
    <row r="4" spans="1:8" ht="25.5" x14ac:dyDescent="0.2">
      <c r="A4" s="75"/>
      <c r="B4" s="260" t="s">
        <v>54</v>
      </c>
      <c r="C4" s="261" t="s">
        <v>515</v>
      </c>
      <c r="D4" s="260" t="s">
        <v>54</v>
      </c>
      <c r="E4" s="261" t="s">
        <v>515</v>
      </c>
      <c r="F4" s="260" t="s">
        <v>54</v>
      </c>
      <c r="G4" s="262" t="s">
        <v>515</v>
      </c>
      <c r="H4" s="261" t="s">
        <v>108</v>
      </c>
    </row>
    <row r="5" spans="1:8" x14ac:dyDescent="0.2">
      <c r="A5" s="65" t="s">
        <v>562</v>
      </c>
      <c r="B5" s="264">
        <v>12738.425999999999</v>
      </c>
      <c r="C5" s="263">
        <v>33.527541728843964</v>
      </c>
      <c r="D5" s="264">
        <v>12738.425999999999</v>
      </c>
      <c r="E5" s="263">
        <v>33.527541728843964</v>
      </c>
      <c r="F5" s="264">
        <v>128173.012</v>
      </c>
      <c r="G5" s="263">
        <v>5.1351398970744855</v>
      </c>
      <c r="H5" s="263">
        <v>38.934029843124122</v>
      </c>
    </row>
    <row r="6" spans="1:8" x14ac:dyDescent="0.2">
      <c r="A6" s="65" t="s">
        <v>561</v>
      </c>
      <c r="B6" s="66">
        <v>11153.453</v>
      </c>
      <c r="C6" s="266">
        <v>11.183246532580313</v>
      </c>
      <c r="D6" s="66">
        <v>11153.453</v>
      </c>
      <c r="E6" s="67">
        <v>11.183246532580313</v>
      </c>
      <c r="F6" s="66">
        <v>118945.935</v>
      </c>
      <c r="G6" s="67">
        <v>1.4965531846931004</v>
      </c>
      <c r="H6" s="67">
        <v>36.131198844014847</v>
      </c>
    </row>
    <row r="7" spans="1:8" x14ac:dyDescent="0.2">
      <c r="A7" s="65" t="s">
        <v>560</v>
      </c>
      <c r="B7" s="265">
        <v>13641.288</v>
      </c>
      <c r="C7" s="266">
        <v>32.092772660849647</v>
      </c>
      <c r="D7" s="265">
        <v>13641.288</v>
      </c>
      <c r="E7" s="266">
        <v>32.092772660849647</v>
      </c>
      <c r="F7" s="265">
        <v>71981.587</v>
      </c>
      <c r="G7" s="266">
        <v>13.18302535456144</v>
      </c>
      <c r="H7" s="266">
        <v>21.865236781776147</v>
      </c>
    </row>
    <row r="8" spans="1:8" x14ac:dyDescent="0.2">
      <c r="A8" s="669" t="s">
        <v>359</v>
      </c>
      <c r="B8" s="265">
        <v>936.93399999999997</v>
      </c>
      <c r="C8" s="266">
        <v>21.657462724358268</v>
      </c>
      <c r="D8" s="265">
        <v>936.93399999999997</v>
      </c>
      <c r="E8" s="266">
        <v>21.657462724358268</v>
      </c>
      <c r="F8" s="265">
        <v>10105.08</v>
      </c>
      <c r="G8" s="266">
        <v>7.8411127193770218</v>
      </c>
      <c r="H8" s="266">
        <v>3.0695345310848801</v>
      </c>
    </row>
    <row r="9" spans="1:8" x14ac:dyDescent="0.2">
      <c r="A9" s="329" t="s">
        <v>194</v>
      </c>
      <c r="B9" s="330">
        <v>38470.101000000002</v>
      </c>
      <c r="C9" s="331">
        <v>25.43761946825871</v>
      </c>
      <c r="D9" s="330">
        <v>38470.101000000002</v>
      </c>
      <c r="E9" s="331">
        <v>25.43761946825871</v>
      </c>
      <c r="F9" s="330">
        <v>329205.614</v>
      </c>
      <c r="G9" s="331">
        <v>5.4900822700622269</v>
      </c>
      <c r="H9" s="332">
        <v>100</v>
      </c>
    </row>
    <row r="10" spans="1:8" x14ac:dyDescent="0.2">
      <c r="A10" s="274"/>
      <c r="B10" s="65"/>
      <c r="C10" s="65"/>
      <c r="D10" s="65"/>
      <c r="E10" s="65"/>
      <c r="F10" s="65"/>
      <c r="G10" s="134"/>
      <c r="H10" s="71" t="s">
        <v>235</v>
      </c>
    </row>
    <row r="11" spans="1:8" x14ac:dyDescent="0.2">
      <c r="A11" s="274" t="s">
        <v>549</v>
      </c>
      <c r="B11" s="94"/>
      <c r="C11" s="288"/>
      <c r="D11" s="288"/>
      <c r="E11" s="288"/>
      <c r="F11" s="94"/>
      <c r="G11" s="94"/>
      <c r="H11" s="94"/>
    </row>
    <row r="12" spans="1:8" x14ac:dyDescent="0.2">
      <c r="A12" s="274" t="s">
        <v>559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83" t="s">
        <v>630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358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A3" sqref="A3"/>
    </sheetView>
  </sheetViews>
  <sheetFormatPr baseColWidth="10" defaultRowHeight="14.25" x14ac:dyDescent="0.2"/>
  <cols>
    <col min="1" max="1" width="11" customWidth="1"/>
  </cols>
  <sheetData>
    <row r="1" spans="1:4" x14ac:dyDescent="0.2">
      <c r="A1" s="224" t="s">
        <v>563</v>
      </c>
      <c r="B1" s="224"/>
      <c r="C1" s="224"/>
      <c r="D1" s="224"/>
    </row>
    <row r="2" spans="1:4" x14ac:dyDescent="0.2">
      <c r="A2" s="227"/>
      <c r="B2" s="227"/>
      <c r="C2" s="227"/>
      <c r="D2" s="227"/>
    </row>
    <row r="3" spans="1:4" x14ac:dyDescent="0.2">
      <c r="A3" s="230"/>
      <c r="B3" s="922">
        <v>2014</v>
      </c>
      <c r="C3" s="922">
        <v>2015</v>
      </c>
      <c r="D3" s="922">
        <v>2016</v>
      </c>
    </row>
    <row r="4" spans="1:4" x14ac:dyDescent="0.2">
      <c r="A4" s="235"/>
      <c r="B4" s="923"/>
      <c r="C4" s="923"/>
      <c r="D4" s="923"/>
    </row>
    <row r="5" spans="1:4" x14ac:dyDescent="0.2">
      <c r="A5" s="275" t="s">
        <v>360</v>
      </c>
      <c r="B5" s="321">
        <v>-8.7749233620711884</v>
      </c>
      <c r="C5" s="321">
        <v>3.1229520851697425</v>
      </c>
      <c r="D5" s="321">
        <v>5.4900822700622269</v>
      </c>
    </row>
    <row r="6" spans="1:4" x14ac:dyDescent="0.2">
      <c r="A6" s="235" t="s">
        <v>133</v>
      </c>
      <c r="B6" s="237">
        <v>-6.9036725031181412</v>
      </c>
      <c r="C6" s="237">
        <v>1.7891007780391635</v>
      </c>
      <c r="D6" s="237" t="s">
        <v>594</v>
      </c>
    </row>
    <row r="7" spans="1:4" x14ac:dyDescent="0.2">
      <c r="A7" s="235" t="s">
        <v>134</v>
      </c>
      <c r="B7" s="237">
        <v>-5.1919070436708692</v>
      </c>
      <c r="C7" s="237">
        <v>1.581267103400803</v>
      </c>
      <c r="D7" s="237" t="s">
        <v>594</v>
      </c>
    </row>
    <row r="8" spans="1:4" x14ac:dyDescent="0.2">
      <c r="A8" s="235" t="s">
        <v>135</v>
      </c>
      <c r="B8" s="237">
        <v>-3.4451886478367597</v>
      </c>
      <c r="C8" s="237">
        <v>1.1864069118903966</v>
      </c>
      <c r="D8" s="237" t="s">
        <v>594</v>
      </c>
    </row>
    <row r="9" spans="1:4" x14ac:dyDescent="0.2">
      <c r="A9" s="235" t="s">
        <v>136</v>
      </c>
      <c r="B9" s="237">
        <v>-2.1158763735219899</v>
      </c>
      <c r="C9" s="237">
        <v>1.2769556984046471</v>
      </c>
      <c r="D9" s="237" t="s">
        <v>594</v>
      </c>
    </row>
    <row r="10" spans="1:4" x14ac:dyDescent="0.2">
      <c r="A10" s="235" t="s">
        <v>137</v>
      </c>
      <c r="B10" s="237">
        <v>-1.9958748100049415</v>
      </c>
      <c r="C10" s="237">
        <v>1.2588804485423406</v>
      </c>
      <c r="D10" s="237" t="s">
        <v>594</v>
      </c>
    </row>
    <row r="11" spans="1:4" x14ac:dyDescent="0.2">
      <c r="A11" s="235" t="s">
        <v>138</v>
      </c>
      <c r="B11" s="237">
        <v>-0.43457635494783109</v>
      </c>
      <c r="C11" s="237">
        <v>-0.46424279267994006</v>
      </c>
      <c r="D11" s="237" t="s">
        <v>594</v>
      </c>
    </row>
    <row r="12" spans="1:4" x14ac:dyDescent="0.2">
      <c r="A12" s="235" t="s">
        <v>139</v>
      </c>
      <c r="B12" s="237">
        <v>-0.30823947165517296</v>
      </c>
      <c r="C12" s="237">
        <v>-0.40061396518732367</v>
      </c>
      <c r="D12" s="237" t="s">
        <v>594</v>
      </c>
    </row>
    <row r="13" spans="1:4" x14ac:dyDescent="0.2">
      <c r="A13" s="235" t="s">
        <v>140</v>
      </c>
      <c r="B13" s="237">
        <v>-0.79225428334257653</v>
      </c>
      <c r="C13" s="237">
        <v>0.16320789811868611</v>
      </c>
      <c r="D13" s="237" t="s">
        <v>594</v>
      </c>
    </row>
    <row r="14" spans="1:4" x14ac:dyDescent="0.2">
      <c r="A14" s="235" t="s">
        <v>141</v>
      </c>
      <c r="B14" s="237">
        <v>0.39714744491077153</v>
      </c>
      <c r="C14" s="237">
        <v>0.60137280128659176</v>
      </c>
      <c r="D14" s="237" t="s">
        <v>594</v>
      </c>
    </row>
    <row r="15" spans="1:4" x14ac:dyDescent="0.2">
      <c r="A15" s="235" t="s">
        <v>142</v>
      </c>
      <c r="B15" s="237">
        <v>2.2524081681731065</v>
      </c>
      <c r="C15" s="237">
        <v>1.3850793258808693</v>
      </c>
      <c r="D15" s="237" t="s">
        <v>594</v>
      </c>
    </row>
    <row r="16" spans="1:4" x14ac:dyDescent="0.2">
      <c r="A16" s="318" t="s">
        <v>143</v>
      </c>
      <c r="B16" s="320">
        <v>4.1396079582006022</v>
      </c>
      <c r="C16" s="320">
        <v>2.2897631739534958</v>
      </c>
      <c r="D16" s="320" t="s">
        <v>594</v>
      </c>
    </row>
    <row r="17" spans="4:4" x14ac:dyDescent="0.2">
      <c r="D17" s="71" t="s">
        <v>235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107</v>
      </c>
    </row>
    <row r="3" spans="1:6" ht="14.45" customHeight="1" x14ac:dyDescent="0.2">
      <c r="A3" s="63"/>
      <c r="B3" s="889" t="s">
        <v>647</v>
      </c>
      <c r="C3" s="886" t="s">
        <v>479</v>
      </c>
      <c r="D3" s="889" t="s">
        <v>627</v>
      </c>
      <c r="E3" s="886" t="s">
        <v>479</v>
      </c>
      <c r="F3" s="891" t="s">
        <v>652</v>
      </c>
    </row>
    <row r="4" spans="1:6" x14ac:dyDescent="0.2">
      <c r="A4" s="75"/>
      <c r="B4" s="890"/>
      <c r="C4" s="887"/>
      <c r="D4" s="890"/>
      <c r="E4" s="887"/>
      <c r="F4" s="892"/>
    </row>
    <row r="5" spans="1:6" x14ac:dyDescent="0.2">
      <c r="A5" s="65" t="s">
        <v>110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122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123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124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125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117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596</v>
      </c>
    </row>
    <row r="12" spans="1:6" x14ac:dyDescent="0.2">
      <c r="A12" s="390"/>
      <c r="B12" s="390"/>
      <c r="C12" s="390"/>
      <c r="D12" s="390"/>
      <c r="E12" s="390"/>
      <c r="F12" s="390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5"/>
  <sheetViews>
    <sheetView workbookViewId="0">
      <selection activeCell="A3" sqref="A3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924" t="s">
        <v>565</v>
      </c>
      <c r="B1" s="924"/>
      <c r="C1" s="924"/>
      <c r="D1" s="924"/>
      <c r="E1" s="924"/>
      <c r="F1" s="924"/>
      <c r="G1" s="226"/>
      <c r="H1" s="226"/>
      <c r="I1" s="226"/>
      <c r="J1" s="226"/>
      <c r="K1" s="226"/>
      <c r="L1" s="1"/>
    </row>
    <row r="2" spans="1:12" x14ac:dyDescent="0.2">
      <c r="A2" s="925"/>
      <c r="B2" s="925"/>
      <c r="C2" s="925"/>
      <c r="D2" s="925"/>
      <c r="E2" s="925"/>
      <c r="F2" s="925"/>
      <c r="G2" s="226"/>
      <c r="H2" s="226"/>
      <c r="I2" s="226"/>
      <c r="J2" s="226"/>
      <c r="K2" s="62"/>
      <c r="L2" s="62" t="s">
        <v>536</v>
      </c>
    </row>
    <row r="3" spans="1:12" x14ac:dyDescent="0.2">
      <c r="A3" s="334"/>
      <c r="B3" s="926">
        <f>INDICE!A3</f>
        <v>42736</v>
      </c>
      <c r="C3" s="927">
        <v>41671</v>
      </c>
      <c r="D3" s="927">
        <v>41671</v>
      </c>
      <c r="E3" s="927">
        <v>41671</v>
      </c>
      <c r="F3" s="928">
        <v>41671</v>
      </c>
      <c r="G3" s="929" t="s">
        <v>119</v>
      </c>
      <c r="H3" s="927"/>
      <c r="I3" s="927"/>
      <c r="J3" s="927"/>
      <c r="K3" s="927"/>
      <c r="L3" s="930" t="s">
        <v>108</v>
      </c>
    </row>
    <row r="4" spans="1:12" x14ac:dyDescent="0.2">
      <c r="A4" s="335"/>
      <c r="B4" s="336" t="s">
        <v>361</v>
      </c>
      <c r="C4" s="336" t="s">
        <v>362</v>
      </c>
      <c r="D4" s="337" t="s">
        <v>363</v>
      </c>
      <c r="E4" s="337" t="s">
        <v>364</v>
      </c>
      <c r="F4" s="338" t="s">
        <v>194</v>
      </c>
      <c r="G4" s="339" t="s">
        <v>361</v>
      </c>
      <c r="H4" s="232" t="s">
        <v>362</v>
      </c>
      <c r="I4" s="340" t="s">
        <v>363</v>
      </c>
      <c r="J4" s="340" t="s">
        <v>364</v>
      </c>
      <c r="K4" s="340" t="s">
        <v>194</v>
      </c>
      <c r="L4" s="931"/>
    </row>
    <row r="5" spans="1:12" x14ac:dyDescent="0.2">
      <c r="A5" s="341" t="s">
        <v>159</v>
      </c>
      <c r="B5" s="440">
        <v>3105.4229999999998</v>
      </c>
      <c r="C5" s="440">
        <v>572.29899999999998</v>
      </c>
      <c r="D5" s="440">
        <v>406.05099999999999</v>
      </c>
      <c r="E5" s="440">
        <v>299.57400000000001</v>
      </c>
      <c r="F5" s="342">
        <v>4383.3469999999998</v>
      </c>
      <c r="G5" s="440">
        <v>36089.089999999997</v>
      </c>
      <c r="H5" s="440">
        <v>6496.9089999999997</v>
      </c>
      <c r="I5" s="440">
        <v>2510.4029999999998</v>
      </c>
      <c r="J5" s="440">
        <v>3148.2510000000002</v>
      </c>
      <c r="K5" s="343">
        <v>48244.652999999991</v>
      </c>
      <c r="L5" s="670">
        <v>14.654818226472349</v>
      </c>
    </row>
    <row r="6" spans="1:12" x14ac:dyDescent="0.2">
      <c r="A6" s="344" t="s">
        <v>160</v>
      </c>
      <c r="B6" s="440">
        <v>580.16099999999994</v>
      </c>
      <c r="C6" s="440">
        <v>674.76199999999994</v>
      </c>
      <c r="D6" s="440">
        <v>686.04399999999998</v>
      </c>
      <c r="E6" s="440">
        <v>64.603999999999999</v>
      </c>
      <c r="F6" s="345">
        <v>2005.5709999999997</v>
      </c>
      <c r="G6" s="440">
        <v>4118.2969999999996</v>
      </c>
      <c r="H6" s="440">
        <v>7096.8609999999999</v>
      </c>
      <c r="I6" s="440">
        <v>3259.1320000000001</v>
      </c>
      <c r="J6" s="440">
        <v>537.64599999999996</v>
      </c>
      <c r="K6" s="276">
        <v>15011.936</v>
      </c>
      <c r="L6" s="671">
        <v>4.5600326591101492</v>
      </c>
    </row>
    <row r="7" spans="1:12" x14ac:dyDescent="0.2">
      <c r="A7" s="344" t="s">
        <v>161</v>
      </c>
      <c r="B7" s="440">
        <v>250.77199999999999</v>
      </c>
      <c r="C7" s="440">
        <v>313.39100000000002</v>
      </c>
      <c r="D7" s="440">
        <v>287.18400000000003</v>
      </c>
      <c r="E7" s="440">
        <v>34.322000000000003</v>
      </c>
      <c r="F7" s="345">
        <v>885.66899999999998</v>
      </c>
      <c r="G7" s="440">
        <v>1002.848</v>
      </c>
      <c r="H7" s="440">
        <v>3958.9209999999998</v>
      </c>
      <c r="I7" s="440">
        <v>2057.6149999999998</v>
      </c>
      <c r="J7" s="440">
        <v>1091.4100000000001</v>
      </c>
      <c r="K7" s="276">
        <v>8110.7939999999999</v>
      </c>
      <c r="L7" s="671">
        <v>2.4637385565269296</v>
      </c>
    </row>
    <row r="8" spans="1:12" x14ac:dyDescent="0.2">
      <c r="A8" s="344" t="s">
        <v>162</v>
      </c>
      <c r="B8" s="440">
        <v>203.33199999999999</v>
      </c>
      <c r="C8" s="119">
        <v>1.3759999999999999</v>
      </c>
      <c r="D8" s="440">
        <v>121.01600000000001</v>
      </c>
      <c r="E8" s="119">
        <v>0.30199999999999999</v>
      </c>
      <c r="F8" s="345">
        <v>326.02600000000001</v>
      </c>
      <c r="G8" s="440">
        <v>2799.6849999999999</v>
      </c>
      <c r="H8" s="440">
        <v>7.2370000000000001</v>
      </c>
      <c r="I8" s="440">
        <v>853.25800000000004</v>
      </c>
      <c r="J8" s="440">
        <v>28.306000000000001</v>
      </c>
      <c r="K8" s="276">
        <v>3688.4860000000003</v>
      </c>
      <c r="L8" s="671">
        <v>1.1204162223094052</v>
      </c>
    </row>
    <row r="9" spans="1:12" x14ac:dyDescent="0.2">
      <c r="A9" s="344" t="s">
        <v>163</v>
      </c>
      <c r="B9" s="440">
        <v>0</v>
      </c>
      <c r="C9" s="440">
        <v>0</v>
      </c>
      <c r="D9" s="440">
        <v>0</v>
      </c>
      <c r="E9" s="440">
        <v>0.72699999999999998</v>
      </c>
      <c r="F9" s="345">
        <v>0.72699999999999998</v>
      </c>
      <c r="G9" s="440">
        <v>0</v>
      </c>
      <c r="H9" s="440">
        <v>0</v>
      </c>
      <c r="I9" s="440">
        <v>0</v>
      </c>
      <c r="J9" s="440">
        <v>2.589</v>
      </c>
      <c r="K9" s="276">
        <v>2.589</v>
      </c>
      <c r="L9" s="119">
        <v>7.8643584374701414E-4</v>
      </c>
    </row>
    <row r="10" spans="1:12" x14ac:dyDescent="0.2">
      <c r="A10" s="344" t="s">
        <v>164</v>
      </c>
      <c r="B10" s="440">
        <v>186.05799999999999</v>
      </c>
      <c r="C10" s="440">
        <v>160.02799999999999</v>
      </c>
      <c r="D10" s="440">
        <v>191.71299999999999</v>
      </c>
      <c r="E10" s="440">
        <v>1.849</v>
      </c>
      <c r="F10" s="345">
        <v>539.64800000000002</v>
      </c>
      <c r="G10" s="440">
        <v>2370.848</v>
      </c>
      <c r="H10" s="440">
        <v>1670.385</v>
      </c>
      <c r="I10" s="440">
        <v>1069.547</v>
      </c>
      <c r="J10" s="440">
        <v>22.777999999999999</v>
      </c>
      <c r="K10" s="276">
        <v>5133.5580000000009</v>
      </c>
      <c r="L10" s="671">
        <v>1.5593719649108675</v>
      </c>
    </row>
    <row r="11" spans="1:12" x14ac:dyDescent="0.2">
      <c r="A11" s="344" t="s">
        <v>165</v>
      </c>
      <c r="B11" s="440">
        <v>208.86199999999999</v>
      </c>
      <c r="C11" s="440">
        <v>1146.3869999999999</v>
      </c>
      <c r="D11" s="440">
        <v>1281.1880000000001</v>
      </c>
      <c r="E11" s="440">
        <v>52.396999999999998</v>
      </c>
      <c r="F11" s="345">
        <v>2688.8339999999998</v>
      </c>
      <c r="G11" s="440">
        <v>3016.1610000000001</v>
      </c>
      <c r="H11" s="440">
        <v>8413.1740000000009</v>
      </c>
      <c r="I11" s="440">
        <v>6816.1379999999999</v>
      </c>
      <c r="J11" s="440">
        <v>575.28899999999999</v>
      </c>
      <c r="K11" s="276">
        <v>18820.762000000002</v>
      </c>
      <c r="L11" s="671">
        <v>5.7170034157712415</v>
      </c>
    </row>
    <row r="12" spans="1:12" x14ac:dyDescent="0.2">
      <c r="A12" s="344" t="s">
        <v>599</v>
      </c>
      <c r="B12" s="440">
        <v>1124.5640000000001</v>
      </c>
      <c r="C12" s="440">
        <v>357.495</v>
      </c>
      <c r="D12" s="440">
        <v>534.68799999999999</v>
      </c>
      <c r="E12" s="440">
        <v>41.470999999999997</v>
      </c>
      <c r="F12" s="345">
        <v>2058.2180000000003</v>
      </c>
      <c r="G12" s="440">
        <v>10210.736999999999</v>
      </c>
      <c r="H12" s="440">
        <v>3830.087</v>
      </c>
      <c r="I12" s="440">
        <v>2730.4929999999999</v>
      </c>
      <c r="J12" s="440">
        <v>464.33699999999999</v>
      </c>
      <c r="K12" s="276">
        <v>17235.653999999999</v>
      </c>
      <c r="L12" s="671">
        <v>5.2355102727005018</v>
      </c>
    </row>
    <row r="13" spans="1:12" x14ac:dyDescent="0.2">
      <c r="A13" s="344" t="s">
        <v>166</v>
      </c>
      <c r="B13" s="440">
        <v>1489.3630000000001</v>
      </c>
      <c r="C13" s="440">
        <v>3171.9740000000002</v>
      </c>
      <c r="D13" s="440">
        <v>3330.4929999999999</v>
      </c>
      <c r="E13" s="440">
        <v>175.13</v>
      </c>
      <c r="F13" s="345">
        <v>8166.96</v>
      </c>
      <c r="G13" s="440">
        <v>16304.822</v>
      </c>
      <c r="H13" s="440">
        <v>33543.201000000001</v>
      </c>
      <c r="I13" s="440">
        <v>17267.704000000002</v>
      </c>
      <c r="J13" s="440">
        <v>1494.55</v>
      </c>
      <c r="K13" s="276">
        <v>68610.277000000002</v>
      </c>
      <c r="L13" s="671">
        <v>20.841089641642089</v>
      </c>
    </row>
    <row r="14" spans="1:12" x14ac:dyDescent="0.2">
      <c r="A14" s="344" t="s">
        <v>365</v>
      </c>
      <c r="B14" s="440">
        <v>1527.317</v>
      </c>
      <c r="C14" s="440">
        <v>1720.883</v>
      </c>
      <c r="D14" s="440">
        <v>674.255</v>
      </c>
      <c r="E14" s="440">
        <v>72.019000000000005</v>
      </c>
      <c r="F14" s="345">
        <v>3994.4740000000002</v>
      </c>
      <c r="G14" s="440">
        <v>15456.091</v>
      </c>
      <c r="H14" s="440">
        <v>20526.512999999999</v>
      </c>
      <c r="I14" s="440">
        <v>3479.66</v>
      </c>
      <c r="J14" s="440">
        <v>706.19100000000003</v>
      </c>
      <c r="K14" s="276">
        <v>40168.454999999994</v>
      </c>
      <c r="L14" s="671">
        <v>12.201588566990718</v>
      </c>
    </row>
    <row r="15" spans="1:12" x14ac:dyDescent="0.2">
      <c r="A15" s="344" t="s">
        <v>169</v>
      </c>
      <c r="B15" s="440">
        <v>0</v>
      </c>
      <c r="C15" s="440">
        <v>110.601</v>
      </c>
      <c r="D15" s="440">
        <v>105.676</v>
      </c>
      <c r="E15" s="440">
        <v>34.058</v>
      </c>
      <c r="F15" s="345">
        <v>250.33499999999998</v>
      </c>
      <c r="G15" s="440">
        <v>0</v>
      </c>
      <c r="H15" s="440">
        <v>1587.3340000000001</v>
      </c>
      <c r="I15" s="440">
        <v>623.53300000000002</v>
      </c>
      <c r="J15" s="440">
        <v>406.89600000000002</v>
      </c>
      <c r="K15" s="276">
        <v>2617.7630000000004</v>
      </c>
      <c r="L15" s="671">
        <v>0.79517290600027635</v>
      </c>
    </row>
    <row r="16" spans="1:12" x14ac:dyDescent="0.2">
      <c r="A16" s="344" t="s">
        <v>170</v>
      </c>
      <c r="B16" s="440">
        <v>399.13600000000002</v>
      </c>
      <c r="C16" s="440">
        <v>728.47699999999998</v>
      </c>
      <c r="D16" s="440">
        <v>348.399</v>
      </c>
      <c r="E16" s="440">
        <v>53.776000000000003</v>
      </c>
      <c r="F16" s="345">
        <v>1529.7880000000002</v>
      </c>
      <c r="G16" s="440">
        <v>5141.0379999999996</v>
      </c>
      <c r="H16" s="440">
        <v>7814.3</v>
      </c>
      <c r="I16" s="440">
        <v>2113.7910000000002</v>
      </c>
      <c r="J16" s="440">
        <v>585.44200000000001</v>
      </c>
      <c r="K16" s="276">
        <v>15654.571</v>
      </c>
      <c r="L16" s="671">
        <v>4.7552397655011749</v>
      </c>
    </row>
    <row r="17" spans="1:12" x14ac:dyDescent="0.2">
      <c r="A17" s="344" t="s">
        <v>171</v>
      </c>
      <c r="B17" s="119">
        <v>356.34800000000001</v>
      </c>
      <c r="C17" s="440">
        <v>51.482999999999997</v>
      </c>
      <c r="D17" s="440">
        <v>227.45400000000001</v>
      </c>
      <c r="E17" s="440">
        <v>4.0910000000000002</v>
      </c>
      <c r="F17" s="345">
        <v>639.37600000000009</v>
      </c>
      <c r="G17" s="440">
        <v>2329.5419999999999</v>
      </c>
      <c r="H17" s="440">
        <v>601.21100000000001</v>
      </c>
      <c r="I17" s="440">
        <v>1120.905</v>
      </c>
      <c r="J17" s="440">
        <v>42.472000000000001</v>
      </c>
      <c r="K17" s="276">
        <v>4094.1299999999997</v>
      </c>
      <c r="L17" s="671">
        <v>1.2436348323522453</v>
      </c>
    </row>
    <row r="18" spans="1:12" x14ac:dyDescent="0.2">
      <c r="A18" s="344" t="s">
        <v>172</v>
      </c>
      <c r="B18" s="440">
        <v>146.196</v>
      </c>
      <c r="C18" s="440">
        <v>338.63400000000001</v>
      </c>
      <c r="D18" s="440">
        <v>3707.692</v>
      </c>
      <c r="E18" s="440">
        <v>17.484999999999999</v>
      </c>
      <c r="F18" s="345">
        <v>4210.0069999999996</v>
      </c>
      <c r="G18" s="440">
        <v>1614.578</v>
      </c>
      <c r="H18" s="440">
        <v>2982.875</v>
      </c>
      <c r="I18" s="440">
        <v>19350.481</v>
      </c>
      <c r="J18" s="440">
        <v>165.11199999999999</v>
      </c>
      <c r="K18" s="276">
        <v>24113.046000000002</v>
      </c>
      <c r="L18" s="671">
        <v>7.3245900642412387</v>
      </c>
    </row>
    <row r="19" spans="1:12" x14ac:dyDescent="0.2">
      <c r="A19" s="344" t="s">
        <v>174</v>
      </c>
      <c r="B19" s="440">
        <v>1950.194</v>
      </c>
      <c r="C19" s="440">
        <v>135.08000000000001</v>
      </c>
      <c r="D19" s="440">
        <v>119.273</v>
      </c>
      <c r="E19" s="440">
        <v>70.448999999999998</v>
      </c>
      <c r="F19" s="345">
        <v>2274.9960000000001</v>
      </c>
      <c r="G19" s="440">
        <v>17650.992999999999</v>
      </c>
      <c r="H19" s="440">
        <v>1272.567</v>
      </c>
      <c r="I19" s="440">
        <v>637.88099999999997</v>
      </c>
      <c r="J19" s="440">
        <v>652.72799999999995</v>
      </c>
      <c r="K19" s="276">
        <v>20214.168999999998</v>
      </c>
      <c r="L19" s="671">
        <v>6.1402653739512312</v>
      </c>
    </row>
    <row r="20" spans="1:12" x14ac:dyDescent="0.2">
      <c r="A20" s="344" t="s">
        <v>175</v>
      </c>
      <c r="B20" s="440">
        <v>361.05099999999999</v>
      </c>
      <c r="C20" s="440">
        <v>439.32600000000002</v>
      </c>
      <c r="D20" s="440">
        <v>439.91300000000001</v>
      </c>
      <c r="E20" s="440">
        <v>9.7140000000000004</v>
      </c>
      <c r="F20" s="345">
        <v>1250.0039999999999</v>
      </c>
      <c r="G20" s="440">
        <v>2953.39</v>
      </c>
      <c r="H20" s="440">
        <v>4929.0540000000001</v>
      </c>
      <c r="I20" s="440">
        <v>2443.951</v>
      </c>
      <c r="J20" s="440">
        <v>125.54300000000001</v>
      </c>
      <c r="K20" s="276">
        <v>10451.938</v>
      </c>
      <c r="L20" s="671">
        <v>3.1748855464741137</v>
      </c>
    </row>
    <row r="21" spans="1:12" x14ac:dyDescent="0.2">
      <c r="A21" s="344" t="s">
        <v>176</v>
      </c>
      <c r="B21" s="440">
        <v>786.70699999999999</v>
      </c>
      <c r="C21" s="440">
        <v>1293.77</v>
      </c>
      <c r="D21" s="440">
        <v>1181.21</v>
      </c>
      <c r="E21" s="440">
        <v>4.9569999999999999</v>
      </c>
      <c r="F21" s="345">
        <v>3266.6439999999998</v>
      </c>
      <c r="G21" s="440">
        <v>7061.0439999999999</v>
      </c>
      <c r="H21" s="440">
        <v>14268.669</v>
      </c>
      <c r="I21" s="440">
        <v>5648.741</v>
      </c>
      <c r="J21" s="440">
        <v>55.53</v>
      </c>
      <c r="K21" s="276">
        <v>27033.983999999997</v>
      </c>
      <c r="L21" s="671">
        <v>8.2118555492017293</v>
      </c>
    </row>
    <row r="22" spans="1:12" ht="15" x14ac:dyDescent="0.25">
      <c r="A22" s="346" t="s">
        <v>117</v>
      </c>
      <c r="B22" s="673">
        <v>12675.484</v>
      </c>
      <c r="C22" s="673">
        <v>11215.966</v>
      </c>
      <c r="D22" s="673">
        <v>13642.249000000003</v>
      </c>
      <c r="E22" s="673">
        <v>936.92499999999995</v>
      </c>
      <c r="F22" s="674">
        <v>38470.624000000011</v>
      </c>
      <c r="G22" s="675">
        <v>128119.16399999998</v>
      </c>
      <c r="H22" s="673">
        <v>118999.298</v>
      </c>
      <c r="I22" s="673">
        <v>71983.232999999993</v>
      </c>
      <c r="J22" s="673">
        <v>10105.07</v>
      </c>
      <c r="K22" s="673">
        <v>329206.76499999996</v>
      </c>
      <c r="L22" s="672">
        <v>100</v>
      </c>
    </row>
    <row r="23" spans="1:12" x14ac:dyDescent="0.2">
      <c r="A23" s="235"/>
      <c r="B23" s="235"/>
      <c r="C23" s="235"/>
      <c r="D23" s="235"/>
      <c r="E23" s="235"/>
      <c r="F23" s="235"/>
      <c r="G23" s="235"/>
      <c r="H23" s="235"/>
      <c r="I23" s="235"/>
      <c r="J23" s="235"/>
      <c r="L23" s="247" t="s">
        <v>235</v>
      </c>
    </row>
    <row r="24" spans="1:12" x14ac:dyDescent="0.2">
      <c r="A24" s="323" t="s">
        <v>564</v>
      </c>
      <c r="B24" s="323"/>
      <c r="C24" s="347"/>
      <c r="D24" s="347"/>
      <c r="E24" s="347"/>
      <c r="F24" s="347"/>
      <c r="G24" s="226"/>
      <c r="H24" s="226"/>
      <c r="I24" s="226"/>
      <c r="J24" s="226"/>
      <c r="K24" s="226"/>
      <c r="L24" s="1"/>
    </row>
    <row r="25" spans="1:12" x14ac:dyDescent="0.2">
      <c r="A25" s="323" t="s">
        <v>236</v>
      </c>
      <c r="B25" s="323"/>
      <c r="C25" s="323"/>
      <c r="D25" s="323"/>
      <c r="E25" s="323"/>
      <c r="F25" s="348"/>
      <c r="G25" s="226"/>
      <c r="H25" s="226"/>
      <c r="I25" s="226"/>
      <c r="J25" s="226"/>
      <c r="K25" s="226"/>
      <c r="L25" s="1"/>
    </row>
  </sheetData>
  <mergeCells count="4">
    <mergeCell ref="A1:F2"/>
    <mergeCell ref="B3:F3"/>
    <mergeCell ref="G3:K3"/>
    <mergeCell ref="L3:L4"/>
  </mergeCells>
  <conditionalFormatting sqref="C8">
    <cfRule type="cellIs" dxfId="304" priority="7" operator="between">
      <formula>0</formula>
      <formula>0.5</formula>
    </cfRule>
    <cfRule type="cellIs" dxfId="303" priority="8" operator="between">
      <formula>0</formula>
      <formula>0.49</formula>
    </cfRule>
  </conditionalFormatting>
  <conditionalFormatting sqref="B17">
    <cfRule type="cellIs" dxfId="302" priority="5" operator="between">
      <formula>0</formula>
      <formula>0.5</formula>
    </cfRule>
    <cfRule type="cellIs" dxfId="301" priority="6" operator="between">
      <formula>0</formula>
      <formula>0.49</formula>
    </cfRule>
  </conditionalFormatting>
  <conditionalFormatting sqref="L9">
    <cfRule type="cellIs" dxfId="300" priority="3" operator="between">
      <formula>0</formula>
      <formula>0.5</formula>
    </cfRule>
    <cfRule type="cellIs" dxfId="299" priority="4" operator="between">
      <formula>0</formula>
      <formula>0.49</formula>
    </cfRule>
  </conditionalFormatting>
  <conditionalFormatting sqref="E8">
    <cfRule type="cellIs" dxfId="298" priority="1" operator="between">
      <formula>0</formula>
      <formula>0.5</formula>
    </cfRule>
    <cfRule type="cellIs" dxfId="297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71"/>
  <sheetViews>
    <sheetView topLeftCell="A13" workbookViewId="0">
      <selection activeCell="K42" sqref="K42"/>
    </sheetView>
  </sheetViews>
  <sheetFormatPr baseColWidth="10" defaultRowHeight="14.25" x14ac:dyDescent="0.2"/>
  <cols>
    <col min="1" max="1" width="5.5" customWidth="1"/>
    <col min="2" max="2" width="15" customWidth="1"/>
    <col min="3" max="3" width="9.875" customWidth="1"/>
    <col min="4" max="4" width="8.875" customWidth="1"/>
    <col min="5" max="5" width="8" customWidth="1"/>
    <col min="6" max="6" width="9.125" customWidth="1"/>
    <col min="7" max="7" width="9.375" customWidth="1"/>
    <col min="8" max="8" width="7.75" customWidth="1"/>
    <col min="9" max="9" width="9.875" customWidth="1"/>
  </cols>
  <sheetData>
    <row r="1" spans="1:10" x14ac:dyDescent="0.2">
      <c r="A1" s="224" t="s">
        <v>566</v>
      </c>
      <c r="B1" s="224"/>
      <c r="C1" s="224"/>
      <c r="D1" s="224"/>
      <c r="E1" s="224"/>
      <c r="F1" s="224"/>
      <c r="G1" s="224"/>
      <c r="H1" s="1"/>
      <c r="I1" s="1"/>
    </row>
    <row r="2" spans="1:10" x14ac:dyDescent="0.2">
      <c r="A2" s="227"/>
      <c r="B2" s="227"/>
      <c r="C2" s="227"/>
      <c r="D2" s="227"/>
      <c r="E2" s="227"/>
      <c r="F2" s="227"/>
      <c r="G2" s="227"/>
      <c r="H2" s="1"/>
      <c r="I2" s="62" t="s">
        <v>536</v>
      </c>
      <c r="J2" s="62"/>
    </row>
    <row r="3" spans="1:10" x14ac:dyDescent="0.2">
      <c r="A3" s="910" t="s">
        <v>517</v>
      </c>
      <c r="B3" s="910" t="s">
        <v>518</v>
      </c>
      <c r="C3" s="896">
        <f>INDICE!A3</f>
        <v>42736</v>
      </c>
      <c r="D3" s="896">
        <v>41671</v>
      </c>
      <c r="E3" s="914" t="s">
        <v>118</v>
      </c>
      <c r="F3" s="914"/>
      <c r="G3" s="914" t="s">
        <v>119</v>
      </c>
      <c r="H3" s="914"/>
      <c r="I3" s="914"/>
      <c r="J3" s="247"/>
    </row>
    <row r="4" spans="1:10" x14ac:dyDescent="0.2">
      <c r="A4" s="911"/>
      <c r="B4" s="911"/>
      <c r="C4" s="260" t="s">
        <v>54</v>
      </c>
      <c r="D4" s="261" t="s">
        <v>480</v>
      </c>
      <c r="E4" s="260" t="s">
        <v>54</v>
      </c>
      <c r="F4" s="261" t="s">
        <v>480</v>
      </c>
      <c r="G4" s="260" t="s">
        <v>54</v>
      </c>
      <c r="H4" s="262" t="s">
        <v>480</v>
      </c>
      <c r="I4" s="261" t="s">
        <v>540</v>
      </c>
      <c r="J4" s="11"/>
    </row>
    <row r="5" spans="1:10" x14ac:dyDescent="0.2">
      <c r="A5" s="1"/>
      <c r="B5" s="199" t="s">
        <v>366</v>
      </c>
      <c r="C5" s="720">
        <v>3746.8747899999998</v>
      </c>
      <c r="D5" s="186">
        <v>326.93812657642371</v>
      </c>
      <c r="E5" s="723">
        <v>3746.8747899999998</v>
      </c>
      <c r="F5" s="186">
        <v>326.93812657642371</v>
      </c>
      <c r="G5" s="723">
        <v>23020.287929999999</v>
      </c>
      <c r="H5" s="186">
        <v>131.7217745172062</v>
      </c>
      <c r="I5" s="623">
        <v>6.3091267246230096</v>
      </c>
      <c r="J5" s="1"/>
    </row>
    <row r="6" spans="1:10" x14ac:dyDescent="0.2">
      <c r="A6" s="1"/>
      <c r="B6" s="199" t="s">
        <v>539</v>
      </c>
      <c r="C6" s="720">
        <v>844.17743000000007</v>
      </c>
      <c r="D6" s="186">
        <v>-33.942842066031737</v>
      </c>
      <c r="E6" s="723">
        <v>844.17743000000007</v>
      </c>
      <c r="F6" s="186">
        <v>-33.942842066031737</v>
      </c>
      <c r="G6" s="723">
        <v>6871.7497199999989</v>
      </c>
      <c r="H6" s="186">
        <v>-47.889032173991957</v>
      </c>
      <c r="I6" s="620">
        <v>1.8833274342703967</v>
      </c>
      <c r="J6" s="1"/>
    </row>
    <row r="7" spans="1:10" x14ac:dyDescent="0.2">
      <c r="A7" s="726" t="s">
        <v>524</v>
      </c>
      <c r="B7" s="726"/>
      <c r="C7" s="721">
        <v>4591.0522199999996</v>
      </c>
      <c r="D7" s="195">
        <v>112.98598792674987</v>
      </c>
      <c r="E7" s="721">
        <v>4591.0522199999996</v>
      </c>
      <c r="F7" s="195">
        <v>112.98598792674987</v>
      </c>
      <c r="G7" s="721">
        <v>29892.037649999998</v>
      </c>
      <c r="H7" s="353">
        <v>29.284028568227583</v>
      </c>
      <c r="I7" s="195">
        <v>8.1924541588934066</v>
      </c>
      <c r="J7" s="1"/>
    </row>
    <row r="8" spans="1:10" x14ac:dyDescent="0.2">
      <c r="A8" s="808"/>
      <c r="B8" s="199" t="s">
        <v>246</v>
      </c>
      <c r="C8" s="720">
        <v>1933.16308</v>
      </c>
      <c r="D8" s="186" t="s">
        <v>148</v>
      </c>
      <c r="E8" s="723">
        <v>1933.16308</v>
      </c>
      <c r="F8" s="186" t="s">
        <v>148</v>
      </c>
      <c r="G8" s="723">
        <v>2778.7043699999999</v>
      </c>
      <c r="H8" s="186" t="s">
        <v>148</v>
      </c>
      <c r="I8" s="620">
        <v>0.76155424527714599</v>
      </c>
      <c r="J8" s="1"/>
    </row>
    <row r="9" spans="1:10" x14ac:dyDescent="0.2">
      <c r="A9" s="726" t="s">
        <v>342</v>
      </c>
      <c r="B9" s="726"/>
      <c r="C9" s="721">
        <v>1933.16308</v>
      </c>
      <c r="D9" s="195" t="s">
        <v>148</v>
      </c>
      <c r="E9" s="721">
        <v>1933.16308</v>
      </c>
      <c r="F9" s="195" t="s">
        <v>148</v>
      </c>
      <c r="G9" s="721">
        <v>2778.7043699999999</v>
      </c>
      <c r="H9" s="353" t="s">
        <v>148</v>
      </c>
      <c r="I9" s="195">
        <v>0.76155424527714599</v>
      </c>
      <c r="J9" s="1"/>
    </row>
    <row r="10" spans="1:10" s="681" customFormat="1" x14ac:dyDescent="0.2">
      <c r="A10" s="678"/>
      <c r="B10" s="629" t="s">
        <v>250</v>
      </c>
      <c r="C10" s="720">
        <v>1968.6338399999991</v>
      </c>
      <c r="D10" s="186">
        <v>107.17494290868801</v>
      </c>
      <c r="E10" s="723">
        <v>1968.6338399999991</v>
      </c>
      <c r="F10" s="200">
        <v>107.17494290868801</v>
      </c>
      <c r="G10" s="723">
        <v>8837.5817799999986</v>
      </c>
      <c r="H10" s="200">
        <v>-27.924996118363698</v>
      </c>
      <c r="I10" s="813">
        <v>2.4220993046996777</v>
      </c>
      <c r="J10" s="678"/>
    </row>
    <row r="11" spans="1:10" s="681" customFormat="1" x14ac:dyDescent="0.2">
      <c r="A11" s="678"/>
      <c r="B11" s="679" t="s">
        <v>367</v>
      </c>
      <c r="C11" s="722">
        <v>1968.6338399999991</v>
      </c>
      <c r="D11" s="640">
        <v>107.17494290868801</v>
      </c>
      <c r="E11" s="724">
        <v>1968.6338399999991</v>
      </c>
      <c r="F11" s="640">
        <v>107.17494290868801</v>
      </c>
      <c r="G11" s="724">
        <v>8837.0096899999971</v>
      </c>
      <c r="H11" s="640">
        <v>-27.929661805199444</v>
      </c>
      <c r="I11" s="868">
        <v>2.4219425130766159</v>
      </c>
      <c r="J11" s="678"/>
    </row>
    <row r="12" spans="1:10" s="681" customFormat="1" x14ac:dyDescent="0.2">
      <c r="A12" s="678"/>
      <c r="B12" s="679" t="s">
        <v>364</v>
      </c>
      <c r="C12" s="722">
        <v>0</v>
      </c>
      <c r="D12" s="640" t="s">
        <v>148</v>
      </c>
      <c r="E12" s="724">
        <v>0</v>
      </c>
      <c r="F12" s="640" t="s">
        <v>148</v>
      </c>
      <c r="G12" s="724">
        <v>0.57208999999999999</v>
      </c>
      <c r="H12" s="640">
        <v>-27.924996118363698</v>
      </c>
      <c r="I12" s="869">
        <v>1.5679162306157904E-4</v>
      </c>
      <c r="J12" s="678"/>
    </row>
    <row r="13" spans="1:10" x14ac:dyDescent="0.2">
      <c r="A13" s="808"/>
      <c r="B13" s="629" t="s">
        <v>252</v>
      </c>
      <c r="C13" s="720">
        <v>313.10043000000002</v>
      </c>
      <c r="D13" s="186" t="s">
        <v>148</v>
      </c>
      <c r="E13" s="723">
        <v>313.10043000000002</v>
      </c>
      <c r="F13" s="200" t="s">
        <v>148</v>
      </c>
      <c r="G13" s="723">
        <v>313.10043000000002</v>
      </c>
      <c r="H13" s="200" t="s">
        <v>148</v>
      </c>
      <c r="I13" s="806">
        <v>8.5810842002094628E-2</v>
      </c>
      <c r="J13" s="808"/>
    </row>
    <row r="14" spans="1:10" s="681" customFormat="1" x14ac:dyDescent="0.2">
      <c r="A14" s="678"/>
      <c r="B14" s="629" t="s">
        <v>217</v>
      </c>
      <c r="C14" s="720">
        <v>3160.4183200000002</v>
      </c>
      <c r="D14" s="186">
        <v>-27.289631827097377</v>
      </c>
      <c r="E14" s="723">
        <v>3160.4183200000002</v>
      </c>
      <c r="F14" s="200">
        <v>-27.289631827097377</v>
      </c>
      <c r="G14" s="723">
        <v>37229.530420000003</v>
      </c>
      <c r="H14" s="200">
        <v>10.247184619921606</v>
      </c>
      <c r="I14" s="806">
        <v>10.203426909004232</v>
      </c>
      <c r="J14" s="678"/>
    </row>
    <row r="15" spans="1:10" s="681" customFormat="1" x14ac:dyDescent="0.2">
      <c r="A15" s="678"/>
      <c r="B15" s="679" t="s">
        <v>367</v>
      </c>
      <c r="C15" s="722">
        <v>2629.5542800000003</v>
      </c>
      <c r="D15" s="640">
        <v>-23.377086245965032</v>
      </c>
      <c r="E15" s="724">
        <v>2629.5542800000003</v>
      </c>
      <c r="F15" s="640">
        <v>-23.377086245965032</v>
      </c>
      <c r="G15" s="724">
        <v>28945.999630000002</v>
      </c>
      <c r="H15" s="640">
        <v>16.387076078309494</v>
      </c>
      <c r="I15" s="868">
        <v>7.9331753100518574</v>
      </c>
      <c r="J15" s="678"/>
    </row>
    <row r="16" spans="1:10" x14ac:dyDescent="0.2">
      <c r="A16" s="1"/>
      <c r="B16" s="679" t="s">
        <v>364</v>
      </c>
      <c r="C16" s="722">
        <v>530.86404000000005</v>
      </c>
      <c r="D16" s="640">
        <v>-41.967712469705205</v>
      </c>
      <c r="E16" s="724">
        <v>530.86404000000005</v>
      </c>
      <c r="F16" s="640">
        <v>-41.967712469705205</v>
      </c>
      <c r="G16" s="724">
        <v>8283.5307900000007</v>
      </c>
      <c r="H16" s="640">
        <v>-6.9128690668096171</v>
      </c>
      <c r="I16" s="868">
        <v>2.2702515989523753</v>
      </c>
      <c r="J16" s="1"/>
    </row>
    <row r="17" spans="1:10" s="681" customFormat="1" x14ac:dyDescent="0.2">
      <c r="A17" s="678"/>
      <c r="B17" s="629" t="s">
        <v>253</v>
      </c>
      <c r="C17" s="720">
        <v>4.9801000000000002</v>
      </c>
      <c r="D17" s="186" t="s">
        <v>148</v>
      </c>
      <c r="E17" s="723">
        <v>4.9801000000000002</v>
      </c>
      <c r="F17" s="200" t="s">
        <v>148</v>
      </c>
      <c r="G17" s="723">
        <v>12.9801</v>
      </c>
      <c r="H17" s="200">
        <v>167.57741235258104</v>
      </c>
      <c r="I17" s="813">
        <v>3.5574314294981595E-3</v>
      </c>
      <c r="J17" s="678"/>
    </row>
    <row r="18" spans="1:10" s="681" customFormat="1" x14ac:dyDescent="0.2">
      <c r="A18" s="678"/>
      <c r="B18" s="679" t="s">
        <v>367</v>
      </c>
      <c r="C18" s="722">
        <v>0</v>
      </c>
      <c r="D18" s="640" t="s">
        <v>148</v>
      </c>
      <c r="E18" s="724">
        <v>0</v>
      </c>
      <c r="F18" s="640" t="s">
        <v>148</v>
      </c>
      <c r="G18" s="724">
        <v>8</v>
      </c>
      <c r="H18" s="640">
        <v>64.915470514144573</v>
      </c>
      <c r="I18" s="868">
        <v>2.1925448521956901E-3</v>
      </c>
      <c r="J18" s="678"/>
    </row>
    <row r="19" spans="1:10" x14ac:dyDescent="0.2">
      <c r="A19" s="808"/>
      <c r="B19" s="679" t="s">
        <v>364</v>
      </c>
      <c r="C19" s="722">
        <v>4.9801000000000002</v>
      </c>
      <c r="D19" s="640" t="s">
        <v>148</v>
      </c>
      <c r="E19" s="724">
        <v>4.9801000000000002</v>
      </c>
      <c r="F19" s="640" t="s">
        <v>148</v>
      </c>
      <c r="G19" s="724">
        <v>4.9801000000000002</v>
      </c>
      <c r="H19" s="640" t="s">
        <v>148</v>
      </c>
      <c r="I19" s="868">
        <v>1.3648865773024696E-3</v>
      </c>
      <c r="J19" s="808"/>
    </row>
    <row r="20" spans="1:10" x14ac:dyDescent="0.2">
      <c r="A20" s="726" t="s">
        <v>508</v>
      </c>
      <c r="B20" s="726"/>
      <c r="C20" s="721">
        <v>5447.1326899999995</v>
      </c>
      <c r="D20" s="195">
        <v>2.8379218284204293</v>
      </c>
      <c r="E20" s="721">
        <v>5447.1326899999995</v>
      </c>
      <c r="F20" s="195">
        <v>2.8379218284204293</v>
      </c>
      <c r="G20" s="721">
        <v>46393.192730000002</v>
      </c>
      <c r="H20" s="353">
        <v>0.77668502878752077</v>
      </c>
      <c r="I20" s="195">
        <v>12.714894487135503</v>
      </c>
      <c r="J20" s="808"/>
    </row>
    <row r="21" spans="1:10" s="681" customFormat="1" x14ac:dyDescent="0.2">
      <c r="A21" s="678"/>
      <c r="B21" s="629" t="s">
        <v>222</v>
      </c>
      <c r="C21" s="720">
        <v>0</v>
      </c>
      <c r="D21" s="186" t="s">
        <v>148</v>
      </c>
      <c r="E21" s="723">
        <v>0</v>
      </c>
      <c r="F21" s="200" t="s">
        <v>148</v>
      </c>
      <c r="G21" s="723">
        <v>0</v>
      </c>
      <c r="H21" s="200">
        <v>-100</v>
      </c>
      <c r="I21" s="813">
        <v>0</v>
      </c>
      <c r="J21" s="678"/>
    </row>
    <row r="22" spans="1:10" s="681" customFormat="1" x14ac:dyDescent="0.2">
      <c r="A22" s="678"/>
      <c r="B22" s="629" t="s">
        <v>368</v>
      </c>
      <c r="C22" s="720">
        <v>1788.0844399999999</v>
      </c>
      <c r="D22" s="186">
        <v>-50.626015030316253</v>
      </c>
      <c r="E22" s="723">
        <v>1788.0844399999999</v>
      </c>
      <c r="F22" s="200">
        <v>-50.626015030316253</v>
      </c>
      <c r="G22" s="723">
        <v>27109.289940000006</v>
      </c>
      <c r="H22" s="200">
        <v>-22.505289498415237</v>
      </c>
      <c r="I22" s="806">
        <v>7.4297917630784278</v>
      </c>
      <c r="J22" s="678"/>
    </row>
    <row r="23" spans="1:10" x14ac:dyDescent="0.2">
      <c r="A23" s="726" t="s">
        <v>387</v>
      </c>
      <c r="B23" s="726"/>
      <c r="C23" s="721">
        <v>1788.0844399999999</v>
      </c>
      <c r="D23" s="195">
        <v>-50.626015030316253</v>
      </c>
      <c r="E23" s="721">
        <v>1788.0844399999999</v>
      </c>
      <c r="F23" s="195">
        <v>-50.626015030316253</v>
      </c>
      <c r="G23" s="721">
        <v>27109.289940000006</v>
      </c>
      <c r="H23" s="353">
        <v>-24.582517706395226</v>
      </c>
      <c r="I23" s="195">
        <v>7.4297917630784278</v>
      </c>
      <c r="J23" s="808"/>
    </row>
    <row r="24" spans="1:10" x14ac:dyDescent="0.2">
      <c r="A24" s="808"/>
      <c r="B24" s="629" t="s">
        <v>223</v>
      </c>
      <c r="C24" s="720">
        <v>0</v>
      </c>
      <c r="D24" s="186" t="s">
        <v>148</v>
      </c>
      <c r="E24" s="723">
        <v>0</v>
      </c>
      <c r="F24" s="200" t="s">
        <v>148</v>
      </c>
      <c r="G24" s="723">
        <v>1039.58565</v>
      </c>
      <c r="H24" s="200" t="s">
        <v>148</v>
      </c>
      <c r="I24" s="806">
        <v>0.28491727066550132</v>
      </c>
      <c r="J24" s="808"/>
    </row>
    <row r="25" spans="1:10" x14ac:dyDescent="0.2">
      <c r="A25" s="808"/>
      <c r="B25" s="629" t="s">
        <v>224</v>
      </c>
      <c r="C25" s="720">
        <v>17313.521059999999</v>
      </c>
      <c r="D25" s="186">
        <v>-15.261084934294916</v>
      </c>
      <c r="E25" s="723">
        <v>17313.521059999999</v>
      </c>
      <c r="F25" s="200">
        <v>-15.261084934294916</v>
      </c>
      <c r="G25" s="723">
        <v>203918.73693000001</v>
      </c>
      <c r="H25" s="200">
        <v>-6.44522577297393</v>
      </c>
      <c r="I25" s="806">
        <v>55.887622115264833</v>
      </c>
      <c r="J25" s="808"/>
    </row>
    <row r="26" spans="1:10" x14ac:dyDescent="0.2">
      <c r="A26" s="808"/>
      <c r="B26" s="679" t="s">
        <v>367</v>
      </c>
      <c r="C26" s="722">
        <v>16808.345089999999</v>
      </c>
      <c r="D26" s="640">
        <v>6.7151763065082513</v>
      </c>
      <c r="E26" s="724">
        <v>16808.345089999999</v>
      </c>
      <c r="F26" s="640">
        <v>6.7151763065082513</v>
      </c>
      <c r="G26" s="724">
        <v>174596.36558000001</v>
      </c>
      <c r="H26" s="640">
        <v>-0.14605617265510326</v>
      </c>
      <c r="I26" s="813">
        <v>47.851295320563224</v>
      </c>
      <c r="J26" s="808"/>
    </row>
    <row r="27" spans="1:10" x14ac:dyDescent="0.2">
      <c r="A27" s="808"/>
      <c r="B27" s="679" t="s">
        <v>364</v>
      </c>
      <c r="C27" s="722">
        <v>505.17596999999995</v>
      </c>
      <c r="D27" s="640">
        <v>-89.207821548352641</v>
      </c>
      <c r="E27" s="724">
        <v>505.17596999999995</v>
      </c>
      <c r="F27" s="640">
        <v>-89.207821548352641</v>
      </c>
      <c r="G27" s="724">
        <v>29322.371349999998</v>
      </c>
      <c r="H27" s="640">
        <v>-31.991064491446092</v>
      </c>
      <c r="I27" s="813">
        <v>8.0363267947016102</v>
      </c>
      <c r="J27" s="808"/>
    </row>
    <row r="28" spans="1:10" s="681" customFormat="1" x14ac:dyDescent="0.2">
      <c r="A28" s="678"/>
      <c r="B28" s="629" t="s">
        <v>231</v>
      </c>
      <c r="C28" s="720">
        <v>4789.4174499999999</v>
      </c>
      <c r="D28" s="186">
        <v>25.710417509589963</v>
      </c>
      <c r="E28" s="723">
        <v>4789.4174499999999</v>
      </c>
      <c r="F28" s="200">
        <v>25.710417509589963</v>
      </c>
      <c r="G28" s="723">
        <v>53741.262149999995</v>
      </c>
      <c r="H28" s="200">
        <v>21.274029168028903</v>
      </c>
      <c r="I28" s="813">
        <v>14.728765959685198</v>
      </c>
      <c r="J28" s="678"/>
    </row>
    <row r="29" spans="1:10" x14ac:dyDescent="0.2">
      <c r="A29" s="726" t="s">
        <v>509</v>
      </c>
      <c r="B29" s="726"/>
      <c r="C29" s="721">
        <v>22102.938509999996</v>
      </c>
      <c r="D29" s="195">
        <v>-8.8218531337876467</v>
      </c>
      <c r="E29" s="721">
        <v>22102.938509999996</v>
      </c>
      <c r="F29" s="195">
        <v>-8.8218531337876467</v>
      </c>
      <c r="G29" s="721">
        <v>258699.58473000003</v>
      </c>
      <c r="H29" s="195">
        <v>-1.365534693775917</v>
      </c>
      <c r="I29" s="195">
        <v>70.90130534561554</v>
      </c>
      <c r="J29" s="808"/>
    </row>
    <row r="30" spans="1:10" x14ac:dyDescent="0.2">
      <c r="A30" s="203" t="s">
        <v>117</v>
      </c>
      <c r="B30" s="203"/>
      <c r="C30" s="254">
        <v>35862.370940000001</v>
      </c>
      <c r="D30" s="205">
        <v>1.5488837137091742</v>
      </c>
      <c r="E30" s="254">
        <v>35862.370940000001</v>
      </c>
      <c r="F30" s="205">
        <v>1.5488837137091742</v>
      </c>
      <c r="G30" s="254">
        <v>364872.80941999995</v>
      </c>
      <c r="H30" s="205">
        <v>-0.68342773478133023</v>
      </c>
      <c r="I30" s="624">
        <v>100</v>
      </c>
      <c r="J30" s="808"/>
    </row>
    <row r="31" spans="1:10" x14ac:dyDescent="0.2">
      <c r="A31" s="872"/>
      <c r="B31" s="208" t="s">
        <v>369</v>
      </c>
      <c r="C31" s="255">
        <v>21406.533210000001</v>
      </c>
      <c r="D31" s="216">
        <v>6.3271843841572455</v>
      </c>
      <c r="E31" s="873">
        <v>21406.533210000001</v>
      </c>
      <c r="F31" s="874">
        <v>6.3271843841572455</v>
      </c>
      <c r="G31" s="873">
        <v>212387.3749</v>
      </c>
      <c r="H31" s="874">
        <v>0.18806285172095366</v>
      </c>
      <c r="I31" s="874">
        <v>58.208605688543891</v>
      </c>
      <c r="J31" s="808"/>
    </row>
    <row r="32" spans="1:10" x14ac:dyDescent="0.2">
      <c r="A32" s="872"/>
      <c r="B32" s="208" t="s">
        <v>370</v>
      </c>
      <c r="C32" s="255">
        <v>14455.837729999999</v>
      </c>
      <c r="D32" s="216">
        <v>-4.7872911726835934</v>
      </c>
      <c r="E32" s="873">
        <v>14455.837729999999</v>
      </c>
      <c r="F32" s="874">
        <v>-4.7872911726835934</v>
      </c>
      <c r="G32" s="873">
        <v>152485.43452000001</v>
      </c>
      <c r="H32" s="874">
        <v>-1.8723094130038989</v>
      </c>
      <c r="I32" s="874">
        <v>41.791394311456123</v>
      </c>
      <c r="J32" s="808"/>
    </row>
    <row r="33" spans="1:10" x14ac:dyDescent="0.2">
      <c r="A33" s="759"/>
      <c r="B33" s="212" t="s">
        <v>512</v>
      </c>
      <c r="C33" s="625">
        <v>7380.2957699999988</v>
      </c>
      <c r="D33" s="626">
        <v>39.33464129838957</v>
      </c>
      <c r="E33" s="627">
        <v>7380.2957699999988</v>
      </c>
      <c r="F33" s="628">
        <v>39.33464129838957</v>
      </c>
      <c r="G33" s="627">
        <v>49171.897100000002</v>
      </c>
      <c r="H33" s="628">
        <v>6.8126700215281817</v>
      </c>
      <c r="I33" s="628">
        <v>13.476448732412649</v>
      </c>
      <c r="J33" s="808"/>
    </row>
    <row r="34" spans="1:10" x14ac:dyDescent="0.2">
      <c r="A34" s="759"/>
      <c r="B34" s="212" t="s">
        <v>513</v>
      </c>
      <c r="C34" s="625">
        <v>28482.075169999996</v>
      </c>
      <c r="D34" s="626">
        <v>-5.118460706624969</v>
      </c>
      <c r="E34" s="627">
        <v>28482.075169999996</v>
      </c>
      <c r="F34" s="628">
        <v>-5.118460706624969</v>
      </c>
      <c r="G34" s="627">
        <v>315700.91231999994</v>
      </c>
      <c r="H34" s="628">
        <v>-1.7573030842756057</v>
      </c>
      <c r="I34" s="628">
        <v>86.523551267587351</v>
      </c>
      <c r="J34" s="808"/>
    </row>
    <row r="35" spans="1:10" x14ac:dyDescent="0.2">
      <c r="A35" s="870"/>
      <c r="B35" s="871" t="s">
        <v>514</v>
      </c>
      <c r="C35" s="865">
        <v>2286.7143699999992</v>
      </c>
      <c r="D35" s="864">
        <v>140.64907827309648</v>
      </c>
      <c r="E35" s="865">
        <v>2286.7143699999992</v>
      </c>
      <c r="F35" s="864">
        <v>140.64907827309648</v>
      </c>
      <c r="G35" s="865">
        <v>9163.6623099999979</v>
      </c>
      <c r="H35" s="864">
        <v>-25.295197278368871</v>
      </c>
      <c r="I35" s="864">
        <v>2.5114675781312701</v>
      </c>
      <c r="J35" s="808"/>
    </row>
    <row r="36" spans="1:10" x14ac:dyDescent="0.2">
      <c r="A36" s="682"/>
      <c r="B36" s="808"/>
      <c r="C36" s="808"/>
      <c r="D36" s="808"/>
      <c r="E36" s="808"/>
      <c r="F36" s="808"/>
      <c r="G36" s="808"/>
      <c r="H36" s="808"/>
      <c r="I36" s="247" t="s">
        <v>235</v>
      </c>
      <c r="J36" s="808"/>
    </row>
    <row r="37" spans="1:10" x14ac:dyDescent="0.2">
      <c r="A37" s="683" t="s">
        <v>670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683" t="s">
        <v>630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ht="14.25" customHeight="1" x14ac:dyDescent="0.2">
      <c r="A39" s="683" t="s">
        <v>542</v>
      </c>
    </row>
    <row r="40" spans="1:10" ht="19.5" customHeight="1" x14ac:dyDescent="0.2">
      <c r="A40" s="877"/>
      <c r="B40" s="877"/>
      <c r="C40" s="877"/>
      <c r="D40" s="877"/>
      <c r="E40" s="877"/>
      <c r="F40" s="877"/>
      <c r="G40" s="877"/>
      <c r="H40" s="877"/>
      <c r="I40" s="877"/>
    </row>
    <row r="41" spans="1:10" x14ac:dyDescent="0.2">
      <c r="A41" s="877"/>
      <c r="B41" s="877"/>
      <c r="C41" s="877"/>
      <c r="D41" s="877"/>
      <c r="E41" s="877"/>
      <c r="F41" s="877"/>
      <c r="G41" s="877"/>
      <c r="H41" s="877"/>
      <c r="I41" s="877"/>
    </row>
    <row r="67" spans="3:3" x14ac:dyDescent="0.2">
      <c r="C67" t="s">
        <v>565</v>
      </c>
    </row>
    <row r="71" spans="3:3" x14ac:dyDescent="0.2">
      <c r="C71" t="s">
        <v>566</v>
      </c>
    </row>
  </sheetData>
  <mergeCells count="5">
    <mergeCell ref="A3:A4"/>
    <mergeCell ref="B3:B4"/>
    <mergeCell ref="C3:D3"/>
    <mergeCell ref="E3:F3"/>
    <mergeCell ref="G3:I3"/>
  </mergeCells>
  <conditionalFormatting sqref="I11:I12">
    <cfRule type="cellIs" dxfId="296" priority="36" operator="between">
      <formula>0.00001</formula>
      <formula>0.499</formula>
    </cfRule>
  </conditionalFormatting>
  <conditionalFormatting sqref="I15">
    <cfRule type="cellIs" dxfId="295" priority="33" operator="between">
      <formula>0.00001</formula>
      <formula>0.499</formula>
    </cfRule>
  </conditionalFormatting>
  <conditionalFormatting sqref="I10">
    <cfRule type="cellIs" dxfId="294" priority="31" operator="between">
      <formula>0.00001</formula>
      <formula>0.499</formula>
    </cfRule>
  </conditionalFormatting>
  <conditionalFormatting sqref="I21">
    <cfRule type="cellIs" dxfId="293" priority="1" operator="equal">
      <formula>0</formula>
    </cfRule>
    <cfRule type="cellIs" dxfId="292" priority="27" operator="between">
      <formula>0.00001</formula>
      <formula>0.499</formula>
    </cfRule>
  </conditionalFormatting>
  <conditionalFormatting sqref="I16">
    <cfRule type="cellIs" dxfId="291" priority="14" operator="between">
      <formula>0.00001</formula>
      <formula>0.499</formula>
    </cfRule>
  </conditionalFormatting>
  <conditionalFormatting sqref="I18">
    <cfRule type="cellIs" dxfId="290" priority="13" operator="between">
      <formula>0.00001</formula>
      <formula>0.499</formula>
    </cfRule>
  </conditionalFormatting>
  <conditionalFormatting sqref="I19">
    <cfRule type="cellIs" dxfId="289" priority="12" operator="between">
      <formula>0.00001</formula>
      <formula>0.499</formula>
    </cfRule>
  </conditionalFormatting>
  <conditionalFormatting sqref="I17">
    <cfRule type="cellIs" dxfId="288" priority="11" operator="between">
      <formula>0.00001</formula>
      <formula>0.499</formula>
    </cfRule>
  </conditionalFormatting>
  <conditionalFormatting sqref="F29 H29">
    <cfRule type="cellIs" dxfId="287" priority="10" operator="between">
      <formula>".000001"</formula>
      <formula>".049"</formula>
    </cfRule>
  </conditionalFormatting>
  <conditionalFormatting sqref="F29">
    <cfRule type="cellIs" dxfId="286" priority="9" operator="between">
      <formula>0.000001</formula>
      <formula>0.049999</formula>
    </cfRule>
  </conditionalFormatting>
  <conditionalFormatting sqref="H29">
    <cfRule type="cellIs" dxfId="285" priority="8" operator="between">
      <formula>0.000001</formula>
      <formula>0.049999</formula>
    </cfRule>
  </conditionalFormatting>
  <conditionalFormatting sqref="F30 H30">
    <cfRule type="cellIs" dxfId="284" priority="7" operator="between">
      <formula>".000001"</formula>
      <formula>".049"</formula>
    </cfRule>
  </conditionalFormatting>
  <conditionalFormatting sqref="F30">
    <cfRule type="cellIs" dxfId="283" priority="6" operator="between">
      <formula>0.000001</formula>
      <formula>0.049999</formula>
    </cfRule>
  </conditionalFormatting>
  <conditionalFormatting sqref="H30">
    <cfRule type="cellIs" dxfId="282" priority="5" operator="between">
      <formula>0.000001</formula>
      <formula>0.049999</formula>
    </cfRule>
  </conditionalFormatting>
  <conditionalFormatting sqref="I26">
    <cfRule type="cellIs" dxfId="281" priority="4" operator="between">
      <formula>0.00001</formula>
      <formula>0.499</formula>
    </cfRule>
  </conditionalFormatting>
  <conditionalFormatting sqref="I27">
    <cfRule type="cellIs" dxfId="280" priority="3" operator="between">
      <formula>0.00001</formula>
      <formula>0.499</formula>
    </cfRule>
  </conditionalFormatting>
  <conditionalFormatting sqref="I28">
    <cfRule type="cellIs" dxfId="279" priority="2" operator="between">
      <formula>0.00001</formula>
      <formula>0.499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A22" sqref="A22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924" t="s">
        <v>18</v>
      </c>
      <c r="B1" s="924"/>
      <c r="C1" s="924"/>
      <c r="D1" s="924"/>
      <c r="E1" s="924"/>
      <c r="F1" s="924"/>
      <c r="G1" s="1"/>
      <c r="H1" s="1"/>
    </row>
    <row r="2" spans="1:9" x14ac:dyDescent="0.2">
      <c r="A2" s="925"/>
      <c r="B2" s="925"/>
      <c r="C2" s="925"/>
      <c r="D2" s="925"/>
      <c r="E2" s="925"/>
      <c r="F2" s="925"/>
      <c r="G2" s="11"/>
      <c r="H2" s="62" t="s">
        <v>536</v>
      </c>
    </row>
    <row r="3" spans="1:9" x14ac:dyDescent="0.2">
      <c r="A3" s="12"/>
      <c r="B3" s="896">
        <f>INDICE!A3</f>
        <v>42736</v>
      </c>
      <c r="C3" s="896">
        <v>41671</v>
      </c>
      <c r="D3" s="914" t="s">
        <v>118</v>
      </c>
      <c r="E3" s="914"/>
      <c r="F3" s="914" t="s">
        <v>119</v>
      </c>
      <c r="G3" s="914"/>
      <c r="H3" s="914"/>
    </row>
    <row r="4" spans="1:9" x14ac:dyDescent="0.2">
      <c r="A4" s="602"/>
      <c r="B4" s="260" t="s">
        <v>54</v>
      </c>
      <c r="C4" s="261" t="s">
        <v>480</v>
      </c>
      <c r="D4" s="260" t="s">
        <v>54</v>
      </c>
      <c r="E4" s="261" t="s">
        <v>480</v>
      </c>
      <c r="F4" s="260" t="s">
        <v>54</v>
      </c>
      <c r="G4" s="262" t="s">
        <v>480</v>
      </c>
      <c r="H4" s="261" t="s">
        <v>540</v>
      </c>
      <c r="I4" s="62"/>
    </row>
    <row r="5" spans="1:9" ht="14.1" customHeight="1" x14ac:dyDescent="0.2">
      <c r="A5" s="630" t="s">
        <v>372</v>
      </c>
      <c r="B5" s="356">
        <v>21406.533209999998</v>
      </c>
      <c r="C5" s="357">
        <v>6.3271843841572277</v>
      </c>
      <c r="D5" s="356">
        <v>21406.533209999998</v>
      </c>
      <c r="E5" s="823">
        <v>6.3271843841572277</v>
      </c>
      <c r="F5" s="356">
        <v>212387.3749</v>
      </c>
      <c r="G5" s="357">
        <v>0.18806285172095366</v>
      </c>
      <c r="H5" s="357">
        <v>58.208605688543891</v>
      </c>
    </row>
    <row r="6" spans="1:9" x14ac:dyDescent="0.2">
      <c r="A6" s="619" t="s">
        <v>373</v>
      </c>
      <c r="B6" s="684">
        <v>8044.6455599999999</v>
      </c>
      <c r="C6" s="685">
        <v>17.27912216431298</v>
      </c>
      <c r="D6" s="684">
        <v>8044.6455599999999</v>
      </c>
      <c r="E6" s="685">
        <v>17.27912216431298</v>
      </c>
      <c r="F6" s="684">
        <v>76805.374169999996</v>
      </c>
      <c r="G6" s="685">
        <v>0.10595275555987969</v>
      </c>
      <c r="H6" s="685">
        <v>21.049903469674664</v>
      </c>
    </row>
    <row r="7" spans="1:9" x14ac:dyDescent="0.2">
      <c r="A7" s="619" t="s">
        <v>374</v>
      </c>
      <c r="B7" s="686">
        <v>8763.6995299999999</v>
      </c>
      <c r="C7" s="685">
        <v>-1.4346640526417438</v>
      </c>
      <c r="D7" s="684">
        <v>8763.6995299999999</v>
      </c>
      <c r="E7" s="685">
        <v>-1.4346640526417438</v>
      </c>
      <c r="F7" s="684">
        <v>97790.991410000017</v>
      </c>
      <c r="G7" s="685">
        <v>-0.34309697663007777</v>
      </c>
      <c r="H7" s="685">
        <v>26.80139185088856</v>
      </c>
    </row>
    <row r="8" spans="1:9" x14ac:dyDescent="0.2">
      <c r="A8" s="619" t="s">
        <v>608</v>
      </c>
      <c r="B8" s="686">
        <v>0</v>
      </c>
      <c r="C8" s="687" t="s">
        <v>148</v>
      </c>
      <c r="D8" s="684">
        <v>0</v>
      </c>
      <c r="E8" s="687" t="s">
        <v>148</v>
      </c>
      <c r="F8" s="684">
        <v>8</v>
      </c>
      <c r="G8" s="687">
        <v>64.915470514144573</v>
      </c>
      <c r="H8" s="828">
        <v>2.1925448521956901E-3</v>
      </c>
    </row>
    <row r="9" spans="1:9" x14ac:dyDescent="0.2">
      <c r="A9" s="619" t="s">
        <v>609</v>
      </c>
      <c r="B9" s="684">
        <v>4598.1881199999998</v>
      </c>
      <c r="C9" s="685">
        <v>4.9325988759645467</v>
      </c>
      <c r="D9" s="684">
        <v>4598.1881199999998</v>
      </c>
      <c r="E9" s="685">
        <v>4.9325988759645467</v>
      </c>
      <c r="F9" s="684">
        <v>37783.009319999997</v>
      </c>
      <c r="G9" s="685">
        <v>1.7529433016586697</v>
      </c>
      <c r="H9" s="685">
        <v>10.355117823128472</v>
      </c>
    </row>
    <row r="10" spans="1:9" x14ac:dyDescent="0.2">
      <c r="A10" s="630" t="s">
        <v>375</v>
      </c>
      <c r="B10" s="632">
        <v>14450.857629999999</v>
      </c>
      <c r="C10" s="357">
        <v>-4.8200923717622777</v>
      </c>
      <c r="D10" s="632">
        <v>14450.857629999999</v>
      </c>
      <c r="E10" s="357">
        <v>-4.8200923717622777</v>
      </c>
      <c r="F10" s="632">
        <v>152479.88233000002</v>
      </c>
      <c r="G10" s="357">
        <v>-1.8758823679167078</v>
      </c>
      <c r="H10" s="357">
        <v>41.789872633255762</v>
      </c>
    </row>
    <row r="11" spans="1:9" x14ac:dyDescent="0.2">
      <c r="A11" s="619" t="s">
        <v>376</v>
      </c>
      <c r="B11" s="684">
        <v>2337.2712299999998</v>
      </c>
      <c r="C11" s="685">
        <v>-44.854466626239322</v>
      </c>
      <c r="D11" s="684">
        <v>2337.2712299999998</v>
      </c>
      <c r="E11" s="685">
        <v>-44.854466626239322</v>
      </c>
      <c r="F11" s="684">
        <v>34120.147329999993</v>
      </c>
      <c r="G11" s="685">
        <v>-14.599449057294093</v>
      </c>
      <c r="H11" s="685">
        <v>9.3512441730687517</v>
      </c>
    </row>
    <row r="12" spans="1:9" x14ac:dyDescent="0.2">
      <c r="A12" s="619" t="s">
        <v>377</v>
      </c>
      <c r="B12" s="684">
        <v>2673.3841999999995</v>
      </c>
      <c r="C12" s="685">
        <v>21.668620859645348</v>
      </c>
      <c r="D12" s="684">
        <v>2673.3841999999995</v>
      </c>
      <c r="E12" s="685">
        <v>21.668620859645348</v>
      </c>
      <c r="F12" s="684">
        <v>18481.807410000001</v>
      </c>
      <c r="G12" s="685">
        <v>-23.807818359521232</v>
      </c>
      <c r="H12" s="685">
        <v>5.0652739620084573</v>
      </c>
    </row>
    <row r="13" spans="1:9" x14ac:dyDescent="0.2">
      <c r="A13" s="619" t="s">
        <v>378</v>
      </c>
      <c r="B13" s="684">
        <v>1072.7826100000002</v>
      </c>
      <c r="C13" s="685">
        <v>26.504709947638851</v>
      </c>
      <c r="D13" s="684">
        <v>1072.7826100000002</v>
      </c>
      <c r="E13" s="685">
        <v>26.504709947638851</v>
      </c>
      <c r="F13" s="684">
        <v>11353.590559999999</v>
      </c>
      <c r="G13" s="685">
        <v>-13.939915279970524</v>
      </c>
      <c r="H13" s="685">
        <v>3.1116570670331973</v>
      </c>
    </row>
    <row r="14" spans="1:9" x14ac:dyDescent="0.2">
      <c r="A14" s="619" t="s">
        <v>379</v>
      </c>
      <c r="B14" s="684">
        <v>4663.11654</v>
      </c>
      <c r="C14" s="685">
        <v>8.3973890955054245</v>
      </c>
      <c r="D14" s="684">
        <v>4663.11654</v>
      </c>
      <c r="E14" s="685">
        <v>8.3973890955054245</v>
      </c>
      <c r="F14" s="684">
        <v>40081.363450000004</v>
      </c>
      <c r="G14" s="685">
        <v>18.468526591796369</v>
      </c>
      <c r="H14" s="685">
        <v>10.985023387660249</v>
      </c>
    </row>
    <row r="15" spans="1:9" x14ac:dyDescent="0.2">
      <c r="A15" s="619" t="s">
        <v>380</v>
      </c>
      <c r="B15" s="684">
        <v>930.76652000000001</v>
      </c>
      <c r="C15" s="685">
        <v>-10.393846304207194</v>
      </c>
      <c r="D15" s="684">
        <v>930.76652000000001</v>
      </c>
      <c r="E15" s="685">
        <v>-10.393846304207194</v>
      </c>
      <c r="F15" s="684">
        <v>13555.743909999997</v>
      </c>
      <c r="G15" s="685">
        <v>-16.111422772098123</v>
      </c>
      <c r="H15" s="685">
        <v>3.7151970659441966</v>
      </c>
    </row>
    <row r="16" spans="1:9" x14ac:dyDescent="0.2">
      <c r="A16" s="619" t="s">
        <v>381</v>
      </c>
      <c r="B16" s="684">
        <v>2773.5365300000003</v>
      </c>
      <c r="C16" s="685">
        <v>8.408150486057492</v>
      </c>
      <c r="D16" s="684">
        <v>2773.5365300000003</v>
      </c>
      <c r="E16" s="685">
        <v>8.408150486057492</v>
      </c>
      <c r="F16" s="684">
        <v>34887.229670000001</v>
      </c>
      <c r="G16" s="685">
        <v>24.59625325286644</v>
      </c>
      <c r="H16" s="685">
        <v>9.5614769775409059</v>
      </c>
    </row>
    <row r="17" spans="1:8" x14ac:dyDescent="0.2">
      <c r="A17" s="688" t="s">
        <v>382</v>
      </c>
      <c r="B17" s="817">
        <v>4.9801000000000002</v>
      </c>
      <c r="C17" s="800" t="s">
        <v>148</v>
      </c>
      <c r="D17" s="800">
        <v>4.9801000000000002</v>
      </c>
      <c r="E17" s="800" t="s">
        <v>148</v>
      </c>
      <c r="F17" s="800">
        <v>5.5521900000000004</v>
      </c>
      <c r="G17" s="801" t="s">
        <v>148</v>
      </c>
      <c r="H17" s="802">
        <v>1.5216782003640488E-3</v>
      </c>
    </row>
    <row r="18" spans="1:8" x14ac:dyDescent="0.2">
      <c r="A18" s="631" t="s">
        <v>117</v>
      </c>
      <c r="B18" s="69">
        <v>35862.370940000001</v>
      </c>
      <c r="C18" s="70">
        <v>1.5488837137091527</v>
      </c>
      <c r="D18" s="69">
        <v>35862.370940000001</v>
      </c>
      <c r="E18" s="70">
        <v>1.5488837137091527</v>
      </c>
      <c r="F18" s="69">
        <v>364872.80941999995</v>
      </c>
      <c r="G18" s="70">
        <v>-0.68342773478133023</v>
      </c>
      <c r="H18" s="70">
        <v>100</v>
      </c>
    </row>
    <row r="19" spans="1:8" x14ac:dyDescent="0.2">
      <c r="A19" s="677"/>
      <c r="B19" s="1"/>
      <c r="C19" s="1"/>
      <c r="D19" s="1"/>
      <c r="E19" s="1"/>
      <c r="F19" s="1"/>
      <c r="G19" s="1"/>
      <c r="H19" s="247" t="s">
        <v>235</v>
      </c>
    </row>
    <row r="20" spans="1:8" x14ac:dyDescent="0.2">
      <c r="A20" s="682" t="s">
        <v>371</v>
      </c>
      <c r="B20" s="1"/>
      <c r="C20" s="1"/>
      <c r="D20" s="1"/>
      <c r="E20" s="1"/>
      <c r="F20" s="1"/>
      <c r="G20" s="1"/>
      <c r="H20" s="1"/>
    </row>
    <row r="21" spans="1:8" x14ac:dyDescent="0.2">
      <c r="A21" s="683" t="s">
        <v>629</v>
      </c>
      <c r="B21" s="1"/>
      <c r="C21" s="1"/>
      <c r="D21" s="1"/>
      <c r="E21" s="1"/>
      <c r="F21" s="1"/>
      <c r="G21" s="1"/>
      <c r="H21" s="1"/>
    </row>
    <row r="22" spans="1:8" ht="14.25" customHeight="1" x14ac:dyDescent="0.2">
      <c r="A22" s="877"/>
      <c r="B22" s="877"/>
      <c r="C22" s="877"/>
      <c r="D22" s="877"/>
      <c r="E22" s="877"/>
      <c r="F22" s="877"/>
      <c r="G22" s="877"/>
      <c r="H22" s="877"/>
    </row>
    <row r="23" spans="1:8" x14ac:dyDescent="0.2">
      <c r="A23" s="877"/>
      <c r="B23" s="877"/>
      <c r="C23" s="877"/>
      <c r="D23" s="877"/>
      <c r="E23" s="877"/>
      <c r="F23" s="877"/>
      <c r="G23" s="877"/>
      <c r="H23" s="877"/>
    </row>
  </sheetData>
  <mergeCells count="4">
    <mergeCell ref="A1:F2"/>
    <mergeCell ref="B3:C3"/>
    <mergeCell ref="D3:E3"/>
    <mergeCell ref="F3:H3"/>
  </mergeCells>
  <conditionalFormatting sqref="H17">
    <cfRule type="cellIs" dxfId="278" priority="11" operator="between">
      <formula>0.0001</formula>
      <formula>0.44999</formula>
    </cfRule>
  </conditionalFormatting>
  <conditionalFormatting sqref="E5">
    <cfRule type="cellIs" dxfId="277" priority="4" operator="between">
      <formula>-0.49</formula>
      <formula>0.49</formula>
    </cfRule>
  </conditionalFormatting>
  <conditionalFormatting sqref="E18">
    <cfRule type="cellIs" dxfId="276" priority="3" operator="between">
      <formula>0.00001</formula>
      <formula>0.049999</formula>
    </cfRule>
  </conditionalFormatting>
  <conditionalFormatting sqref="G18">
    <cfRule type="cellIs" dxfId="275" priority="2" operator="between">
      <formula>0.00001</formula>
      <formula>0.049999</formula>
    </cfRule>
  </conditionalFormatting>
  <conditionalFormatting sqref="H8">
    <cfRule type="cellIs" dxfId="274" priority="1" operator="between">
      <formula>0.0001</formula>
      <formula>0.44999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B3" sqref="B3:C3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28" t="s">
        <v>578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538</v>
      </c>
      <c r="H2" s="1"/>
    </row>
    <row r="3" spans="1:8" x14ac:dyDescent="0.2">
      <c r="A3" s="63"/>
      <c r="B3" s="896">
        <f>INDICE!A3</f>
        <v>42736</v>
      </c>
      <c r="C3" s="914">
        <v>41671</v>
      </c>
      <c r="D3" s="914" t="s">
        <v>118</v>
      </c>
      <c r="E3" s="914"/>
      <c r="F3" s="914" t="s">
        <v>119</v>
      </c>
      <c r="G3" s="914"/>
      <c r="H3" s="1"/>
    </row>
    <row r="4" spans="1:8" x14ac:dyDescent="0.2">
      <c r="A4" s="75"/>
      <c r="B4" s="260" t="s">
        <v>389</v>
      </c>
      <c r="C4" s="261" t="s">
        <v>480</v>
      </c>
      <c r="D4" s="260" t="s">
        <v>389</v>
      </c>
      <c r="E4" s="261" t="s">
        <v>480</v>
      </c>
      <c r="F4" s="260" t="s">
        <v>389</v>
      </c>
      <c r="G4" s="262" t="s">
        <v>480</v>
      </c>
      <c r="H4" s="1"/>
    </row>
    <row r="5" spans="1:8" x14ac:dyDescent="0.2">
      <c r="A5" s="688" t="s">
        <v>537</v>
      </c>
      <c r="B5" s="689">
        <v>18.994878203862616</v>
      </c>
      <c r="C5" s="652">
        <v>-0.6290915147734305</v>
      </c>
      <c r="D5" s="690">
        <v>18.994878203862616</v>
      </c>
      <c r="E5" s="652">
        <v>-0.6290915147734305</v>
      </c>
      <c r="F5" s="690">
        <v>15.563744951259324</v>
      </c>
      <c r="G5" s="652">
        <v>-26.649637450883152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390</v>
      </c>
      <c r="H6" s="1"/>
    </row>
    <row r="7" spans="1:8" x14ac:dyDescent="0.2">
      <c r="A7" s="274" t="s">
        <v>549</v>
      </c>
      <c r="B7" s="94"/>
      <c r="C7" s="288"/>
      <c r="D7" s="288"/>
      <c r="E7" s="288"/>
      <c r="F7" s="94"/>
      <c r="G7" s="94"/>
      <c r="H7" s="1"/>
    </row>
    <row r="8" spans="1:8" x14ac:dyDescent="0.2">
      <c r="A8" s="682" t="s">
        <v>391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6"/>
  <sheetViews>
    <sheetView topLeftCell="A9" workbookViewId="0">
      <selection activeCell="N15" sqref="N15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694"/>
    <col min="10" max="12" width="11" style="1"/>
  </cols>
  <sheetData>
    <row r="1" spans="1:14" x14ac:dyDescent="0.2">
      <c r="A1" s="924" t="s">
        <v>383</v>
      </c>
      <c r="B1" s="924"/>
      <c r="C1" s="924"/>
      <c r="D1" s="924"/>
      <c r="E1" s="924"/>
      <c r="F1" s="924"/>
      <c r="G1" s="924"/>
      <c r="H1" s="1"/>
      <c r="I1" s="1"/>
    </row>
    <row r="2" spans="1:14" x14ac:dyDescent="0.2">
      <c r="A2" s="925"/>
      <c r="B2" s="925"/>
      <c r="C2" s="925"/>
      <c r="D2" s="925"/>
      <c r="E2" s="925"/>
      <c r="F2" s="925"/>
      <c r="G2" s="925"/>
      <c r="H2" s="11"/>
      <c r="I2" s="62" t="s">
        <v>536</v>
      </c>
    </row>
    <row r="3" spans="1:14" x14ac:dyDescent="0.2">
      <c r="A3" s="910" t="s">
        <v>517</v>
      </c>
      <c r="B3" s="910" t="s">
        <v>518</v>
      </c>
      <c r="C3" s="893">
        <f>INDICE!A3</f>
        <v>42736</v>
      </c>
      <c r="D3" s="894">
        <v>41671</v>
      </c>
      <c r="E3" s="894" t="s">
        <v>118</v>
      </c>
      <c r="F3" s="894"/>
      <c r="G3" s="894" t="s">
        <v>119</v>
      </c>
      <c r="H3" s="894"/>
      <c r="I3" s="894"/>
    </row>
    <row r="4" spans="1:14" x14ac:dyDescent="0.2">
      <c r="A4" s="911"/>
      <c r="B4" s="911"/>
      <c r="C4" s="97" t="s">
        <v>54</v>
      </c>
      <c r="D4" s="97" t="s">
        <v>480</v>
      </c>
      <c r="E4" s="97" t="s">
        <v>54</v>
      </c>
      <c r="F4" s="97" t="s">
        <v>480</v>
      </c>
      <c r="G4" s="97" t="s">
        <v>54</v>
      </c>
      <c r="H4" s="442" t="s">
        <v>480</v>
      </c>
      <c r="I4" s="442" t="s">
        <v>108</v>
      </c>
    </row>
    <row r="5" spans="1:14" x14ac:dyDescent="0.2">
      <c r="A5" s="615"/>
      <c r="B5" s="636" t="s">
        <v>209</v>
      </c>
      <c r="C5" s="201">
        <v>0</v>
      </c>
      <c r="D5" s="186" t="s">
        <v>148</v>
      </c>
      <c r="E5" s="358">
        <v>0</v>
      </c>
      <c r="F5" s="186" t="s">
        <v>148</v>
      </c>
      <c r="G5" s="358">
        <v>0</v>
      </c>
      <c r="H5" s="186">
        <v>-100</v>
      </c>
      <c r="I5" s="633">
        <v>0</v>
      </c>
    </row>
    <row r="6" spans="1:14" x14ac:dyDescent="0.2">
      <c r="A6" s="787" t="s">
        <v>342</v>
      </c>
      <c r="B6" s="637"/>
      <c r="C6" s="361">
        <v>0</v>
      </c>
      <c r="D6" s="195" t="s">
        <v>148</v>
      </c>
      <c r="E6" s="191">
        <v>0</v>
      </c>
      <c r="F6" s="359" t="s">
        <v>148</v>
      </c>
      <c r="G6" s="191">
        <v>0</v>
      </c>
      <c r="H6" s="359">
        <v>-100</v>
      </c>
      <c r="I6" s="360">
        <v>0</v>
      </c>
    </row>
    <row r="7" spans="1:14" x14ac:dyDescent="0.2">
      <c r="A7" s="615"/>
      <c r="B7" s="636" t="s">
        <v>247</v>
      </c>
      <c r="C7" s="201">
        <v>0</v>
      </c>
      <c r="D7" s="186" t="s">
        <v>148</v>
      </c>
      <c r="E7" s="358">
        <v>0</v>
      </c>
      <c r="F7" s="186" t="s">
        <v>148</v>
      </c>
      <c r="G7" s="358">
        <v>0</v>
      </c>
      <c r="H7" s="186">
        <v>-100</v>
      </c>
      <c r="I7" s="635">
        <v>0</v>
      </c>
    </row>
    <row r="8" spans="1:14" x14ac:dyDescent="0.2">
      <c r="A8" s="615"/>
      <c r="B8" s="636" t="s">
        <v>211</v>
      </c>
      <c r="C8" s="201">
        <v>0</v>
      </c>
      <c r="D8" s="186" t="s">
        <v>148</v>
      </c>
      <c r="E8" s="358">
        <v>0</v>
      </c>
      <c r="F8" s="186" t="s">
        <v>148</v>
      </c>
      <c r="G8" s="358">
        <v>0</v>
      </c>
      <c r="H8" s="186">
        <v>-100</v>
      </c>
      <c r="I8" s="635">
        <v>0</v>
      </c>
    </row>
    <row r="9" spans="1:14" x14ac:dyDescent="0.2">
      <c r="A9" s="615"/>
      <c r="B9" s="636" t="s">
        <v>603</v>
      </c>
      <c r="C9" s="754">
        <v>0</v>
      </c>
      <c r="D9" s="755" t="s">
        <v>148</v>
      </c>
      <c r="E9" s="756">
        <v>0</v>
      </c>
      <c r="F9" s="755" t="s">
        <v>148</v>
      </c>
      <c r="G9" s="756">
        <v>350.54465000000005</v>
      </c>
      <c r="H9" s="755" t="s">
        <v>148</v>
      </c>
      <c r="I9" s="635">
        <v>0.81965012659110126</v>
      </c>
    </row>
    <row r="10" spans="1:14" x14ac:dyDescent="0.2">
      <c r="A10" s="787" t="s">
        <v>524</v>
      </c>
      <c r="B10" s="637"/>
      <c r="C10" s="361">
        <v>0</v>
      </c>
      <c r="D10" s="195" t="s">
        <v>148</v>
      </c>
      <c r="E10" s="191">
        <v>0</v>
      </c>
      <c r="F10" s="359" t="s">
        <v>148</v>
      </c>
      <c r="G10" s="251">
        <v>350.54465000000005</v>
      </c>
      <c r="H10" s="359">
        <v>-90.906804139589951</v>
      </c>
      <c r="I10" s="360">
        <v>0.81965012659110126</v>
      </c>
    </row>
    <row r="11" spans="1:14" x14ac:dyDescent="0.2">
      <c r="A11" s="616"/>
      <c r="B11" s="636" t="s">
        <v>655</v>
      </c>
      <c r="C11" s="201">
        <v>2.3493499999999998</v>
      </c>
      <c r="D11" s="186" t="s">
        <v>148</v>
      </c>
      <c r="E11" s="188">
        <v>2.3493499999999998</v>
      </c>
      <c r="F11" s="186" t="s">
        <v>148</v>
      </c>
      <c r="G11" s="188">
        <v>9.5596599999999992</v>
      </c>
      <c r="H11" s="186" t="s">
        <v>148</v>
      </c>
      <c r="I11" s="633">
        <v>2.2352577707769567E-2</v>
      </c>
      <c r="J11" s="451"/>
    </row>
    <row r="12" spans="1:14" x14ac:dyDescent="0.2">
      <c r="A12" s="616"/>
      <c r="B12" s="636" t="s">
        <v>308</v>
      </c>
      <c r="C12" s="201">
        <v>0</v>
      </c>
      <c r="D12" s="186" t="s">
        <v>148</v>
      </c>
      <c r="E12" s="188">
        <v>0</v>
      </c>
      <c r="F12" s="186" t="s">
        <v>148</v>
      </c>
      <c r="G12" s="188">
        <v>0</v>
      </c>
      <c r="H12" s="186">
        <v>-100</v>
      </c>
      <c r="I12" s="634">
        <v>0</v>
      </c>
      <c r="J12" s="451"/>
    </row>
    <row r="13" spans="1:14" x14ac:dyDescent="0.2">
      <c r="A13" s="616"/>
      <c r="B13" s="636" t="s">
        <v>312</v>
      </c>
      <c r="C13" s="201">
        <v>0</v>
      </c>
      <c r="D13" s="186">
        <v>-100</v>
      </c>
      <c r="E13" s="188">
        <v>0</v>
      </c>
      <c r="F13" s="186">
        <v>-100</v>
      </c>
      <c r="G13" s="856">
        <v>0.314</v>
      </c>
      <c r="H13" s="186">
        <v>7.2660813719126773</v>
      </c>
      <c r="I13" s="633">
        <v>7.3420073519765813E-4</v>
      </c>
      <c r="J13" s="451"/>
      <c r="M13" s="757"/>
      <c r="N13" s="757"/>
    </row>
    <row r="14" spans="1:14" x14ac:dyDescent="0.2">
      <c r="A14" s="616"/>
      <c r="B14" s="636" t="s">
        <v>250</v>
      </c>
      <c r="C14" s="201">
        <v>58.825789999999991</v>
      </c>
      <c r="D14" s="186">
        <v>57.130909592108836</v>
      </c>
      <c r="E14" s="188">
        <v>58.825789999999991</v>
      </c>
      <c r="F14" s="186">
        <v>57.130909592108836</v>
      </c>
      <c r="G14" s="188">
        <v>6918.5464199999997</v>
      </c>
      <c r="H14" s="186">
        <v>18.090616329285382</v>
      </c>
      <c r="I14" s="633">
        <v>16.177076012939889</v>
      </c>
      <c r="J14" s="451"/>
      <c r="K14" s="808"/>
      <c r="L14" s="808"/>
      <c r="M14" s="757"/>
      <c r="N14" s="757"/>
    </row>
    <row r="15" spans="1:14" x14ac:dyDescent="0.2">
      <c r="A15" s="615"/>
      <c r="B15" s="643" t="s">
        <v>367</v>
      </c>
      <c r="C15" s="639">
        <v>21.274579999999997</v>
      </c>
      <c r="D15" s="640">
        <v>681.28048063928532</v>
      </c>
      <c r="E15" s="641">
        <v>21.274579999999997</v>
      </c>
      <c r="F15" s="640">
        <v>681.28048063928532</v>
      </c>
      <c r="G15" s="680">
        <v>6600.6483999999991</v>
      </c>
      <c r="H15" s="640">
        <v>18.11305917217058</v>
      </c>
      <c r="I15" s="758">
        <v>15.433760853698233</v>
      </c>
      <c r="J15" s="451"/>
      <c r="K15" s="808"/>
      <c r="L15" s="808"/>
      <c r="M15" s="757"/>
      <c r="N15" s="757"/>
    </row>
    <row r="16" spans="1:14" x14ac:dyDescent="0.2">
      <c r="A16" s="615"/>
      <c r="B16" s="643" t="s">
        <v>364</v>
      </c>
      <c r="C16" s="639">
        <v>37.551209999999998</v>
      </c>
      <c r="D16" s="640">
        <v>8.1718537552139683</v>
      </c>
      <c r="E16" s="761">
        <v>37.551209999999998</v>
      </c>
      <c r="F16" s="640">
        <v>8.1718537552139683</v>
      </c>
      <c r="G16" s="680">
        <v>317.89802000000003</v>
      </c>
      <c r="H16" s="640">
        <v>17.626545712720642</v>
      </c>
      <c r="I16" s="855">
        <v>0.74331515924165559</v>
      </c>
      <c r="J16" s="451"/>
      <c r="K16" s="808"/>
      <c r="L16" s="808"/>
      <c r="M16" s="757"/>
      <c r="N16" s="757"/>
    </row>
    <row r="17" spans="1:14" x14ac:dyDescent="0.2">
      <c r="A17" s="616"/>
      <c r="B17" s="636" t="s">
        <v>215</v>
      </c>
      <c r="C17" s="201">
        <v>6.1721000000000004</v>
      </c>
      <c r="D17" s="186">
        <v>-33.815589543204148</v>
      </c>
      <c r="E17" s="358">
        <v>6.1721000000000004</v>
      </c>
      <c r="F17" s="186">
        <v>-33.815589543204148</v>
      </c>
      <c r="G17" s="188">
        <v>64.394350000000003</v>
      </c>
      <c r="H17" s="186">
        <v>-91.324005902187665</v>
      </c>
      <c r="I17" s="635">
        <v>0.15056808634578128</v>
      </c>
      <c r="M17" s="757"/>
      <c r="N17" s="757"/>
    </row>
    <row r="18" spans="1:14" x14ac:dyDescent="0.2">
      <c r="A18" s="615"/>
      <c r="B18" s="636" t="s">
        <v>253</v>
      </c>
      <c r="C18" s="201">
        <v>1643.4039599999999</v>
      </c>
      <c r="D18" s="186">
        <v>-39.969876084117992</v>
      </c>
      <c r="E18" s="358">
        <v>1643.4039599999999</v>
      </c>
      <c r="F18" s="186">
        <v>-39.969876084117992</v>
      </c>
      <c r="G18" s="188">
        <v>35358.423710000003</v>
      </c>
      <c r="H18" s="186">
        <v>0.84474368917253162</v>
      </c>
      <c r="I18" s="633">
        <v>82.675734660230276</v>
      </c>
      <c r="M18" s="757"/>
      <c r="N18" s="757"/>
    </row>
    <row r="19" spans="1:14" x14ac:dyDescent="0.2">
      <c r="A19" s="615"/>
      <c r="B19" s="643" t="s">
        <v>367</v>
      </c>
      <c r="C19" s="639">
        <v>1642.5134100000002</v>
      </c>
      <c r="D19" s="640">
        <v>-39.872256109283079</v>
      </c>
      <c r="E19" s="641">
        <v>1642.5134100000002</v>
      </c>
      <c r="F19" s="640">
        <v>-39.872256109283079</v>
      </c>
      <c r="G19" s="641">
        <v>35207.913670000002</v>
      </c>
      <c r="H19" s="640">
        <v>0.7756488694835445</v>
      </c>
      <c r="I19" s="642">
        <v>82.32380923977604</v>
      </c>
    </row>
    <row r="20" spans="1:14" x14ac:dyDescent="0.2">
      <c r="A20" s="615"/>
      <c r="B20" s="643" t="s">
        <v>364</v>
      </c>
      <c r="C20" s="639">
        <v>0.89054999999999995</v>
      </c>
      <c r="D20" s="640">
        <v>-84.971547953342693</v>
      </c>
      <c r="E20" s="641">
        <v>0.89054999999999995</v>
      </c>
      <c r="F20" s="640">
        <v>-84.971547953342693</v>
      </c>
      <c r="G20" s="680">
        <v>150.51003999999998</v>
      </c>
      <c r="H20" s="640">
        <v>20.108366430091568</v>
      </c>
      <c r="I20" s="758">
        <v>0.3519254204542322</v>
      </c>
    </row>
    <row r="21" spans="1:14" x14ac:dyDescent="0.2">
      <c r="A21" s="615"/>
      <c r="B21" s="636" t="s">
        <v>384</v>
      </c>
      <c r="C21" s="201">
        <v>0</v>
      </c>
      <c r="D21" s="186">
        <v>-100</v>
      </c>
      <c r="E21" s="854">
        <v>0</v>
      </c>
      <c r="F21" s="186">
        <v>-100</v>
      </c>
      <c r="G21" s="621">
        <v>10.715619999999999</v>
      </c>
      <c r="H21" s="186">
        <v>3.742651785645132</v>
      </c>
      <c r="I21" s="633">
        <v>2.5055465229613785E-2</v>
      </c>
    </row>
    <row r="22" spans="1:14" x14ac:dyDescent="0.2">
      <c r="A22" s="787" t="s">
        <v>508</v>
      </c>
      <c r="B22" s="637"/>
      <c r="C22" s="361">
        <v>1710.7511999999999</v>
      </c>
      <c r="D22" s="786">
        <v>-38.584649259735798</v>
      </c>
      <c r="E22" s="845">
        <v>1710.7511999999999</v>
      </c>
      <c r="F22" s="786">
        <v>-38.584649259735798</v>
      </c>
      <c r="G22" s="845">
        <v>42361.953759999997</v>
      </c>
      <c r="H22" s="786">
        <v>1.1604834222588536</v>
      </c>
      <c r="I22" s="360">
        <v>99.051521003188526</v>
      </c>
    </row>
    <row r="23" spans="1:14" x14ac:dyDescent="0.2">
      <c r="A23" s="615"/>
      <c r="B23" s="636" t="s">
        <v>385</v>
      </c>
      <c r="C23" s="754">
        <v>0</v>
      </c>
      <c r="D23" s="755" t="s">
        <v>148</v>
      </c>
      <c r="E23" s="756">
        <v>0</v>
      </c>
      <c r="F23" s="755" t="s">
        <v>148</v>
      </c>
      <c r="G23" s="756">
        <v>0</v>
      </c>
      <c r="H23" s="755">
        <v>-100</v>
      </c>
      <c r="I23" s="635">
        <v>0</v>
      </c>
    </row>
    <row r="24" spans="1:14" x14ac:dyDescent="0.2">
      <c r="A24" s="787" t="s">
        <v>387</v>
      </c>
      <c r="B24" s="637"/>
      <c r="C24" s="361">
        <v>0</v>
      </c>
      <c r="D24" s="786" t="s">
        <v>148</v>
      </c>
      <c r="E24" s="845">
        <v>0</v>
      </c>
      <c r="F24" s="786">
        <v>-100</v>
      </c>
      <c r="G24" s="845">
        <v>0</v>
      </c>
      <c r="H24" s="786">
        <v>-100</v>
      </c>
      <c r="I24" s="360">
        <v>0</v>
      </c>
    </row>
    <row r="25" spans="1:14" x14ac:dyDescent="0.2">
      <c r="A25" s="616"/>
      <c r="B25" s="636" t="s">
        <v>261</v>
      </c>
      <c r="C25" s="201">
        <v>0</v>
      </c>
      <c r="D25" s="186" t="s">
        <v>148</v>
      </c>
      <c r="E25" s="188">
        <v>0</v>
      </c>
      <c r="F25" s="186" t="s">
        <v>148</v>
      </c>
      <c r="G25" s="188">
        <v>0</v>
      </c>
      <c r="H25" s="186">
        <v>-100</v>
      </c>
      <c r="I25" s="633">
        <v>0</v>
      </c>
      <c r="J25" s="451"/>
    </row>
    <row r="26" spans="1:14" x14ac:dyDescent="0.2">
      <c r="A26" s="616"/>
      <c r="B26" s="636" t="s">
        <v>386</v>
      </c>
      <c r="C26" s="201">
        <v>0</v>
      </c>
      <c r="D26" s="186" t="s">
        <v>148</v>
      </c>
      <c r="E26" s="188">
        <v>0</v>
      </c>
      <c r="F26" s="186" t="s">
        <v>148</v>
      </c>
      <c r="G26" s="188">
        <v>0</v>
      </c>
      <c r="H26" s="186">
        <v>-100</v>
      </c>
      <c r="I26" s="633">
        <v>0</v>
      </c>
    </row>
    <row r="27" spans="1:14" x14ac:dyDescent="0.2">
      <c r="A27" s="616"/>
      <c r="B27" s="636" t="s">
        <v>658</v>
      </c>
      <c r="C27" s="201">
        <v>0</v>
      </c>
      <c r="D27" s="186">
        <v>-100</v>
      </c>
      <c r="E27" s="188">
        <v>0</v>
      </c>
      <c r="F27" s="186">
        <v>-100</v>
      </c>
      <c r="G27" s="188">
        <v>0</v>
      </c>
      <c r="H27" s="186">
        <v>-100</v>
      </c>
      <c r="I27" s="633">
        <v>0</v>
      </c>
    </row>
    <row r="28" spans="1:14" x14ac:dyDescent="0.2">
      <c r="A28" s="787" t="s">
        <v>525</v>
      </c>
      <c r="B28" s="637"/>
      <c r="C28" s="361">
        <v>0</v>
      </c>
      <c r="D28" s="786">
        <v>-100</v>
      </c>
      <c r="E28" s="845">
        <v>0</v>
      </c>
      <c r="F28" s="786">
        <v>-100</v>
      </c>
      <c r="G28" s="845">
        <v>0</v>
      </c>
      <c r="H28" s="786">
        <v>-100</v>
      </c>
      <c r="I28" s="360">
        <v>0</v>
      </c>
      <c r="J28" s="808"/>
      <c r="K28" s="808"/>
      <c r="L28" s="808"/>
    </row>
    <row r="29" spans="1:14" x14ac:dyDescent="0.2">
      <c r="A29" s="615"/>
      <c r="B29" s="638" t="s">
        <v>227</v>
      </c>
      <c r="C29" s="201">
        <v>0</v>
      </c>
      <c r="D29" s="197" t="s">
        <v>148</v>
      </c>
      <c r="E29" s="358">
        <v>0</v>
      </c>
      <c r="F29" s="197" t="s">
        <v>148</v>
      </c>
      <c r="G29" s="358">
        <v>0</v>
      </c>
      <c r="H29" s="197">
        <v>-100</v>
      </c>
      <c r="I29" s="633">
        <v>0</v>
      </c>
    </row>
    <row r="30" spans="1:14" x14ac:dyDescent="0.2">
      <c r="A30" s="787" t="s">
        <v>509</v>
      </c>
      <c r="B30" s="637"/>
      <c r="C30" s="361">
        <v>0</v>
      </c>
      <c r="D30" s="786" t="s">
        <v>148</v>
      </c>
      <c r="E30" s="845">
        <v>0</v>
      </c>
      <c r="F30" s="786" t="s">
        <v>148</v>
      </c>
      <c r="G30" s="845">
        <v>0</v>
      </c>
      <c r="H30" s="786">
        <v>-100</v>
      </c>
      <c r="I30" s="360">
        <v>0</v>
      </c>
      <c r="J30" s="808"/>
      <c r="K30" s="808"/>
      <c r="L30" s="808"/>
    </row>
    <row r="31" spans="1:14" s="853" customFormat="1" x14ac:dyDescent="0.2">
      <c r="A31" s="846" t="s">
        <v>665</v>
      </c>
      <c r="B31" s="847"/>
      <c r="C31" s="848">
        <v>0</v>
      </c>
      <c r="D31" s="849" t="s">
        <v>148</v>
      </c>
      <c r="E31" s="850">
        <v>0</v>
      </c>
      <c r="F31" s="851" t="s">
        <v>148</v>
      </c>
      <c r="G31" s="850">
        <v>55.097009999999997</v>
      </c>
      <c r="H31" s="851">
        <v>-68.346465188356802</v>
      </c>
      <c r="I31" s="852">
        <v>0.12882887022035899</v>
      </c>
      <c r="J31" s="13"/>
      <c r="K31" s="13"/>
      <c r="L31" s="13"/>
    </row>
    <row r="32" spans="1:14" x14ac:dyDescent="0.2">
      <c r="A32" s="622" t="s">
        <v>117</v>
      </c>
      <c r="B32" s="363"/>
      <c r="C32" s="363">
        <v>1710.7511999999999</v>
      </c>
      <c r="D32" s="354">
        <v>-54.63389575577434</v>
      </c>
      <c r="E32" s="204">
        <v>1710.7511999999999</v>
      </c>
      <c r="F32" s="354">
        <v>-54.63389575577434</v>
      </c>
      <c r="G32" s="254">
        <v>42767.595420000005</v>
      </c>
      <c r="H32" s="207">
        <v>-23.642369905210931</v>
      </c>
      <c r="I32" s="364">
        <v>100</v>
      </c>
    </row>
    <row r="33" spans="1:12" x14ac:dyDescent="0.2">
      <c r="A33" s="365"/>
      <c r="B33" s="365" t="s">
        <v>367</v>
      </c>
      <c r="C33" s="644">
        <v>1663.7879900000003</v>
      </c>
      <c r="D33" s="216">
        <v>-39.154107108583212</v>
      </c>
      <c r="E33" s="255">
        <v>1663.7879900000003</v>
      </c>
      <c r="F33" s="216">
        <v>-39.154107108583212</v>
      </c>
      <c r="G33" s="255">
        <v>41808.56207</v>
      </c>
      <c r="H33" s="216">
        <v>3.1664652824276787</v>
      </c>
      <c r="I33" s="645">
        <v>97.757570093474271</v>
      </c>
    </row>
    <row r="34" spans="1:12" x14ac:dyDescent="0.2">
      <c r="A34" s="365"/>
      <c r="B34" s="365" t="s">
        <v>364</v>
      </c>
      <c r="C34" s="644">
        <v>46.963209999999997</v>
      </c>
      <c r="D34" s="216">
        <v>-95.469322691805914</v>
      </c>
      <c r="E34" s="255">
        <v>46.963209999999997</v>
      </c>
      <c r="F34" s="216">
        <v>-95.469322691805914</v>
      </c>
      <c r="G34" s="255">
        <v>959.03334999999993</v>
      </c>
      <c r="H34" s="216">
        <v>-93.806394010224821</v>
      </c>
      <c r="I34" s="645">
        <v>2.2424299065257101</v>
      </c>
    </row>
    <row r="35" spans="1:12" x14ac:dyDescent="0.2">
      <c r="A35" s="816"/>
      <c r="B35" s="765" t="s">
        <v>512</v>
      </c>
      <c r="C35" s="625">
        <v>1708.40185</v>
      </c>
      <c r="D35" s="626">
        <v>-38.668990076952028</v>
      </c>
      <c r="E35" s="625">
        <v>1708.40185</v>
      </c>
      <c r="F35" s="626">
        <v>-38.668990076952028</v>
      </c>
      <c r="G35" s="625">
        <v>42352.394100000005</v>
      </c>
      <c r="H35" s="628">
        <v>-7.5256249246553804</v>
      </c>
      <c r="I35" s="628">
        <v>99.029168425480776</v>
      </c>
    </row>
    <row r="36" spans="1:12" x14ac:dyDescent="0.2">
      <c r="A36" s="857"/>
      <c r="B36" s="858" t="s">
        <v>513</v>
      </c>
      <c r="C36" s="859">
        <v>2.3493500000000931</v>
      </c>
      <c r="D36" s="860">
        <v>-99.761595392854176</v>
      </c>
      <c r="E36" s="859">
        <v>2.3493500000000931</v>
      </c>
      <c r="F36" s="860">
        <v>-99.761595392854176</v>
      </c>
      <c r="G36" s="859">
        <v>415.20132000000029</v>
      </c>
      <c r="H36" s="861">
        <v>-95.93359690234071</v>
      </c>
      <c r="I36" s="861">
        <v>0.97083157451923041</v>
      </c>
    </row>
    <row r="37" spans="1:12" x14ac:dyDescent="0.2">
      <c r="A37" s="862"/>
      <c r="B37" s="862" t="s">
        <v>514</v>
      </c>
      <c r="C37" s="863">
        <v>1708.40185</v>
      </c>
      <c r="D37" s="864">
        <v>-38.650150206598909</v>
      </c>
      <c r="E37" s="865">
        <v>1708.40185</v>
      </c>
      <c r="F37" s="864">
        <v>-38.650150206598909</v>
      </c>
      <c r="G37" s="865">
        <v>42341.678480000002</v>
      </c>
      <c r="H37" s="864">
        <v>1.1370122217203835</v>
      </c>
      <c r="I37" s="866">
        <v>99.004112960251149</v>
      </c>
      <c r="J37" s="808"/>
      <c r="K37" s="808"/>
      <c r="L37" s="808"/>
    </row>
    <row r="38" spans="1:12" x14ac:dyDescent="0.2">
      <c r="A38" s="809"/>
      <c r="B38" s="808"/>
      <c r="C38" s="691"/>
      <c r="D38" s="691"/>
      <c r="E38" s="691"/>
      <c r="F38" s="691"/>
      <c r="G38" s="692"/>
      <c r="H38" s="691"/>
      <c r="I38" s="247" t="s">
        <v>130</v>
      </c>
    </row>
    <row r="39" spans="1:12" x14ac:dyDescent="0.2">
      <c r="A39" s="677" t="s">
        <v>671</v>
      </c>
      <c r="B39" s="808"/>
      <c r="C39" s="691"/>
      <c r="D39" s="691"/>
      <c r="E39" s="691"/>
      <c r="F39" s="691"/>
      <c r="G39" s="692"/>
      <c r="H39" s="691"/>
      <c r="I39" s="247"/>
      <c r="J39" s="808"/>
      <c r="K39" s="808"/>
      <c r="L39" s="808"/>
    </row>
    <row r="40" spans="1:12" ht="14.25" customHeight="1" x14ac:dyDescent="0.2">
      <c r="A40" s="932" t="s">
        <v>677</v>
      </c>
      <c r="B40" s="932"/>
      <c r="C40" s="932"/>
      <c r="D40" s="932"/>
      <c r="E40" s="932"/>
      <c r="F40" s="932"/>
      <c r="G40" s="932"/>
      <c r="H40" s="932"/>
      <c r="I40" s="932"/>
    </row>
    <row r="41" spans="1:12" x14ac:dyDescent="0.2">
      <c r="A41" s="932"/>
      <c r="B41" s="932"/>
      <c r="C41" s="932"/>
      <c r="D41" s="932"/>
      <c r="E41" s="932"/>
      <c r="F41" s="932"/>
      <c r="G41" s="932"/>
      <c r="H41" s="932"/>
      <c r="I41" s="932"/>
    </row>
    <row r="42" spans="1:12" ht="6" customHeight="1" x14ac:dyDescent="0.2">
      <c r="A42" s="932"/>
      <c r="B42" s="932"/>
      <c r="C42" s="932"/>
      <c r="D42" s="932"/>
      <c r="E42" s="932"/>
      <c r="F42" s="932"/>
      <c r="G42" s="932"/>
      <c r="H42" s="932"/>
      <c r="I42" s="932"/>
    </row>
    <row r="43" spans="1:12" ht="28.5" customHeight="1" x14ac:dyDescent="0.2">
      <c r="A43" s="877"/>
      <c r="B43" s="877"/>
      <c r="C43" s="877"/>
      <c r="D43" s="877"/>
      <c r="E43" s="877"/>
      <c r="F43" s="877"/>
      <c r="G43" s="877"/>
      <c r="H43" s="877"/>
      <c r="I43" s="877"/>
    </row>
    <row r="44" spans="1:12" x14ac:dyDescent="0.2">
      <c r="A44" s="932"/>
      <c r="B44" s="932"/>
      <c r="C44" s="932"/>
      <c r="D44" s="932"/>
      <c r="E44" s="932"/>
      <c r="F44" s="932"/>
      <c r="G44" s="932"/>
      <c r="H44" s="932"/>
      <c r="I44" s="1"/>
    </row>
    <row r="45" spans="1:12" x14ac:dyDescent="0.2">
      <c r="A45" s="932"/>
      <c r="B45" s="932"/>
      <c r="C45" s="932"/>
      <c r="D45" s="932"/>
      <c r="E45" s="932"/>
      <c r="F45" s="932"/>
      <c r="G45" s="932"/>
      <c r="H45" s="932"/>
      <c r="I45" s="1"/>
    </row>
    <row r="46" spans="1:12" x14ac:dyDescent="0.2">
      <c r="A46" s="1"/>
      <c r="B46" s="1"/>
      <c r="C46" s="1"/>
      <c r="D46" s="1"/>
      <c r="E46" s="1"/>
      <c r="F46" s="1"/>
      <c r="G46" s="693"/>
      <c r="H46" s="1"/>
      <c r="I46" s="1"/>
    </row>
  </sheetData>
  <mergeCells count="8">
    <mergeCell ref="A44:H45"/>
    <mergeCell ref="A1:G2"/>
    <mergeCell ref="C3:D3"/>
    <mergeCell ref="E3:F3"/>
    <mergeCell ref="A3:A4"/>
    <mergeCell ref="B3:B4"/>
    <mergeCell ref="G3:I3"/>
    <mergeCell ref="A40:I42"/>
  </mergeCells>
  <conditionalFormatting sqref="C5:C6 C29 C8:C9">
    <cfRule type="cellIs" dxfId="273" priority="668" operator="between">
      <formula>0.00000001</formula>
      <formula>1</formula>
    </cfRule>
  </conditionalFormatting>
  <conditionalFormatting sqref="I5:I6">
    <cfRule type="cellIs" dxfId="272" priority="667" operator="between">
      <formula>0.000001</formula>
      <formula>1</formula>
    </cfRule>
  </conditionalFormatting>
  <conditionalFormatting sqref="C10">
    <cfRule type="cellIs" dxfId="271" priority="650" operator="between">
      <formula>0.00000001</formula>
      <formula>1</formula>
    </cfRule>
  </conditionalFormatting>
  <conditionalFormatting sqref="I10">
    <cfRule type="cellIs" dxfId="270" priority="649" operator="between">
      <formula>0.000001</formula>
      <formula>1</formula>
    </cfRule>
  </conditionalFormatting>
  <conditionalFormatting sqref="C17">
    <cfRule type="cellIs" dxfId="269" priority="628" operator="between">
      <formula>0.00000001</formula>
      <formula>1</formula>
    </cfRule>
  </conditionalFormatting>
  <conditionalFormatting sqref="C18">
    <cfRule type="cellIs" dxfId="268" priority="597" operator="between">
      <formula>0.00000001</formula>
      <formula>1</formula>
    </cfRule>
  </conditionalFormatting>
  <conditionalFormatting sqref="C13">
    <cfRule type="cellIs" dxfId="267" priority="601" operator="between">
      <formula>0.00000001</formula>
      <formula>1</formula>
    </cfRule>
  </conditionalFormatting>
  <conditionalFormatting sqref="C19">
    <cfRule type="cellIs" dxfId="266" priority="568" operator="between">
      <formula>0.00000001</formula>
      <formula>1</formula>
    </cfRule>
  </conditionalFormatting>
  <conditionalFormatting sqref="C21">
    <cfRule type="cellIs" dxfId="265" priority="541" operator="between">
      <formula>0.00000001</formula>
      <formula>1</formula>
    </cfRule>
  </conditionalFormatting>
  <conditionalFormatting sqref="C12">
    <cfRule type="cellIs" dxfId="264" priority="534" operator="between">
      <formula>0.00000001</formula>
      <formula>1</formula>
    </cfRule>
  </conditionalFormatting>
  <conditionalFormatting sqref="C13 C15">
    <cfRule type="cellIs" dxfId="263" priority="535" operator="between">
      <formula>0.00000001</formula>
      <formula>1</formula>
    </cfRule>
  </conditionalFormatting>
  <conditionalFormatting sqref="I11">
    <cfRule type="cellIs" dxfId="262" priority="531" operator="between">
      <formula>0.000001</formula>
      <formula>1</formula>
    </cfRule>
  </conditionalFormatting>
  <conditionalFormatting sqref="C8">
    <cfRule type="cellIs" dxfId="261" priority="530" operator="between">
      <formula>0.00000001</formula>
      <formula>1</formula>
    </cfRule>
  </conditionalFormatting>
  <conditionalFormatting sqref="C7">
    <cfRule type="cellIs" dxfId="260" priority="528" operator="between">
      <formula>0.00000001</formula>
      <formula>1</formula>
    </cfRule>
  </conditionalFormatting>
  <conditionalFormatting sqref="I19">
    <cfRule type="cellIs" dxfId="259" priority="526" operator="between">
      <formula>0.000001</formula>
      <formula>1</formula>
    </cfRule>
  </conditionalFormatting>
  <conditionalFormatting sqref="C29">
    <cfRule type="cellIs" dxfId="258" priority="522" operator="between">
      <formula>0.00000001</formula>
      <formula>1</formula>
    </cfRule>
  </conditionalFormatting>
  <conditionalFormatting sqref="C7">
    <cfRule type="cellIs" dxfId="257" priority="468" operator="between">
      <formula>0.00000001</formula>
      <formula>1</formula>
    </cfRule>
  </conditionalFormatting>
  <conditionalFormatting sqref="G19">
    <cfRule type="cellIs" dxfId="256" priority="475" operator="between">
      <formula>0.00000001</formula>
      <formula>1</formula>
    </cfRule>
  </conditionalFormatting>
  <conditionalFormatting sqref="G18">
    <cfRule type="cellIs" dxfId="255" priority="472" operator="between">
      <formula>0.00000001</formula>
      <formula>1</formula>
    </cfRule>
  </conditionalFormatting>
  <conditionalFormatting sqref="C8">
    <cfRule type="cellIs" dxfId="254" priority="470" operator="between">
      <formula>0.00000001</formula>
      <formula>1</formula>
    </cfRule>
  </conditionalFormatting>
  <conditionalFormatting sqref="C12">
    <cfRule type="cellIs" dxfId="253" priority="466" operator="between">
      <formula>0.00000001</formula>
      <formula>1</formula>
    </cfRule>
  </conditionalFormatting>
  <conditionalFormatting sqref="I11">
    <cfRule type="cellIs" dxfId="252" priority="464" operator="between">
      <formula>0.000001</formula>
      <formula>1</formula>
    </cfRule>
  </conditionalFormatting>
  <conditionalFormatting sqref="E12">
    <cfRule type="cellIs" dxfId="251" priority="463" operator="between">
      <formula>0.00000001</formula>
      <formula>1</formula>
    </cfRule>
  </conditionalFormatting>
  <conditionalFormatting sqref="G12">
    <cfRule type="cellIs" dxfId="250" priority="462" operator="between">
      <formula>0.00000001</formula>
      <formula>1</formula>
    </cfRule>
  </conditionalFormatting>
  <conditionalFormatting sqref="C27">
    <cfRule type="cellIs" dxfId="249" priority="450" operator="between">
      <formula>0.00000001</formula>
      <formula>1</formula>
    </cfRule>
  </conditionalFormatting>
  <conditionalFormatting sqref="I27">
    <cfRule type="cellIs" dxfId="248" priority="449" operator="between">
      <formula>0.000001</formula>
      <formula>1</formula>
    </cfRule>
  </conditionalFormatting>
  <conditionalFormatting sqref="I27">
    <cfRule type="cellIs" dxfId="247" priority="446" operator="between">
      <formula>0.000001</formula>
      <formula>1</formula>
    </cfRule>
  </conditionalFormatting>
  <conditionalFormatting sqref="C27">
    <cfRule type="cellIs" dxfId="246" priority="447" operator="between">
      <formula>0.00000001</formula>
      <formula>1</formula>
    </cfRule>
  </conditionalFormatting>
  <conditionalFormatting sqref="C34">
    <cfRule type="cellIs" dxfId="245" priority="438" operator="between">
      <formula>0.00000001</formula>
      <formula>1</formula>
    </cfRule>
  </conditionalFormatting>
  <conditionalFormatting sqref="C34">
    <cfRule type="cellIs" dxfId="244" priority="441" operator="between">
      <formula>0.00000001</formula>
      <formula>1</formula>
    </cfRule>
  </conditionalFormatting>
  <conditionalFormatting sqref="I13">
    <cfRule type="cellIs" dxfId="243" priority="432" operator="between">
      <formula>0.000001</formula>
      <formula>1</formula>
    </cfRule>
  </conditionalFormatting>
  <conditionalFormatting sqref="C9">
    <cfRule type="cellIs" dxfId="242" priority="426" operator="between">
      <formula>0.00000001</formula>
      <formula>1</formula>
    </cfRule>
  </conditionalFormatting>
  <conditionalFormatting sqref="C17">
    <cfRule type="cellIs" dxfId="241" priority="422" operator="between">
      <formula>0.00000001</formula>
      <formula>1</formula>
    </cfRule>
  </conditionalFormatting>
  <conditionalFormatting sqref="C12">
    <cfRule type="cellIs" dxfId="240" priority="423" operator="between">
      <formula>0.00000001</formula>
      <formula>1</formula>
    </cfRule>
  </conditionalFormatting>
  <conditionalFormatting sqref="C18">
    <cfRule type="cellIs" dxfId="239" priority="418" operator="between">
      <formula>0.00000001</formula>
      <formula>1</formula>
    </cfRule>
  </conditionalFormatting>
  <conditionalFormatting sqref="C21">
    <cfRule type="cellIs" dxfId="238" priority="414" operator="between">
      <formula>0.00000001</formula>
      <formula>1</formula>
    </cfRule>
  </conditionalFormatting>
  <conditionalFormatting sqref="E21">
    <cfRule type="cellIs" dxfId="237" priority="412" operator="between">
      <formula>0.00000001</formula>
      <formula>1</formula>
    </cfRule>
  </conditionalFormatting>
  <conditionalFormatting sqref="C19">
    <cfRule type="cellIs" dxfId="236" priority="410" operator="between">
      <formula>0.00000001</formula>
      <formula>1</formula>
    </cfRule>
  </conditionalFormatting>
  <conditionalFormatting sqref="C15">
    <cfRule type="cellIs" dxfId="235" priority="409" operator="between">
      <formula>0.00000001</formula>
      <formula>1</formula>
    </cfRule>
  </conditionalFormatting>
  <conditionalFormatting sqref="C7">
    <cfRule type="cellIs" dxfId="234" priority="403" operator="between">
      <formula>0.00000001</formula>
      <formula>1</formula>
    </cfRule>
  </conditionalFormatting>
  <conditionalFormatting sqref="E15">
    <cfRule type="cellIs" dxfId="233" priority="407" operator="between">
      <formula>0.00000001</formula>
      <formula>1</formula>
    </cfRule>
  </conditionalFormatting>
  <conditionalFormatting sqref="C10">
    <cfRule type="cellIs" dxfId="232" priority="405" operator="between">
      <formula>0.00000001</formula>
      <formula>1</formula>
    </cfRule>
  </conditionalFormatting>
  <conditionalFormatting sqref="I10">
    <cfRule type="cellIs" dxfId="231" priority="404" operator="between">
      <formula>0.000001</formula>
      <formula>1</formula>
    </cfRule>
  </conditionalFormatting>
  <conditionalFormatting sqref="C6">
    <cfRule type="cellIs" dxfId="230" priority="401" operator="between">
      <formula>0.00000001</formula>
      <formula>1</formula>
    </cfRule>
  </conditionalFormatting>
  <conditionalFormatting sqref="I6">
    <cfRule type="cellIs" dxfId="229" priority="400" operator="between">
      <formula>0.000001</formula>
      <formula>1</formula>
    </cfRule>
  </conditionalFormatting>
  <conditionalFormatting sqref="I18">
    <cfRule type="cellIs" dxfId="228" priority="399" operator="between">
      <formula>0.000001</formula>
      <formula>1</formula>
    </cfRule>
  </conditionalFormatting>
  <conditionalFormatting sqref="I13">
    <cfRule type="cellIs" dxfId="227" priority="398" operator="between">
      <formula>0.000001</formula>
      <formula>1</formula>
    </cfRule>
  </conditionalFormatting>
  <conditionalFormatting sqref="I19">
    <cfRule type="cellIs" dxfId="226" priority="392" operator="between">
      <formula>0.000001</formula>
      <formula>1</formula>
    </cfRule>
  </conditionalFormatting>
  <conditionalFormatting sqref="G18">
    <cfRule type="cellIs" dxfId="225" priority="377" operator="between">
      <formula>0.00000001</formula>
      <formula>1</formula>
    </cfRule>
  </conditionalFormatting>
  <conditionalFormatting sqref="E12">
    <cfRule type="cellIs" dxfId="224" priority="376" operator="between">
      <formula>0.00000001</formula>
      <formula>1</formula>
    </cfRule>
  </conditionalFormatting>
  <conditionalFormatting sqref="G12">
    <cfRule type="cellIs" dxfId="223" priority="375" operator="between">
      <formula>0.00000001</formula>
      <formula>1</formula>
    </cfRule>
  </conditionalFormatting>
  <conditionalFormatting sqref="G17">
    <cfRule type="cellIs" dxfId="222" priority="374" operator="between">
      <formula>0.00000001</formula>
      <formula>1</formula>
    </cfRule>
  </conditionalFormatting>
  <conditionalFormatting sqref="C7">
    <cfRule type="cellIs" dxfId="221" priority="372" operator="between">
      <formula>0.00000001</formula>
      <formula>1</formula>
    </cfRule>
  </conditionalFormatting>
  <conditionalFormatting sqref="C6">
    <cfRule type="cellIs" dxfId="220" priority="370" operator="between">
      <formula>0.00000001</formula>
      <formula>1</formula>
    </cfRule>
  </conditionalFormatting>
  <conditionalFormatting sqref="I6">
    <cfRule type="cellIs" dxfId="219" priority="369" operator="between">
      <formula>0.000001</formula>
      <formula>1</formula>
    </cfRule>
  </conditionalFormatting>
  <conditionalFormatting sqref="I10">
    <cfRule type="cellIs" dxfId="218" priority="366" operator="between">
      <formula>0.000001</formula>
      <formula>1</formula>
    </cfRule>
  </conditionalFormatting>
  <conditionalFormatting sqref="C10">
    <cfRule type="cellIs" dxfId="217" priority="367" operator="between">
      <formula>0.00000001</formula>
      <formula>1</formula>
    </cfRule>
  </conditionalFormatting>
  <conditionalFormatting sqref="E11">
    <cfRule type="cellIs" dxfId="216" priority="365" operator="between">
      <formula>0.00000001</formula>
      <formula>1</formula>
    </cfRule>
  </conditionalFormatting>
  <conditionalFormatting sqref="G11">
    <cfRule type="cellIs" dxfId="215" priority="364" operator="between">
      <formula>0.00000001</formula>
      <formula>1</formula>
    </cfRule>
  </conditionalFormatting>
  <conditionalFormatting sqref="C27">
    <cfRule type="cellIs" dxfId="214" priority="354" operator="between">
      <formula>0.00000001</formula>
      <formula>1</formula>
    </cfRule>
  </conditionalFormatting>
  <conditionalFormatting sqref="C27">
    <cfRule type="cellIs" dxfId="213" priority="351" operator="between">
      <formula>0.00000001</formula>
      <formula>1</formula>
    </cfRule>
  </conditionalFormatting>
  <conditionalFormatting sqref="E27">
    <cfRule type="cellIs" dxfId="212" priority="348" operator="between">
      <formula>0.00000001</formula>
      <formula>1</formula>
    </cfRule>
  </conditionalFormatting>
  <conditionalFormatting sqref="G27">
    <cfRule type="cellIs" dxfId="211" priority="347" operator="between">
      <formula>0.00000001</formula>
      <formula>1</formula>
    </cfRule>
  </conditionalFormatting>
  <conditionalFormatting sqref="C34">
    <cfRule type="cellIs" dxfId="210" priority="346" operator="between">
      <formula>0.00000001</formula>
      <formula>1</formula>
    </cfRule>
  </conditionalFormatting>
  <conditionalFormatting sqref="C34">
    <cfRule type="cellIs" dxfId="209" priority="342" operator="between">
      <formula>0.00000001</formula>
      <formula>1</formula>
    </cfRule>
  </conditionalFormatting>
  <conditionalFormatting sqref="K16">
    <cfRule type="cellIs" dxfId="208" priority="328" operator="between">
      <formula>0.000001</formula>
      <formula>1</formula>
    </cfRule>
  </conditionalFormatting>
  <conditionalFormatting sqref="C16">
    <cfRule type="cellIs" dxfId="207" priority="327" operator="between">
      <formula>0.00000001</formula>
      <formula>1</formula>
    </cfRule>
  </conditionalFormatting>
  <conditionalFormatting sqref="C16">
    <cfRule type="cellIs" dxfId="206" priority="326" operator="between">
      <formula>0.00000001</formula>
      <formula>1</formula>
    </cfRule>
  </conditionalFormatting>
  <conditionalFormatting sqref="C16">
    <cfRule type="cellIs" dxfId="205" priority="315" operator="between">
      <formula>0.00000001</formula>
      <formula>1</formula>
    </cfRule>
  </conditionalFormatting>
  <conditionalFormatting sqref="C16">
    <cfRule type="cellIs" dxfId="204" priority="314" operator="between">
      <formula>0.00000001</formula>
      <formula>1</formula>
    </cfRule>
  </conditionalFormatting>
  <conditionalFormatting sqref="E16">
    <cfRule type="cellIs" dxfId="203" priority="313" operator="between">
      <formula>0.00000001</formula>
      <formula>1</formula>
    </cfRule>
  </conditionalFormatting>
  <conditionalFormatting sqref="C15">
    <cfRule type="cellIs" dxfId="202" priority="312" operator="between">
      <formula>0.00000001</formula>
      <formula>1</formula>
    </cfRule>
  </conditionalFormatting>
  <conditionalFormatting sqref="C15">
    <cfRule type="cellIs" dxfId="201" priority="311" operator="between">
      <formula>0.00000001</formula>
      <formula>1</formula>
    </cfRule>
  </conditionalFormatting>
  <conditionalFormatting sqref="C14">
    <cfRule type="cellIs" dxfId="200" priority="310" operator="between">
      <formula>0.00000001</formula>
      <formula>1</formula>
    </cfRule>
  </conditionalFormatting>
  <conditionalFormatting sqref="C14">
    <cfRule type="cellIs" dxfId="199" priority="309" operator="between">
      <formula>0.00000001</formula>
      <formula>1</formula>
    </cfRule>
  </conditionalFormatting>
  <conditionalFormatting sqref="E14">
    <cfRule type="cellIs" dxfId="198" priority="308" operator="between">
      <formula>0.00000001</formula>
      <formula>1</formula>
    </cfRule>
  </conditionalFormatting>
  <conditionalFormatting sqref="G14">
    <cfRule type="cellIs" dxfId="197" priority="307" operator="between">
      <formula>0.00000001</formula>
      <formula>1</formula>
    </cfRule>
  </conditionalFormatting>
  <conditionalFormatting sqref="I14">
    <cfRule type="cellIs" dxfId="196" priority="306" operator="between">
      <formula>0.000001</formula>
      <formula>1</formula>
    </cfRule>
  </conditionalFormatting>
  <conditionalFormatting sqref="I14">
    <cfRule type="cellIs" dxfId="195" priority="305" operator="between">
      <formula>0.000001</formula>
      <formula>1</formula>
    </cfRule>
  </conditionalFormatting>
  <conditionalFormatting sqref="E14">
    <cfRule type="cellIs" dxfId="194" priority="304" operator="between">
      <formula>0.00000001</formula>
      <formula>1</formula>
    </cfRule>
  </conditionalFormatting>
  <conditionalFormatting sqref="G14">
    <cfRule type="cellIs" dxfId="193" priority="303" operator="between">
      <formula>0.00000001</formula>
      <formula>1</formula>
    </cfRule>
  </conditionalFormatting>
  <conditionalFormatting sqref="I12">
    <cfRule type="cellIs" dxfId="192" priority="301" operator="between">
      <formula>0.000001</formula>
      <formula>1</formula>
    </cfRule>
  </conditionalFormatting>
  <conditionalFormatting sqref="C34">
    <cfRule type="cellIs" dxfId="191" priority="298" operator="between">
      <formula>0.00000001</formula>
      <formula>1</formula>
    </cfRule>
  </conditionalFormatting>
  <conditionalFormatting sqref="C34">
    <cfRule type="cellIs" dxfId="190" priority="294" operator="between">
      <formula>0.00000001</formula>
      <formula>1</formula>
    </cfRule>
  </conditionalFormatting>
  <conditionalFormatting sqref="C34">
    <cfRule type="cellIs" dxfId="189" priority="288" operator="between">
      <formula>0.00000001</formula>
      <formula>1</formula>
    </cfRule>
  </conditionalFormatting>
  <conditionalFormatting sqref="C34">
    <cfRule type="cellIs" dxfId="188" priority="286" operator="between">
      <formula>0.00000001</formula>
      <formula>1</formula>
    </cfRule>
  </conditionalFormatting>
  <conditionalFormatting sqref="C35">
    <cfRule type="cellIs" dxfId="187" priority="243" operator="between">
      <formula>0.00000001</formula>
      <formula>1</formula>
    </cfRule>
  </conditionalFormatting>
  <conditionalFormatting sqref="C35">
    <cfRule type="cellIs" dxfId="186" priority="246" operator="between">
      <formula>0.00000001</formula>
      <formula>1</formula>
    </cfRule>
  </conditionalFormatting>
  <conditionalFormatting sqref="C35">
    <cfRule type="cellIs" dxfId="185" priority="245" operator="between">
      <formula>0.00000001</formula>
      <formula>1</formula>
    </cfRule>
  </conditionalFormatting>
  <conditionalFormatting sqref="C35">
    <cfRule type="cellIs" dxfId="184" priority="244" operator="between">
      <formula>0.00000001</formula>
      <formula>1</formula>
    </cfRule>
  </conditionalFormatting>
  <conditionalFormatting sqref="C35">
    <cfRule type="cellIs" dxfId="183" priority="242" operator="between">
      <formula>0.00000001</formula>
      <formula>1</formula>
    </cfRule>
  </conditionalFormatting>
  <conditionalFormatting sqref="I35">
    <cfRule type="cellIs" dxfId="182" priority="241" operator="between">
      <formula>0.000001</formula>
      <formula>1</formula>
    </cfRule>
  </conditionalFormatting>
  <conditionalFormatting sqref="C35">
    <cfRule type="cellIs" dxfId="181" priority="240" operator="between">
      <formula>0.00000001</formula>
      <formula>1</formula>
    </cfRule>
  </conditionalFormatting>
  <conditionalFormatting sqref="I35">
    <cfRule type="cellIs" dxfId="180" priority="239" operator="between">
      <formula>0.000001</formula>
      <formula>1</formula>
    </cfRule>
  </conditionalFormatting>
  <conditionalFormatting sqref="I35">
    <cfRule type="cellIs" dxfId="179" priority="237" operator="between">
      <formula>0.000001</formula>
      <formula>1</formula>
    </cfRule>
  </conditionalFormatting>
  <conditionalFormatting sqref="C35">
    <cfRule type="cellIs" dxfId="178" priority="238" operator="between">
      <formula>0.00000001</formula>
      <formula>1</formula>
    </cfRule>
  </conditionalFormatting>
  <conditionalFormatting sqref="I35">
    <cfRule type="cellIs" dxfId="177" priority="235" operator="between">
      <formula>0.000001</formula>
      <formula>1</formula>
    </cfRule>
  </conditionalFormatting>
  <conditionalFormatting sqref="C35">
    <cfRule type="cellIs" dxfId="176" priority="236" operator="between">
      <formula>0.00000001</formula>
      <formula>1</formula>
    </cfRule>
  </conditionalFormatting>
  <conditionalFormatting sqref="C35">
    <cfRule type="cellIs" dxfId="175" priority="234" operator="between">
      <formula>0.00000001</formula>
      <formula>1</formula>
    </cfRule>
  </conditionalFormatting>
  <conditionalFormatting sqref="I35">
    <cfRule type="cellIs" dxfId="174" priority="233" operator="between">
      <formula>0.000001</formula>
      <formula>1</formula>
    </cfRule>
  </conditionalFormatting>
  <conditionalFormatting sqref="C36">
    <cfRule type="cellIs" dxfId="173" priority="232" operator="between">
      <formula>0.00000001</formula>
      <formula>1</formula>
    </cfRule>
  </conditionalFormatting>
  <conditionalFormatting sqref="C36">
    <cfRule type="cellIs" dxfId="172" priority="230" operator="between">
      <formula>0.00000001</formula>
      <formula>1</formula>
    </cfRule>
  </conditionalFormatting>
  <conditionalFormatting sqref="C36">
    <cfRule type="cellIs" dxfId="171" priority="228" operator="between">
      <formula>0.00000001</formula>
      <formula>1</formula>
    </cfRule>
  </conditionalFormatting>
  <conditionalFormatting sqref="C36">
    <cfRule type="cellIs" dxfId="170" priority="226" operator="between">
      <formula>0.00000001</formula>
      <formula>1</formula>
    </cfRule>
  </conditionalFormatting>
  <conditionalFormatting sqref="C36">
    <cfRule type="cellIs" dxfId="169" priority="224" operator="between">
      <formula>0.00000001</formula>
      <formula>1</formula>
    </cfRule>
  </conditionalFormatting>
  <conditionalFormatting sqref="C36">
    <cfRule type="cellIs" dxfId="168" priority="222" operator="between">
      <formula>0.00000001</formula>
      <formula>1</formula>
    </cfRule>
  </conditionalFormatting>
  <conditionalFormatting sqref="C36">
    <cfRule type="cellIs" dxfId="167" priority="220" operator="between">
      <formula>0.00000001</formula>
      <formula>1</formula>
    </cfRule>
  </conditionalFormatting>
  <conditionalFormatting sqref="C36">
    <cfRule type="cellIs" dxfId="166" priority="218" operator="between">
      <formula>0.00000001</formula>
      <formula>1</formula>
    </cfRule>
  </conditionalFormatting>
  <conditionalFormatting sqref="C36">
    <cfRule type="cellIs" dxfId="165" priority="215" operator="between">
      <formula>0.00000001</formula>
      <formula>1</formula>
    </cfRule>
  </conditionalFormatting>
  <conditionalFormatting sqref="C36">
    <cfRule type="cellIs" dxfId="164" priority="216" operator="between">
      <formula>0.00000001</formula>
      <formula>1</formula>
    </cfRule>
  </conditionalFormatting>
  <conditionalFormatting sqref="C33">
    <cfRule type="cellIs" dxfId="163" priority="208" operator="between">
      <formula>0.00000001</formula>
      <formula>1</formula>
    </cfRule>
  </conditionalFormatting>
  <conditionalFormatting sqref="C33">
    <cfRule type="cellIs" dxfId="162" priority="207" operator="between">
      <formula>0.00000001</formula>
      <formula>1</formula>
    </cfRule>
  </conditionalFormatting>
  <conditionalFormatting sqref="C33">
    <cfRule type="cellIs" dxfId="161" priority="206" operator="between">
      <formula>0.00000001</formula>
      <formula>1</formula>
    </cfRule>
  </conditionalFormatting>
  <conditionalFormatting sqref="C33">
    <cfRule type="cellIs" dxfId="160" priority="205" operator="between">
      <formula>0.00000001</formula>
      <formula>1</formula>
    </cfRule>
  </conditionalFormatting>
  <conditionalFormatting sqref="E33">
    <cfRule type="cellIs" dxfId="159" priority="204" operator="between">
      <formula>0.00000001</formula>
      <formula>1</formula>
    </cfRule>
  </conditionalFormatting>
  <conditionalFormatting sqref="I33">
    <cfRule type="cellIs" dxfId="158" priority="203" operator="between">
      <formula>0.000001</formula>
      <formula>1</formula>
    </cfRule>
  </conditionalFormatting>
  <conditionalFormatting sqref="I33">
    <cfRule type="cellIs" dxfId="157" priority="202" operator="between">
      <formula>0.000001</formula>
      <formula>1</formula>
    </cfRule>
  </conditionalFormatting>
  <conditionalFormatting sqref="C33">
    <cfRule type="cellIs" dxfId="156" priority="201" operator="between">
      <formula>0.00000001</formula>
      <formula>1</formula>
    </cfRule>
  </conditionalFormatting>
  <conditionalFormatting sqref="I33">
    <cfRule type="cellIs" dxfId="155" priority="200" operator="between">
      <formula>0.000001</formula>
      <formula>1</formula>
    </cfRule>
  </conditionalFormatting>
  <conditionalFormatting sqref="C33">
    <cfRule type="cellIs" dxfId="154" priority="199" operator="between">
      <formula>0.00000001</formula>
      <formula>1</formula>
    </cfRule>
  </conditionalFormatting>
  <conditionalFormatting sqref="I33">
    <cfRule type="cellIs" dxfId="153" priority="198" operator="between">
      <formula>0.000001</formula>
      <formula>1</formula>
    </cfRule>
  </conditionalFormatting>
  <conditionalFormatting sqref="C33">
    <cfRule type="cellIs" dxfId="152" priority="197" operator="between">
      <formula>0.00000001</formula>
      <formula>1</formula>
    </cfRule>
  </conditionalFormatting>
  <conditionalFormatting sqref="I33">
    <cfRule type="cellIs" dxfId="151" priority="196" operator="between">
      <formula>0.000001</formula>
      <formula>1</formula>
    </cfRule>
  </conditionalFormatting>
  <conditionalFormatting sqref="I33">
    <cfRule type="cellIs" dxfId="150" priority="194" operator="between">
      <formula>0.000001</formula>
      <formula>1</formula>
    </cfRule>
  </conditionalFormatting>
  <conditionalFormatting sqref="C33">
    <cfRule type="cellIs" dxfId="149" priority="195" operator="between">
      <formula>0.00000001</formula>
      <formula>1</formula>
    </cfRule>
  </conditionalFormatting>
  <conditionalFormatting sqref="G33">
    <cfRule type="cellIs" dxfId="148" priority="193" operator="between">
      <formula>0.00000001</formula>
      <formula>1</formula>
    </cfRule>
  </conditionalFormatting>
  <conditionalFormatting sqref="C32">
    <cfRule type="cellIs" dxfId="147" priority="192" operator="between">
      <formula>0.00000001</formula>
      <formula>1</formula>
    </cfRule>
  </conditionalFormatting>
  <conditionalFormatting sqref="I32">
    <cfRule type="cellIs" dxfId="146" priority="191" operator="between">
      <formula>0.000001</formula>
      <formula>1</formula>
    </cfRule>
  </conditionalFormatting>
  <conditionalFormatting sqref="G32">
    <cfRule type="cellIs" dxfId="145" priority="190" operator="between">
      <formula>0.00000001</formula>
      <formula>1</formula>
    </cfRule>
  </conditionalFormatting>
  <conditionalFormatting sqref="C31">
    <cfRule type="cellIs" dxfId="144" priority="182" operator="between">
      <formula>0.00000001</formula>
      <formula>1</formula>
    </cfRule>
  </conditionalFormatting>
  <conditionalFormatting sqref="C31">
    <cfRule type="cellIs" dxfId="143" priority="180" operator="between">
      <formula>0.00000001</formula>
      <formula>1</formula>
    </cfRule>
  </conditionalFormatting>
  <conditionalFormatting sqref="C31">
    <cfRule type="cellIs" dxfId="142" priority="178" operator="between">
      <formula>0.00000001</formula>
      <formula>1</formula>
    </cfRule>
  </conditionalFormatting>
  <conditionalFormatting sqref="G31">
    <cfRule type="cellIs" dxfId="141" priority="176" operator="between">
      <formula>0.00000001</formula>
      <formula>1</formula>
    </cfRule>
  </conditionalFormatting>
  <conditionalFormatting sqref="E26">
    <cfRule type="cellIs" dxfId="140" priority="151" operator="between">
      <formula>0.00000001</formula>
      <formula>1</formula>
    </cfRule>
  </conditionalFormatting>
  <conditionalFormatting sqref="C26">
    <cfRule type="cellIs" dxfId="139" priority="157" operator="between">
      <formula>0.00000001</formula>
      <formula>1</formula>
    </cfRule>
  </conditionalFormatting>
  <conditionalFormatting sqref="I26">
    <cfRule type="cellIs" dxfId="138" priority="156" operator="between">
      <formula>0.000001</formula>
      <formula>1</formula>
    </cfRule>
  </conditionalFormatting>
  <conditionalFormatting sqref="I26">
    <cfRule type="cellIs" dxfId="137" priority="154" operator="between">
      <formula>0.000001</formula>
      <formula>1</formula>
    </cfRule>
  </conditionalFormatting>
  <conditionalFormatting sqref="C26">
    <cfRule type="cellIs" dxfId="136" priority="155" operator="between">
      <formula>0.00000001</formula>
      <formula>1</formula>
    </cfRule>
  </conditionalFormatting>
  <conditionalFormatting sqref="C26">
    <cfRule type="cellIs" dxfId="135" priority="153" operator="between">
      <formula>0.00000001</formula>
      <formula>1</formula>
    </cfRule>
  </conditionalFormatting>
  <conditionalFormatting sqref="C26">
    <cfRule type="cellIs" dxfId="134" priority="152" operator="between">
      <formula>0.00000001</formula>
      <formula>1</formula>
    </cfRule>
  </conditionalFormatting>
  <conditionalFormatting sqref="G26">
    <cfRule type="cellIs" dxfId="133" priority="150" operator="between">
      <formula>0.00000001</formula>
      <formula>1</formula>
    </cfRule>
  </conditionalFormatting>
  <conditionalFormatting sqref="C34">
    <cfRule type="cellIs" dxfId="132" priority="117" operator="between">
      <formula>0.00000001</formula>
      <formula>1</formula>
    </cfRule>
  </conditionalFormatting>
  <conditionalFormatting sqref="C32">
    <cfRule type="cellIs" dxfId="131" priority="115" operator="between">
      <formula>0.00000001</formula>
      <formula>1</formula>
    </cfRule>
  </conditionalFormatting>
  <conditionalFormatting sqref="C32">
    <cfRule type="cellIs" dxfId="130" priority="113" operator="between">
      <formula>0.00000001</formula>
      <formula>1</formula>
    </cfRule>
  </conditionalFormatting>
  <conditionalFormatting sqref="C32">
    <cfRule type="cellIs" dxfId="129" priority="111" operator="between">
      <formula>0.00000001</formula>
      <formula>1</formula>
    </cfRule>
  </conditionalFormatting>
  <conditionalFormatting sqref="C36">
    <cfRule type="cellIs" dxfId="128" priority="138" operator="between">
      <formula>0.00000001</formula>
      <formula>1</formula>
    </cfRule>
  </conditionalFormatting>
  <conditionalFormatting sqref="C36">
    <cfRule type="cellIs" dxfId="127" priority="139" operator="between">
      <formula>0.00000001</formula>
      <formula>1</formula>
    </cfRule>
  </conditionalFormatting>
  <conditionalFormatting sqref="C34">
    <cfRule type="cellIs" dxfId="126" priority="137" operator="between">
      <formula>0.00000001</formula>
      <formula>1</formula>
    </cfRule>
  </conditionalFormatting>
  <conditionalFormatting sqref="I34">
    <cfRule type="cellIs" dxfId="125" priority="136" operator="between">
      <formula>0.000001</formula>
      <formula>1</formula>
    </cfRule>
  </conditionalFormatting>
  <conditionalFormatting sqref="C34">
    <cfRule type="cellIs" dxfId="124" priority="135" operator="between">
      <formula>0.00000001</formula>
      <formula>1</formula>
    </cfRule>
  </conditionalFormatting>
  <conditionalFormatting sqref="I34">
    <cfRule type="cellIs" dxfId="123" priority="134" operator="between">
      <formula>0.000001</formula>
      <formula>1</formula>
    </cfRule>
  </conditionalFormatting>
  <conditionalFormatting sqref="C36">
    <cfRule type="cellIs" dxfId="122" priority="133" operator="between">
      <formula>0.00000001</formula>
      <formula>1</formula>
    </cfRule>
  </conditionalFormatting>
  <conditionalFormatting sqref="I34">
    <cfRule type="cellIs" dxfId="121" priority="122" operator="between">
      <formula>0.000001</formula>
      <formula>1</formula>
    </cfRule>
  </conditionalFormatting>
  <conditionalFormatting sqref="I34">
    <cfRule type="cellIs" dxfId="120" priority="130" operator="between">
      <formula>0.000001</formula>
      <formula>1</formula>
    </cfRule>
  </conditionalFormatting>
  <conditionalFormatting sqref="C34">
    <cfRule type="cellIs" dxfId="119" priority="131" operator="between">
      <formula>0.00000001</formula>
      <formula>1</formula>
    </cfRule>
  </conditionalFormatting>
  <conditionalFormatting sqref="I34">
    <cfRule type="cellIs" dxfId="118" priority="128" operator="between">
      <formula>0.000001</formula>
      <formula>1</formula>
    </cfRule>
  </conditionalFormatting>
  <conditionalFormatting sqref="C34">
    <cfRule type="cellIs" dxfId="117" priority="129" operator="between">
      <formula>0.00000001</formula>
      <formula>1</formula>
    </cfRule>
  </conditionalFormatting>
  <conditionalFormatting sqref="C34">
    <cfRule type="cellIs" dxfId="116" priority="127" operator="between">
      <formula>0.00000001</formula>
      <formula>1</formula>
    </cfRule>
  </conditionalFormatting>
  <conditionalFormatting sqref="I34">
    <cfRule type="cellIs" dxfId="115" priority="126" operator="between">
      <formula>0.000001</formula>
      <formula>1</formula>
    </cfRule>
  </conditionalFormatting>
  <conditionalFormatting sqref="C36">
    <cfRule type="cellIs" dxfId="114" priority="125" operator="between">
      <formula>0.00000001</formula>
      <formula>1</formula>
    </cfRule>
  </conditionalFormatting>
  <conditionalFormatting sqref="C34">
    <cfRule type="cellIs" dxfId="113" priority="123" operator="between">
      <formula>0.00000001</formula>
      <formula>1</formula>
    </cfRule>
  </conditionalFormatting>
  <conditionalFormatting sqref="I34">
    <cfRule type="cellIs" dxfId="112" priority="120" operator="between">
      <formula>0.000001</formula>
      <formula>1</formula>
    </cfRule>
  </conditionalFormatting>
  <conditionalFormatting sqref="C34">
    <cfRule type="cellIs" dxfId="111" priority="121" operator="between">
      <formula>0.00000001</formula>
      <formula>1</formula>
    </cfRule>
  </conditionalFormatting>
  <conditionalFormatting sqref="C34">
    <cfRule type="cellIs" dxfId="110" priority="119" operator="between">
      <formula>0.00000001</formula>
      <formula>1</formula>
    </cfRule>
  </conditionalFormatting>
  <conditionalFormatting sqref="I34">
    <cfRule type="cellIs" dxfId="109" priority="118" operator="between">
      <formula>0.000001</formula>
      <formula>1</formula>
    </cfRule>
  </conditionalFormatting>
  <conditionalFormatting sqref="C34">
    <cfRule type="cellIs" dxfId="108" priority="116" operator="between">
      <formula>0.00000001</formula>
      <formula>1</formula>
    </cfRule>
  </conditionalFormatting>
  <conditionalFormatting sqref="C32">
    <cfRule type="cellIs" dxfId="107" priority="114" operator="between">
      <formula>0.00000001</formula>
      <formula>1</formula>
    </cfRule>
  </conditionalFormatting>
  <conditionalFormatting sqref="C32">
    <cfRule type="cellIs" dxfId="106" priority="112" operator="between">
      <formula>0.00000001</formula>
      <formula>1</formula>
    </cfRule>
  </conditionalFormatting>
  <conditionalFormatting sqref="I32">
    <cfRule type="cellIs" dxfId="105" priority="110" operator="between">
      <formula>0.000001</formula>
      <formula>1</formula>
    </cfRule>
  </conditionalFormatting>
  <conditionalFormatting sqref="C32">
    <cfRule type="cellIs" dxfId="104" priority="109" operator="between">
      <formula>0.00000001</formula>
      <formula>1</formula>
    </cfRule>
  </conditionalFormatting>
  <conditionalFormatting sqref="I32">
    <cfRule type="cellIs" dxfId="103" priority="108" operator="between">
      <formula>0.000001</formula>
      <formula>1</formula>
    </cfRule>
  </conditionalFormatting>
  <conditionalFormatting sqref="I32">
    <cfRule type="cellIs" dxfId="102" priority="106" operator="between">
      <formula>0.000001</formula>
      <formula>1</formula>
    </cfRule>
  </conditionalFormatting>
  <conditionalFormatting sqref="C32">
    <cfRule type="cellIs" dxfId="101" priority="107" operator="between">
      <formula>0.00000001</formula>
      <formula>1</formula>
    </cfRule>
  </conditionalFormatting>
  <conditionalFormatting sqref="I32">
    <cfRule type="cellIs" dxfId="100" priority="104" operator="between">
      <formula>0.000001</formula>
      <formula>1</formula>
    </cfRule>
  </conditionalFormatting>
  <conditionalFormatting sqref="C32">
    <cfRule type="cellIs" dxfId="99" priority="105" operator="between">
      <formula>0.00000001</formula>
      <formula>1</formula>
    </cfRule>
  </conditionalFormatting>
  <conditionalFormatting sqref="C32">
    <cfRule type="cellIs" dxfId="98" priority="103" operator="between">
      <formula>0.00000001</formula>
      <formula>1</formula>
    </cfRule>
  </conditionalFormatting>
  <conditionalFormatting sqref="I32">
    <cfRule type="cellIs" dxfId="97" priority="102" operator="between">
      <formula>0.000001</formula>
      <formula>1</formula>
    </cfRule>
  </conditionalFormatting>
  <conditionalFormatting sqref="C33">
    <cfRule type="cellIs" dxfId="96" priority="101" operator="between">
      <formula>0.00000001</formula>
      <formula>1</formula>
    </cfRule>
  </conditionalFormatting>
  <conditionalFormatting sqref="I33">
    <cfRule type="cellIs" dxfId="95" priority="100" operator="between">
      <formula>0.000001</formula>
      <formula>1</formula>
    </cfRule>
  </conditionalFormatting>
  <conditionalFormatting sqref="C33">
    <cfRule type="cellIs" dxfId="94" priority="99" operator="between">
      <formula>0.00000001</formula>
      <formula>1</formula>
    </cfRule>
  </conditionalFormatting>
  <conditionalFormatting sqref="I33">
    <cfRule type="cellIs" dxfId="93" priority="98" operator="between">
      <formula>0.000001</formula>
      <formula>1</formula>
    </cfRule>
  </conditionalFormatting>
  <conditionalFormatting sqref="I33">
    <cfRule type="cellIs" dxfId="92" priority="96" operator="between">
      <formula>0.000001</formula>
      <formula>1</formula>
    </cfRule>
  </conditionalFormatting>
  <conditionalFormatting sqref="C33">
    <cfRule type="cellIs" dxfId="91" priority="97" operator="between">
      <formula>0.00000001</formula>
      <formula>1</formula>
    </cfRule>
  </conditionalFormatting>
  <conditionalFormatting sqref="I33">
    <cfRule type="cellIs" dxfId="90" priority="94" operator="between">
      <formula>0.000001</formula>
      <formula>1</formula>
    </cfRule>
  </conditionalFormatting>
  <conditionalFormatting sqref="C33">
    <cfRule type="cellIs" dxfId="89" priority="95" operator="between">
      <formula>0.00000001</formula>
      <formula>1</formula>
    </cfRule>
  </conditionalFormatting>
  <conditionalFormatting sqref="C33">
    <cfRule type="cellIs" dxfId="88" priority="93" operator="between">
      <formula>0.00000001</formula>
      <formula>1</formula>
    </cfRule>
  </conditionalFormatting>
  <conditionalFormatting sqref="I33">
    <cfRule type="cellIs" dxfId="87" priority="92" operator="between">
      <formula>0.000001</formula>
      <formula>1</formula>
    </cfRule>
  </conditionalFormatting>
  <conditionalFormatting sqref="I33">
    <cfRule type="cellIs" dxfId="86" priority="90" operator="between">
      <formula>0.000001</formula>
      <formula>1</formula>
    </cfRule>
  </conditionalFormatting>
  <conditionalFormatting sqref="C33">
    <cfRule type="cellIs" dxfId="85" priority="91" operator="between">
      <formula>0.00000001</formula>
      <formula>1</formula>
    </cfRule>
  </conditionalFormatting>
  <conditionalFormatting sqref="I33">
    <cfRule type="cellIs" dxfId="84" priority="88" operator="between">
      <formula>0.000001</formula>
      <formula>1</formula>
    </cfRule>
  </conditionalFormatting>
  <conditionalFormatting sqref="C33">
    <cfRule type="cellIs" dxfId="83" priority="89" operator="between">
      <formula>0.00000001</formula>
      <formula>1</formula>
    </cfRule>
  </conditionalFormatting>
  <conditionalFormatting sqref="C33">
    <cfRule type="cellIs" dxfId="82" priority="87" operator="between">
      <formula>0.00000001</formula>
      <formula>1</formula>
    </cfRule>
  </conditionalFormatting>
  <conditionalFormatting sqref="I33">
    <cfRule type="cellIs" dxfId="81" priority="86" operator="between">
      <formula>0.000001</formula>
      <formula>1</formula>
    </cfRule>
  </conditionalFormatting>
  <conditionalFormatting sqref="C33">
    <cfRule type="cellIs" dxfId="80" priority="84" operator="between">
      <formula>0.00000001</formula>
      <formula>1</formula>
    </cfRule>
  </conditionalFormatting>
  <conditionalFormatting sqref="C33">
    <cfRule type="cellIs" dxfId="79" priority="85" operator="between">
      <formula>0.00000001</formula>
      <formula>1</formula>
    </cfRule>
  </conditionalFormatting>
  <conditionalFormatting sqref="C35">
    <cfRule type="cellIs" dxfId="78" priority="82" operator="between">
      <formula>0.00000001</formula>
      <formula>1</formula>
    </cfRule>
  </conditionalFormatting>
  <conditionalFormatting sqref="C35">
    <cfRule type="cellIs" dxfId="77" priority="83" operator="between">
      <formula>0.00000001</formula>
      <formula>1</formula>
    </cfRule>
  </conditionalFormatting>
  <conditionalFormatting sqref="C35">
    <cfRule type="cellIs" dxfId="76" priority="81" operator="between">
      <formula>0.00000001</formula>
      <formula>1</formula>
    </cfRule>
  </conditionalFormatting>
  <conditionalFormatting sqref="I35">
    <cfRule type="cellIs" dxfId="75" priority="80" operator="between">
      <formula>0.000001</formula>
      <formula>1</formula>
    </cfRule>
  </conditionalFormatting>
  <conditionalFormatting sqref="C35">
    <cfRule type="cellIs" dxfId="74" priority="79" operator="between">
      <formula>0.00000001</formula>
      <formula>1</formula>
    </cfRule>
  </conditionalFormatting>
  <conditionalFormatting sqref="I35">
    <cfRule type="cellIs" dxfId="73" priority="78" operator="between">
      <formula>0.000001</formula>
      <formula>1</formula>
    </cfRule>
  </conditionalFormatting>
  <conditionalFormatting sqref="C28">
    <cfRule type="cellIs" dxfId="72" priority="43" operator="between">
      <formula>0.00000001</formula>
      <formula>1</formula>
    </cfRule>
  </conditionalFormatting>
  <conditionalFormatting sqref="I28">
    <cfRule type="cellIs" dxfId="71" priority="42" operator="between">
      <formula>0.000001</formula>
      <formula>1</formula>
    </cfRule>
  </conditionalFormatting>
  <conditionalFormatting sqref="I28">
    <cfRule type="cellIs" dxfId="70" priority="40" operator="between">
      <formula>0.000001</formula>
      <formula>1</formula>
    </cfRule>
  </conditionalFormatting>
  <conditionalFormatting sqref="C28">
    <cfRule type="cellIs" dxfId="69" priority="41" operator="between">
      <formula>0.00000001</formula>
      <formula>1</formula>
    </cfRule>
  </conditionalFormatting>
  <conditionalFormatting sqref="C23">
    <cfRule type="cellIs" dxfId="68" priority="63" operator="between">
      <formula>0.00000001</formula>
      <formula>1</formula>
    </cfRule>
  </conditionalFormatting>
  <conditionalFormatting sqref="C24">
    <cfRule type="cellIs" dxfId="67" priority="62" operator="between">
      <formula>0.00000001</formula>
      <formula>1</formula>
    </cfRule>
  </conditionalFormatting>
  <conditionalFormatting sqref="I24">
    <cfRule type="cellIs" dxfId="66" priority="61" operator="between">
      <formula>0.000001</formula>
      <formula>1</formula>
    </cfRule>
  </conditionalFormatting>
  <conditionalFormatting sqref="C23">
    <cfRule type="cellIs" dxfId="65" priority="60" operator="between">
      <formula>0.00000001</formula>
      <formula>1</formula>
    </cfRule>
  </conditionalFormatting>
  <conditionalFormatting sqref="C24">
    <cfRule type="cellIs" dxfId="64" priority="59" operator="between">
      <formula>0.00000001</formula>
      <formula>1</formula>
    </cfRule>
  </conditionalFormatting>
  <conditionalFormatting sqref="I24">
    <cfRule type="cellIs" dxfId="63" priority="58" operator="between">
      <formula>0.000001</formula>
      <formula>1</formula>
    </cfRule>
  </conditionalFormatting>
  <conditionalFormatting sqref="I24">
    <cfRule type="cellIs" dxfId="62" priority="56" operator="between">
      <formula>0.000001</formula>
      <formula>1</formula>
    </cfRule>
  </conditionalFormatting>
  <conditionalFormatting sqref="C24">
    <cfRule type="cellIs" dxfId="61" priority="57" operator="between">
      <formula>0.00000001</formula>
      <formula>1</formula>
    </cfRule>
  </conditionalFormatting>
  <conditionalFormatting sqref="I25">
    <cfRule type="cellIs" dxfId="60" priority="55" operator="between">
      <formula>0.000001</formula>
      <formula>1</formula>
    </cfRule>
  </conditionalFormatting>
  <conditionalFormatting sqref="I25">
    <cfRule type="cellIs" dxfId="59" priority="54" operator="between">
      <formula>0.000001</formula>
      <formula>1</formula>
    </cfRule>
  </conditionalFormatting>
  <conditionalFormatting sqref="E25">
    <cfRule type="cellIs" dxfId="58" priority="53" operator="between">
      <formula>0.00000001</formula>
      <formula>1</formula>
    </cfRule>
  </conditionalFormatting>
  <conditionalFormatting sqref="G25">
    <cfRule type="cellIs" dxfId="57" priority="52" operator="between">
      <formula>0.00000001</formula>
      <formula>1</formula>
    </cfRule>
  </conditionalFormatting>
  <conditionalFormatting sqref="C30">
    <cfRule type="cellIs" dxfId="56" priority="51" operator="between">
      <formula>0.00000001</formula>
      <formula>1</formula>
    </cfRule>
  </conditionalFormatting>
  <conditionalFormatting sqref="I30">
    <cfRule type="cellIs" dxfId="55" priority="50" operator="between">
      <formula>0.000001</formula>
      <formula>1</formula>
    </cfRule>
  </conditionalFormatting>
  <conditionalFormatting sqref="C30">
    <cfRule type="cellIs" dxfId="54" priority="49" operator="between">
      <formula>0.00000001</formula>
      <formula>1</formula>
    </cfRule>
  </conditionalFormatting>
  <conditionalFormatting sqref="I30">
    <cfRule type="cellIs" dxfId="53" priority="48" operator="between">
      <formula>0.000001</formula>
      <formula>1</formula>
    </cfRule>
  </conditionalFormatting>
  <conditionalFormatting sqref="I30">
    <cfRule type="cellIs" dxfId="52" priority="46" operator="between">
      <formula>0.000001</formula>
      <formula>1</formula>
    </cfRule>
  </conditionalFormatting>
  <conditionalFormatting sqref="C30">
    <cfRule type="cellIs" dxfId="51" priority="47" operator="between">
      <formula>0.00000001</formula>
      <formula>1</formula>
    </cfRule>
  </conditionalFormatting>
  <conditionalFormatting sqref="C28">
    <cfRule type="cellIs" dxfId="50" priority="45" operator="between">
      <formula>0.00000001</formula>
      <formula>1</formula>
    </cfRule>
  </conditionalFormatting>
  <conditionalFormatting sqref="I28">
    <cfRule type="cellIs" dxfId="49" priority="44" operator="between">
      <formula>0.000001</formula>
      <formula>1</formula>
    </cfRule>
  </conditionalFormatting>
  <conditionalFormatting sqref="C22">
    <cfRule type="cellIs" dxfId="48" priority="39" operator="between">
      <formula>0.00000001</formula>
      <formula>1</formula>
    </cfRule>
  </conditionalFormatting>
  <conditionalFormatting sqref="I22">
    <cfRule type="cellIs" dxfId="47" priority="38" operator="between">
      <formula>0.000001</formula>
      <formula>1</formula>
    </cfRule>
  </conditionalFormatting>
  <conditionalFormatting sqref="C22">
    <cfRule type="cellIs" dxfId="46" priority="37" operator="between">
      <formula>0.00000001</formula>
      <formula>1</formula>
    </cfRule>
  </conditionalFormatting>
  <conditionalFormatting sqref="I22">
    <cfRule type="cellIs" dxfId="45" priority="36" operator="between">
      <formula>0.000001</formula>
      <formula>1</formula>
    </cfRule>
  </conditionalFormatting>
  <conditionalFormatting sqref="I22">
    <cfRule type="cellIs" dxfId="44" priority="34" operator="between">
      <formula>0.000001</formula>
      <formula>1</formula>
    </cfRule>
  </conditionalFormatting>
  <conditionalFormatting sqref="C22">
    <cfRule type="cellIs" dxfId="43" priority="35" operator="between">
      <formula>0.00000001</formula>
      <formula>1</formula>
    </cfRule>
  </conditionalFormatting>
  <conditionalFormatting sqref="I21">
    <cfRule type="cellIs" dxfId="42" priority="33" operator="between">
      <formula>0.000001</formula>
      <formula>1</formula>
    </cfRule>
  </conditionalFormatting>
  <conditionalFormatting sqref="I21">
    <cfRule type="cellIs" dxfId="41" priority="32" operator="between">
      <formula>0.000001</formula>
      <formula>1</formula>
    </cfRule>
  </conditionalFormatting>
  <conditionalFormatting sqref="G13">
    <cfRule type="cellIs" dxfId="40" priority="31" operator="between">
      <formula>0.000001</formula>
      <formula>1</formula>
    </cfRule>
  </conditionalFormatting>
  <conditionalFormatting sqref="G13">
    <cfRule type="cellIs" dxfId="39" priority="30" operator="between">
      <formula>0.000001</formula>
      <formula>1</formula>
    </cfRule>
  </conditionalFormatting>
  <conditionalFormatting sqref="C37">
    <cfRule type="cellIs" dxfId="38" priority="28" operator="between">
      <formula>0.00000001</formula>
      <formula>1</formula>
    </cfRule>
  </conditionalFormatting>
  <conditionalFormatting sqref="C37">
    <cfRule type="cellIs" dxfId="37" priority="29" operator="between">
      <formula>0.00000001</formula>
      <formula>1</formula>
    </cfRule>
  </conditionalFormatting>
  <conditionalFormatting sqref="C37">
    <cfRule type="cellIs" dxfId="36" priority="27" operator="between">
      <formula>0.00000001</formula>
      <formula>1</formula>
    </cfRule>
  </conditionalFormatting>
  <conditionalFormatting sqref="C37">
    <cfRule type="cellIs" dxfId="35" priority="26" operator="between">
      <formula>0.00000001</formula>
      <formula>1</formula>
    </cfRule>
  </conditionalFormatting>
  <conditionalFormatting sqref="C37">
    <cfRule type="cellIs" dxfId="34" priority="25" operator="between">
      <formula>0.00000001</formula>
      <formula>1</formula>
    </cfRule>
  </conditionalFormatting>
  <conditionalFormatting sqref="C37">
    <cfRule type="cellIs" dxfId="33" priority="24" operator="between">
      <formula>0.00000001</formula>
      <formula>1</formula>
    </cfRule>
  </conditionalFormatting>
  <conditionalFormatting sqref="C37">
    <cfRule type="cellIs" dxfId="32" priority="23" operator="between">
      <formula>0.00000001</formula>
      <formula>1</formula>
    </cfRule>
  </conditionalFormatting>
  <conditionalFormatting sqref="C37">
    <cfRule type="cellIs" dxfId="31" priority="22" operator="between">
      <formula>0.00000001</formula>
      <formula>1</formula>
    </cfRule>
  </conditionalFormatting>
  <conditionalFormatting sqref="C37">
    <cfRule type="cellIs" dxfId="30" priority="5" operator="between">
      <formula>0.00000001</formula>
      <formula>1</formula>
    </cfRule>
  </conditionalFormatting>
  <conditionalFormatting sqref="C37">
    <cfRule type="cellIs" dxfId="29" priority="21" operator="between">
      <formula>0.00000001</formula>
      <formula>1</formula>
    </cfRule>
  </conditionalFormatting>
  <conditionalFormatting sqref="I37">
    <cfRule type="cellIs" dxfId="28" priority="20" operator="between">
      <formula>0.000001</formula>
      <formula>1</formula>
    </cfRule>
  </conditionalFormatting>
  <conditionalFormatting sqref="C37">
    <cfRule type="cellIs" dxfId="27" priority="19" operator="between">
      <formula>0.00000001</formula>
      <formula>1</formula>
    </cfRule>
  </conditionalFormatting>
  <conditionalFormatting sqref="I37">
    <cfRule type="cellIs" dxfId="26" priority="18" operator="between">
      <formula>0.000001</formula>
      <formula>1</formula>
    </cfRule>
  </conditionalFormatting>
  <conditionalFormatting sqref="I37">
    <cfRule type="cellIs" dxfId="25" priority="10" operator="between">
      <formula>0.000001</formula>
      <formula>1</formula>
    </cfRule>
  </conditionalFormatting>
  <conditionalFormatting sqref="I37">
    <cfRule type="cellIs" dxfId="24" priority="16" operator="between">
      <formula>0.000001</formula>
      <formula>1</formula>
    </cfRule>
  </conditionalFormatting>
  <conditionalFormatting sqref="C37">
    <cfRule type="cellIs" dxfId="23" priority="17" operator="between">
      <formula>0.00000001</formula>
      <formula>1</formula>
    </cfRule>
  </conditionalFormatting>
  <conditionalFormatting sqref="I37">
    <cfRule type="cellIs" dxfId="22" priority="14" operator="between">
      <formula>0.000001</formula>
      <formula>1</formula>
    </cfRule>
  </conditionalFormatting>
  <conditionalFormatting sqref="C37">
    <cfRule type="cellIs" dxfId="21" priority="15" operator="between">
      <formula>0.00000001</formula>
      <formula>1</formula>
    </cfRule>
  </conditionalFormatting>
  <conditionalFormatting sqref="C37">
    <cfRule type="cellIs" dxfId="20" priority="13" operator="between">
      <formula>0.00000001</formula>
      <formula>1</formula>
    </cfRule>
  </conditionalFormatting>
  <conditionalFormatting sqref="I37">
    <cfRule type="cellIs" dxfId="19" priority="12" operator="between">
      <formula>0.000001</formula>
      <formula>1</formula>
    </cfRule>
  </conditionalFormatting>
  <conditionalFormatting sqref="C37">
    <cfRule type="cellIs" dxfId="18" priority="11" operator="between">
      <formula>0.00000001</formula>
      <formula>1</formula>
    </cfRule>
  </conditionalFormatting>
  <conditionalFormatting sqref="I37">
    <cfRule type="cellIs" dxfId="17" priority="8" operator="between">
      <formula>0.000001</formula>
      <formula>1</formula>
    </cfRule>
  </conditionalFormatting>
  <conditionalFormatting sqref="C37">
    <cfRule type="cellIs" dxfId="16" priority="9" operator="between">
      <formula>0.00000001</formula>
      <formula>1</formula>
    </cfRule>
  </conditionalFormatting>
  <conditionalFormatting sqref="C37">
    <cfRule type="cellIs" dxfId="15" priority="7" operator="between">
      <formula>0.00000001</formula>
      <formula>1</formula>
    </cfRule>
  </conditionalFormatting>
  <conditionalFormatting sqref="I37">
    <cfRule type="cellIs" dxfId="14" priority="6" operator="between">
      <formula>0.000001</formula>
      <formula>1</formula>
    </cfRule>
  </conditionalFormatting>
  <conditionalFormatting sqref="C37">
    <cfRule type="cellIs" dxfId="13" priority="4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K14" sqref="K14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924" t="s">
        <v>388</v>
      </c>
      <c r="B1" s="924"/>
      <c r="C1" s="924"/>
      <c r="D1" s="924"/>
      <c r="E1" s="924"/>
      <c r="F1" s="924"/>
      <c r="G1" s="1"/>
      <c r="H1" s="1"/>
      <c r="I1" s="1"/>
    </row>
    <row r="2" spans="1:12" x14ac:dyDescent="0.2">
      <c r="A2" s="925"/>
      <c r="B2" s="925"/>
      <c r="C2" s="925"/>
      <c r="D2" s="925"/>
      <c r="E2" s="925"/>
      <c r="F2" s="925"/>
      <c r="G2" s="11"/>
      <c r="H2" s="62" t="s">
        <v>536</v>
      </c>
      <c r="I2" s="1"/>
    </row>
    <row r="3" spans="1:12" x14ac:dyDescent="0.2">
      <c r="A3" s="12"/>
      <c r="B3" s="893">
        <f>INDICE!A3</f>
        <v>42736</v>
      </c>
      <c r="C3" s="894">
        <v>41671</v>
      </c>
      <c r="D3" s="894" t="s">
        <v>118</v>
      </c>
      <c r="E3" s="894"/>
      <c r="F3" s="894" t="s">
        <v>119</v>
      </c>
      <c r="G3" s="894"/>
      <c r="H3" s="894"/>
      <c r="I3" s="1"/>
    </row>
    <row r="4" spans="1:12" x14ac:dyDescent="0.2">
      <c r="A4" s="602"/>
      <c r="B4" s="97" t="s">
        <v>54</v>
      </c>
      <c r="C4" s="97" t="s">
        <v>480</v>
      </c>
      <c r="D4" s="97" t="s">
        <v>54</v>
      </c>
      <c r="E4" s="97" t="s">
        <v>480</v>
      </c>
      <c r="F4" s="97" t="s">
        <v>54</v>
      </c>
      <c r="G4" s="442" t="s">
        <v>480</v>
      </c>
      <c r="H4" s="442" t="s">
        <v>108</v>
      </c>
      <c r="I4" s="62"/>
    </row>
    <row r="5" spans="1:12" ht="14.1" customHeight="1" x14ac:dyDescent="0.2">
      <c r="A5" s="779" t="s">
        <v>372</v>
      </c>
      <c r="B5" s="356">
        <v>1663.7879900000003</v>
      </c>
      <c r="C5" s="357">
        <v>-39.154107108583219</v>
      </c>
      <c r="D5" s="356">
        <v>1663.7879900000003</v>
      </c>
      <c r="E5" s="357">
        <v>-39.154107108583219</v>
      </c>
      <c r="F5" s="356">
        <v>41808.56207</v>
      </c>
      <c r="G5" s="357">
        <v>3.16646528242766</v>
      </c>
      <c r="H5" s="357">
        <v>97.757570093474271</v>
      </c>
      <c r="I5" s="1"/>
    </row>
    <row r="6" spans="1:12" x14ac:dyDescent="0.2">
      <c r="A6" s="65" t="s">
        <v>608</v>
      </c>
      <c r="B6" s="684">
        <v>1642.5134100000002</v>
      </c>
      <c r="C6" s="696">
        <v>-39.872256109283086</v>
      </c>
      <c r="D6" s="684">
        <v>1642.5134100000002</v>
      </c>
      <c r="E6" s="696">
        <v>-39.872256109283086</v>
      </c>
      <c r="F6" s="684">
        <v>35207.913670000002</v>
      </c>
      <c r="G6" s="696">
        <v>0.7756488694835445</v>
      </c>
      <c r="H6" s="696">
        <v>82.32380923977604</v>
      </c>
      <c r="I6" s="1"/>
    </row>
    <row r="7" spans="1:12" x14ac:dyDescent="0.2">
      <c r="A7" s="65" t="s">
        <v>609</v>
      </c>
      <c r="B7" s="686">
        <v>21.274579999999997</v>
      </c>
      <c r="C7" s="696">
        <v>681.28048063928532</v>
      </c>
      <c r="D7" s="686">
        <v>21.274579999999997</v>
      </c>
      <c r="E7" s="696">
        <v>681.28048063928532</v>
      </c>
      <c r="F7" s="686">
        <v>6600.6483999999991</v>
      </c>
      <c r="G7" s="696">
        <v>18.11305917217058</v>
      </c>
      <c r="H7" s="696">
        <v>15.433760853698233</v>
      </c>
      <c r="I7" s="695"/>
      <c r="J7" s="257"/>
    </row>
    <row r="8" spans="1:12" x14ac:dyDescent="0.2">
      <c r="A8" s="779" t="s">
        <v>610</v>
      </c>
      <c r="B8" s="632">
        <v>46.963209999999997</v>
      </c>
      <c r="C8" s="649">
        <v>-95.469322691805914</v>
      </c>
      <c r="D8" s="632">
        <v>46.963209999999997</v>
      </c>
      <c r="E8" s="649">
        <v>-95.469322691805914</v>
      </c>
      <c r="F8" s="632">
        <v>959.03335000000015</v>
      </c>
      <c r="G8" s="649">
        <v>-93.806394010224821</v>
      </c>
      <c r="H8" s="649">
        <v>2.2424299065257105</v>
      </c>
      <c r="I8" s="695"/>
      <c r="J8" s="257"/>
    </row>
    <row r="9" spans="1:12" x14ac:dyDescent="0.2">
      <c r="A9" s="65" t="s">
        <v>376</v>
      </c>
      <c r="B9" s="684">
        <v>31.03782</v>
      </c>
      <c r="C9" s="696">
        <v>-96.944898626851057</v>
      </c>
      <c r="D9" s="684">
        <v>31.03782</v>
      </c>
      <c r="E9" s="696">
        <v>-96.944898626851057</v>
      </c>
      <c r="F9" s="684">
        <v>657.23378999999989</v>
      </c>
      <c r="G9" s="696">
        <v>-75.0574496415704</v>
      </c>
      <c r="H9" s="696">
        <v>1.5367564707475898</v>
      </c>
      <c r="I9" s="695"/>
      <c r="J9" s="257"/>
    </row>
    <row r="10" spans="1:12" x14ac:dyDescent="0.2">
      <c r="A10" s="65" t="s">
        <v>377</v>
      </c>
      <c r="B10" s="686">
        <v>13.515739999999999</v>
      </c>
      <c r="C10" s="697">
        <v>7.8346800959967284</v>
      </c>
      <c r="D10" s="686">
        <v>13.515739999999999</v>
      </c>
      <c r="E10" s="697">
        <v>7.8346800959967284</v>
      </c>
      <c r="F10" s="686">
        <v>73.137309999999999</v>
      </c>
      <c r="G10" s="697">
        <v>-97.62050585917325</v>
      </c>
      <c r="H10" s="788">
        <v>0.17101104067636635</v>
      </c>
      <c r="I10" s="695"/>
      <c r="J10" s="257"/>
    </row>
    <row r="11" spans="1:12" x14ac:dyDescent="0.2">
      <c r="A11" s="65" t="s">
        <v>378</v>
      </c>
      <c r="B11" s="684">
        <v>0</v>
      </c>
      <c r="C11" s="696" t="s">
        <v>148</v>
      </c>
      <c r="D11" s="684">
        <v>0</v>
      </c>
      <c r="E11" s="696" t="s">
        <v>148</v>
      </c>
      <c r="F11" s="684">
        <v>0</v>
      </c>
      <c r="G11" s="696">
        <v>-100</v>
      </c>
      <c r="H11" s="696">
        <v>0</v>
      </c>
      <c r="I11" s="1"/>
      <c r="J11" s="696"/>
      <c r="L11" s="696"/>
    </row>
    <row r="12" spans="1:12" x14ac:dyDescent="0.2">
      <c r="A12" s="65" t="s">
        <v>379</v>
      </c>
      <c r="B12" s="684">
        <v>0.89054999999999995</v>
      </c>
      <c r="C12" s="696">
        <v>-69.423595899112115</v>
      </c>
      <c r="D12" s="684">
        <v>0.89054999999999995</v>
      </c>
      <c r="E12" s="696">
        <v>-69.423595899112115</v>
      </c>
      <c r="F12" s="684">
        <v>129.50101000000004</v>
      </c>
      <c r="G12" s="696">
        <v>-95.428471514346853</v>
      </c>
      <c r="H12" s="696">
        <v>0.30280170939757739</v>
      </c>
      <c r="I12" s="695"/>
      <c r="J12" s="257"/>
    </row>
    <row r="13" spans="1:12" x14ac:dyDescent="0.2">
      <c r="A13" s="65" t="s">
        <v>380</v>
      </c>
      <c r="B13" s="684">
        <v>0</v>
      </c>
      <c r="C13" s="696">
        <v>-100</v>
      </c>
      <c r="D13" s="684">
        <v>0</v>
      </c>
      <c r="E13" s="696">
        <v>-100</v>
      </c>
      <c r="F13" s="684">
        <v>76.106040000000007</v>
      </c>
      <c r="G13" s="696">
        <v>-15.064033957405032</v>
      </c>
      <c r="H13" s="696">
        <v>0.17795258127701394</v>
      </c>
      <c r="I13" s="695"/>
      <c r="J13" s="257"/>
    </row>
    <row r="14" spans="1:12" x14ac:dyDescent="0.2">
      <c r="A14" s="75" t="s">
        <v>381</v>
      </c>
      <c r="B14" s="684">
        <v>1.5190999999999999</v>
      </c>
      <c r="C14" s="820">
        <v>-29.890065259329695</v>
      </c>
      <c r="D14" s="684">
        <v>1.5190999999999999</v>
      </c>
      <c r="E14" s="696">
        <v>-29.890065259329695</v>
      </c>
      <c r="F14" s="684">
        <v>23.055199999999996</v>
      </c>
      <c r="G14" s="696">
        <v>-99.630714539415777</v>
      </c>
      <c r="H14" s="696">
        <v>5.3908104427162561E-2</v>
      </c>
      <c r="I14" s="1"/>
      <c r="J14" s="257"/>
    </row>
    <row r="15" spans="1:12" x14ac:dyDescent="0.2">
      <c r="A15" s="646" t="s">
        <v>117</v>
      </c>
      <c r="B15" s="647">
        <v>1710.7512000000002</v>
      </c>
      <c r="C15" s="648">
        <v>-54.633895755774354</v>
      </c>
      <c r="D15" s="647">
        <v>1710.7512000000002</v>
      </c>
      <c r="E15" s="648">
        <v>-54.633895755774354</v>
      </c>
      <c r="F15" s="647">
        <v>42767.595420000005</v>
      </c>
      <c r="G15" s="648">
        <v>-23.642369905210931</v>
      </c>
      <c r="H15" s="648">
        <v>100</v>
      </c>
      <c r="I15" s="695"/>
      <c r="J15" s="257"/>
    </row>
    <row r="16" spans="1:12" x14ac:dyDescent="0.2">
      <c r="A16" s="677"/>
      <c r="B16" s="1"/>
      <c r="C16" s="11"/>
      <c r="D16" s="11"/>
      <c r="E16" s="11"/>
      <c r="F16" s="11"/>
      <c r="G16" s="11"/>
      <c r="H16" s="247" t="s">
        <v>235</v>
      </c>
      <c r="I16" s="11"/>
      <c r="J16" s="257"/>
      <c r="L16" s="257"/>
    </row>
    <row r="17" spans="1:9" x14ac:dyDescent="0.2">
      <c r="A17" s="682" t="s">
        <v>371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82" t="s">
        <v>593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83" t="s">
        <v>630</v>
      </c>
    </row>
    <row r="20" spans="1:9" ht="14.25" customHeight="1" x14ac:dyDescent="0.2">
      <c r="A20" s="932" t="s">
        <v>676</v>
      </c>
      <c r="B20" s="932"/>
      <c r="C20" s="932"/>
      <c r="D20" s="932"/>
      <c r="E20" s="932"/>
      <c r="F20" s="932"/>
      <c r="G20" s="932"/>
      <c r="H20" s="932"/>
    </row>
    <row r="21" spans="1:9" x14ac:dyDescent="0.2">
      <c r="A21" s="932"/>
      <c r="B21" s="932"/>
      <c r="C21" s="932"/>
      <c r="D21" s="932"/>
      <c r="E21" s="932"/>
      <c r="F21" s="932"/>
      <c r="G21" s="932"/>
      <c r="H21" s="932"/>
    </row>
    <row r="22" spans="1:9" x14ac:dyDescent="0.2">
      <c r="A22" s="932"/>
      <c r="B22" s="932"/>
      <c r="C22" s="932"/>
      <c r="D22" s="932"/>
      <c r="E22" s="932"/>
      <c r="F22" s="932"/>
      <c r="G22" s="932"/>
      <c r="H22" s="932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12" priority="3" operator="between">
      <formula>0.0001</formula>
      <formula>0.4999999</formula>
    </cfRule>
  </conditionalFormatting>
  <conditionalFormatting sqref="D7">
    <cfRule type="cellIs" dxfId="11" priority="2" operator="between">
      <formula>0.0001</formula>
      <formula>0.4999999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E20" sqref="E20"/>
    </sheetView>
  </sheetViews>
  <sheetFormatPr baseColWidth="10" defaultRowHeight="14.25" x14ac:dyDescent="0.2"/>
  <cols>
    <col min="1" max="1" width="11" customWidth="1"/>
  </cols>
  <sheetData>
    <row r="1" spans="1:9" x14ac:dyDescent="0.2">
      <c r="A1" s="924" t="s">
        <v>613</v>
      </c>
      <c r="B1" s="924"/>
      <c r="C1" s="924"/>
      <c r="D1" s="924"/>
      <c r="E1" s="924"/>
      <c r="F1" s="924"/>
      <c r="G1" s="1"/>
      <c r="H1" s="1"/>
    </row>
    <row r="2" spans="1:9" x14ac:dyDescent="0.2">
      <c r="A2" s="925"/>
      <c r="B2" s="925"/>
      <c r="C2" s="925"/>
      <c r="D2" s="925"/>
      <c r="E2" s="925"/>
      <c r="F2" s="925"/>
      <c r="G2" s="11"/>
      <c r="H2" s="62" t="s">
        <v>536</v>
      </c>
    </row>
    <row r="3" spans="1:9" x14ac:dyDescent="0.2">
      <c r="A3" s="12"/>
      <c r="B3" s="896">
        <f>INDICE!A3</f>
        <v>42736</v>
      </c>
      <c r="C3" s="896">
        <v>41671</v>
      </c>
      <c r="D3" s="914" t="s">
        <v>118</v>
      </c>
      <c r="E3" s="914"/>
      <c r="F3" s="914" t="s">
        <v>119</v>
      </c>
      <c r="G3" s="914"/>
      <c r="H3" s="914"/>
    </row>
    <row r="4" spans="1:9" x14ac:dyDescent="0.2">
      <c r="A4" s="602"/>
      <c r="B4" s="260" t="s">
        <v>54</v>
      </c>
      <c r="C4" s="261" t="s">
        <v>480</v>
      </c>
      <c r="D4" s="260" t="s">
        <v>54</v>
      </c>
      <c r="E4" s="261" t="s">
        <v>480</v>
      </c>
      <c r="F4" s="260" t="s">
        <v>54</v>
      </c>
      <c r="G4" s="262" t="s">
        <v>480</v>
      </c>
      <c r="H4" s="261" t="s">
        <v>540</v>
      </c>
    </row>
    <row r="5" spans="1:9" x14ac:dyDescent="0.2">
      <c r="A5" s="631" t="s">
        <v>117</v>
      </c>
      <c r="B5" s="69">
        <v>34151.619740000002</v>
      </c>
      <c r="C5" s="70">
        <v>8.2652828376699254</v>
      </c>
      <c r="D5" s="69">
        <v>34151.619740000002</v>
      </c>
      <c r="E5" s="70">
        <v>8.2652828376699254</v>
      </c>
      <c r="F5" s="69">
        <v>322105.21399999992</v>
      </c>
      <c r="G5" s="70">
        <v>3.4463995688461</v>
      </c>
      <c r="H5" s="70">
        <v>100</v>
      </c>
    </row>
    <row r="6" spans="1:9" x14ac:dyDescent="0.2">
      <c r="A6" s="355" t="s">
        <v>369</v>
      </c>
      <c r="B6" s="255">
        <v>19742.745220000001</v>
      </c>
      <c r="C6" s="216">
        <v>13.47533047988426</v>
      </c>
      <c r="D6" s="255">
        <v>19742.745220000001</v>
      </c>
      <c r="E6" s="216">
        <v>13.47533047988426</v>
      </c>
      <c r="F6" s="255">
        <v>170578.81283000001</v>
      </c>
      <c r="G6" s="216">
        <v>-0.51588214023194323</v>
      </c>
      <c r="H6" s="216">
        <v>52.957482653478586</v>
      </c>
    </row>
    <row r="7" spans="1:9" x14ac:dyDescent="0.2">
      <c r="A7" s="355" t="s">
        <v>370</v>
      </c>
      <c r="B7" s="255">
        <v>14408.874519999999</v>
      </c>
      <c r="C7" s="216">
        <v>1.8574590812423766</v>
      </c>
      <c r="D7" s="255">
        <v>14408.874519999999</v>
      </c>
      <c r="E7" s="216">
        <v>1.8574590812423766</v>
      </c>
      <c r="F7" s="255">
        <v>151526.40117</v>
      </c>
      <c r="G7" s="216">
        <v>8.3022564761282496</v>
      </c>
      <c r="H7" s="216">
        <v>47.04251734652145</v>
      </c>
    </row>
    <row r="8" spans="1:9" x14ac:dyDescent="0.2">
      <c r="A8" s="759" t="s">
        <v>512</v>
      </c>
      <c r="B8" s="625">
        <v>5671.8939199999986</v>
      </c>
      <c r="C8" s="626">
        <v>125.85759527764027</v>
      </c>
      <c r="D8" s="625">
        <v>5671.8939199999986</v>
      </c>
      <c r="E8" s="628">
        <v>125.85759527764027</v>
      </c>
      <c r="F8" s="627">
        <v>6819.502999999997</v>
      </c>
      <c r="G8" s="628">
        <v>2782.5203653070512</v>
      </c>
      <c r="H8" s="628">
        <v>2.1171662871623056</v>
      </c>
    </row>
    <row r="9" spans="1:9" x14ac:dyDescent="0.2">
      <c r="A9" s="759" t="s">
        <v>513</v>
      </c>
      <c r="B9" s="625">
        <v>28479.725819999996</v>
      </c>
      <c r="C9" s="626">
        <v>-1.9060687496647446</v>
      </c>
      <c r="D9" s="625">
        <v>28479.725819999996</v>
      </c>
      <c r="E9" s="628">
        <v>-1.9060687496647446</v>
      </c>
      <c r="F9" s="627">
        <v>315285.71099999995</v>
      </c>
      <c r="G9" s="628">
        <v>1.3332600481638757</v>
      </c>
      <c r="H9" s="628">
        <v>97.882833712837709</v>
      </c>
    </row>
    <row r="10" spans="1:9" x14ac:dyDescent="0.2">
      <c r="A10" s="362"/>
      <c r="B10" s="362"/>
      <c r="C10" s="676"/>
      <c r="D10" s="1"/>
      <c r="E10" s="1"/>
      <c r="F10" s="1"/>
      <c r="G10" s="1"/>
      <c r="H10" s="247" t="s">
        <v>235</v>
      </c>
    </row>
    <row r="11" spans="1:9" x14ac:dyDescent="0.2">
      <c r="A11" s="682" t="s">
        <v>541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83" t="s">
        <v>630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683"/>
      <c r="B13" s="877"/>
      <c r="C13" s="877"/>
      <c r="D13" s="877"/>
      <c r="E13" s="877"/>
      <c r="F13" s="877"/>
      <c r="G13" s="877"/>
      <c r="H13" s="877"/>
    </row>
    <row r="14" spans="1:9" x14ac:dyDescent="0.2">
      <c r="A14" s="877"/>
      <c r="B14" s="877"/>
      <c r="C14" s="877"/>
      <c r="D14" s="877"/>
      <c r="E14" s="877"/>
      <c r="F14" s="877"/>
      <c r="G14" s="877"/>
      <c r="H14" s="877"/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5"/>
  <sheetViews>
    <sheetView topLeftCell="A2" workbookViewId="0">
      <selection activeCell="G23" sqref="G23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536</v>
      </c>
    </row>
    <row r="3" spans="1:8" x14ac:dyDescent="0.2">
      <c r="A3" s="63"/>
      <c r="B3" s="896">
        <f>INDICE!A3</f>
        <v>42736</v>
      </c>
      <c r="C3" s="914">
        <v>41671</v>
      </c>
      <c r="D3" s="914" t="s">
        <v>118</v>
      </c>
      <c r="E3" s="914"/>
      <c r="F3" s="914" t="s">
        <v>119</v>
      </c>
      <c r="G3" s="914"/>
      <c r="H3" s="914"/>
    </row>
    <row r="4" spans="1:8" ht="25.5" x14ac:dyDescent="0.2">
      <c r="A4" s="75"/>
      <c r="B4" s="260" t="s">
        <v>54</v>
      </c>
      <c r="C4" s="261" t="s">
        <v>480</v>
      </c>
      <c r="D4" s="260" t="s">
        <v>54</v>
      </c>
      <c r="E4" s="261" t="s">
        <v>480</v>
      </c>
      <c r="F4" s="260" t="s">
        <v>54</v>
      </c>
      <c r="G4" s="262" t="s">
        <v>480</v>
      </c>
      <c r="H4" s="261" t="s">
        <v>108</v>
      </c>
    </row>
    <row r="5" spans="1:8" ht="15" x14ac:dyDescent="0.25">
      <c r="A5" s="829" t="s">
        <v>393</v>
      </c>
      <c r="B5" s="830">
        <v>3.5178100816</v>
      </c>
      <c r="C5" s="831">
        <v>268.99520671733097</v>
      </c>
      <c r="D5" s="832">
        <v>3.5178100816</v>
      </c>
      <c r="E5" s="831">
        <v>268.99520671733097</v>
      </c>
      <c r="F5" s="832">
        <v>20.596919719600002</v>
      </c>
      <c r="G5" s="831">
        <v>-26.306732943645923</v>
      </c>
      <c r="H5" s="831">
        <v>3.377539234948066</v>
      </c>
    </row>
    <row r="6" spans="1:8" ht="15" x14ac:dyDescent="0.25">
      <c r="A6" s="829" t="s">
        <v>394</v>
      </c>
      <c r="B6" s="833">
        <v>0.26966288199999999</v>
      </c>
      <c r="C6" s="833" t="s">
        <v>148</v>
      </c>
      <c r="D6" s="833">
        <v>0.26966288199999999</v>
      </c>
      <c r="E6" s="836" t="s">
        <v>148</v>
      </c>
      <c r="F6" s="833">
        <v>0.26966288199999999</v>
      </c>
      <c r="G6" s="834">
        <v>-84.464644154788218</v>
      </c>
      <c r="H6" s="833">
        <v>4.422005700675026E-2</v>
      </c>
    </row>
    <row r="7" spans="1:8" ht="15" x14ac:dyDescent="0.25">
      <c r="A7" s="829" t="s">
        <v>395</v>
      </c>
      <c r="B7" s="833">
        <v>0</v>
      </c>
      <c r="C7" s="836">
        <v>-100</v>
      </c>
      <c r="D7" s="833">
        <v>0</v>
      </c>
      <c r="E7" s="834">
        <v>-100</v>
      </c>
      <c r="F7" s="835">
        <v>48.345952199999999</v>
      </c>
      <c r="G7" s="834">
        <v>-37.655732416643097</v>
      </c>
      <c r="H7" s="834">
        <v>7.9279014837853099</v>
      </c>
    </row>
    <row r="8" spans="1:8" ht="15" x14ac:dyDescent="0.25">
      <c r="A8" s="829" t="s">
        <v>616</v>
      </c>
      <c r="B8" s="833">
        <v>34.105600000000003</v>
      </c>
      <c r="C8" s="833">
        <v>-31.742384821678737</v>
      </c>
      <c r="D8" s="835">
        <v>34.105600000000003</v>
      </c>
      <c r="E8" s="836">
        <v>-31.742384821678737</v>
      </c>
      <c r="F8" s="835">
        <v>531.07170000000008</v>
      </c>
      <c r="G8" s="836">
        <v>-17.059547265614739</v>
      </c>
      <c r="H8" s="834">
        <v>87.086590021209432</v>
      </c>
    </row>
    <row r="9" spans="1:8" ht="15" x14ac:dyDescent="0.25">
      <c r="A9" s="829" t="s">
        <v>668</v>
      </c>
      <c r="B9" s="833">
        <v>9.5360600000000009</v>
      </c>
      <c r="C9" s="833">
        <v>0</v>
      </c>
      <c r="D9" s="835">
        <v>9.5360600000000009</v>
      </c>
      <c r="E9" s="836" t="s">
        <v>148</v>
      </c>
      <c r="F9" s="835">
        <v>9.5360600000000009</v>
      </c>
      <c r="G9" s="836" t="s">
        <v>148</v>
      </c>
      <c r="H9" s="834">
        <v>1.5637492030504625</v>
      </c>
    </row>
    <row r="10" spans="1:8" x14ac:dyDescent="0.2">
      <c r="A10" s="837" t="s">
        <v>194</v>
      </c>
      <c r="B10" s="838">
        <v>47.429132963600004</v>
      </c>
      <c r="C10" s="839">
        <v>-17.085416412884722</v>
      </c>
      <c r="D10" s="838">
        <v>47.429132963600004</v>
      </c>
      <c r="E10" s="839">
        <v>-17.085416412884722</v>
      </c>
      <c r="F10" s="840">
        <v>609.82029480159997</v>
      </c>
      <c r="G10" s="839">
        <v>-18.422714122821308</v>
      </c>
      <c r="H10" s="839">
        <v>100</v>
      </c>
    </row>
    <row r="11" spans="1:8" x14ac:dyDescent="0.2">
      <c r="A11" s="274"/>
      <c r="B11" s="67"/>
      <c r="C11" s="67"/>
      <c r="D11" s="67"/>
      <c r="E11" s="67"/>
      <c r="F11" s="67"/>
      <c r="G11" s="267"/>
      <c r="H11" s="247" t="s">
        <v>235</v>
      </c>
    </row>
    <row r="12" spans="1:8" x14ac:dyDescent="0.2">
      <c r="A12" s="274" t="s">
        <v>674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274" t="s">
        <v>675</v>
      </c>
      <c r="B13" s="134"/>
      <c r="C13" s="134"/>
      <c r="D13" s="134"/>
      <c r="E13" s="134"/>
      <c r="F13" s="134"/>
      <c r="G13" s="134"/>
      <c r="H13" s="808"/>
    </row>
    <row r="14" spans="1:8" x14ac:dyDescent="0.2">
      <c r="A14" s="274" t="s">
        <v>549</v>
      </c>
      <c r="B14" s="1"/>
      <c r="C14" s="1"/>
      <c r="D14" s="1"/>
      <c r="E14" s="1"/>
      <c r="F14" s="1"/>
      <c r="G14" s="1"/>
      <c r="H14" s="1"/>
    </row>
    <row r="15" spans="1:8" x14ac:dyDescent="0.2">
      <c r="A15" s="683" t="s">
        <v>630</v>
      </c>
    </row>
  </sheetData>
  <mergeCells count="3">
    <mergeCell ref="B3:C3"/>
    <mergeCell ref="D3:E3"/>
    <mergeCell ref="F3:H3"/>
  </mergeCells>
  <conditionalFormatting sqref="B7">
    <cfRule type="cellIs" dxfId="10" priority="6" operator="equal">
      <formula>0</formula>
    </cfRule>
    <cfRule type="cellIs" dxfId="9" priority="9" operator="between">
      <formula>-0.49</formula>
      <formula>0.49</formula>
    </cfRule>
  </conditionalFormatting>
  <conditionalFormatting sqref="B22:B27">
    <cfRule type="cellIs" dxfId="8" priority="8" operator="between">
      <formula>0.00001</formula>
      <formula>0.499</formula>
    </cfRule>
  </conditionalFormatting>
  <conditionalFormatting sqref="B6">
    <cfRule type="cellIs" dxfId="7" priority="7" operator="between">
      <formula>-0.49</formula>
      <formula>0.49</formula>
    </cfRule>
  </conditionalFormatting>
  <conditionalFormatting sqref="D7">
    <cfRule type="cellIs" dxfId="6" priority="4" operator="equal">
      <formula>0</formula>
    </cfRule>
    <cfRule type="cellIs" dxfId="5" priority="5" operator="between">
      <formula>-0.49</formula>
      <formula>0.49</formula>
    </cfRule>
  </conditionalFormatting>
  <conditionalFormatting sqref="D6">
    <cfRule type="cellIs" dxfId="4" priority="3" operator="between">
      <formula>-0.49</formula>
      <formula>0.49</formula>
    </cfRule>
  </conditionalFormatting>
  <conditionalFormatting sqref="F6">
    <cfRule type="cellIs" dxfId="3" priority="2" operator="between">
      <formula>-0.49</formula>
      <formula>0.49</formula>
    </cfRule>
  </conditionalFormatting>
  <conditionalFormatting sqref="H6">
    <cfRule type="cellIs" dxfId="2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E4" sqref="E4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4" t="s">
        <v>396</v>
      </c>
      <c r="B1" s="224"/>
      <c r="C1" s="224"/>
      <c r="D1" s="224"/>
      <c r="E1" s="225"/>
    </row>
    <row r="2" spans="1:5" x14ac:dyDescent="0.2">
      <c r="A2" s="227"/>
      <c r="B2" s="227"/>
      <c r="C2" s="227"/>
      <c r="D2" s="227"/>
      <c r="E2" s="62" t="s">
        <v>536</v>
      </c>
    </row>
    <row r="3" spans="1:5" x14ac:dyDescent="0.2">
      <c r="A3" s="366" t="s">
        <v>397</v>
      </c>
      <c r="B3" s="367"/>
      <c r="C3" s="368"/>
      <c r="D3" s="366" t="s">
        <v>398</v>
      </c>
      <c r="E3" s="367"/>
    </row>
    <row r="4" spans="1:5" x14ac:dyDescent="0.2">
      <c r="A4" s="190" t="s">
        <v>399</v>
      </c>
      <c r="B4" s="241">
        <v>35909.800072963597</v>
      </c>
      <c r="C4" s="369"/>
      <c r="D4" s="190" t="s">
        <v>400</v>
      </c>
      <c r="E4" s="241">
        <v>1710.7511999999999</v>
      </c>
    </row>
    <row r="5" spans="1:5" x14ac:dyDescent="0.2">
      <c r="A5" s="698" t="s">
        <v>401</v>
      </c>
      <c r="B5" s="370">
        <v>47.429132963600004</v>
      </c>
      <c r="C5" s="369"/>
      <c r="D5" s="698" t="s">
        <v>402</v>
      </c>
      <c r="E5" s="371">
        <v>1710.7511999999999</v>
      </c>
    </row>
    <row r="6" spans="1:5" x14ac:dyDescent="0.2">
      <c r="A6" s="698" t="s">
        <v>403</v>
      </c>
      <c r="B6" s="370">
        <v>14455.837729999999</v>
      </c>
      <c r="C6" s="369"/>
      <c r="D6" s="190" t="s">
        <v>405</v>
      </c>
      <c r="E6" s="241">
        <v>38470.101000000002</v>
      </c>
    </row>
    <row r="7" spans="1:5" x14ac:dyDescent="0.2">
      <c r="A7" s="698" t="s">
        <v>404</v>
      </c>
      <c r="B7" s="370">
        <v>21406.533210000001</v>
      </c>
      <c r="C7" s="369"/>
      <c r="D7" s="698" t="s">
        <v>406</v>
      </c>
      <c r="E7" s="371">
        <v>31007.613000000001</v>
      </c>
    </row>
    <row r="8" spans="1:5" x14ac:dyDescent="0.2">
      <c r="A8" s="699"/>
      <c r="B8" s="700"/>
      <c r="C8" s="369"/>
      <c r="D8" s="698" t="s">
        <v>407</v>
      </c>
      <c r="E8" s="371">
        <v>6525.5540000000001</v>
      </c>
    </row>
    <row r="9" spans="1:5" x14ac:dyDescent="0.2">
      <c r="A9" s="190" t="s">
        <v>281</v>
      </c>
      <c r="B9" s="241">
        <v>4500.7690000000002</v>
      </c>
      <c r="C9" s="369"/>
      <c r="D9" s="698" t="s">
        <v>408</v>
      </c>
      <c r="E9" s="371">
        <v>936.93399999999997</v>
      </c>
    </row>
    <row r="10" spans="1:5" x14ac:dyDescent="0.2">
      <c r="A10" s="698"/>
      <c r="B10" s="370"/>
      <c r="C10" s="369"/>
      <c r="D10" s="190" t="s">
        <v>409</v>
      </c>
      <c r="E10" s="241">
        <v>229.71687296359482</v>
      </c>
    </row>
    <row r="11" spans="1:5" x14ac:dyDescent="0.2">
      <c r="A11" s="243" t="s">
        <v>117</v>
      </c>
      <c r="B11" s="244">
        <v>40410.569072963597</v>
      </c>
      <c r="C11" s="369"/>
      <c r="D11" s="243" t="s">
        <v>117</v>
      </c>
      <c r="E11" s="244">
        <v>40410.569072963597</v>
      </c>
    </row>
    <row r="12" spans="1:5" x14ac:dyDescent="0.2">
      <c r="A12" s="1"/>
      <c r="B12" s="1"/>
      <c r="C12" s="369"/>
      <c r="D12" s="1"/>
      <c r="E12" s="247" t="s">
        <v>235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5"/>
  <sheetViews>
    <sheetView workbookViewId="0">
      <selection activeCell="A23" sqref="A23"/>
    </sheetView>
  </sheetViews>
  <sheetFormatPr baseColWidth="10" defaultRowHeight="14.25" x14ac:dyDescent="0.2"/>
  <cols>
    <col min="1" max="1" width="11" customWidth="1"/>
  </cols>
  <sheetData>
    <row r="1" spans="1:6" x14ac:dyDescent="0.2">
      <c r="A1" s="882" t="s">
        <v>569</v>
      </c>
      <c r="B1" s="882"/>
      <c r="C1" s="882"/>
      <c r="D1" s="882"/>
      <c r="E1" s="882"/>
      <c r="F1" s="277"/>
    </row>
    <row r="2" spans="1:6" x14ac:dyDescent="0.2">
      <c r="A2" s="883"/>
      <c r="B2" s="883"/>
      <c r="C2" s="883"/>
      <c r="D2" s="883"/>
      <c r="E2" s="883"/>
      <c r="F2" s="62" t="s">
        <v>410</v>
      </c>
    </row>
    <row r="3" spans="1:6" x14ac:dyDescent="0.2">
      <c r="A3" s="278"/>
      <c r="B3" s="278"/>
      <c r="C3" s="279" t="s">
        <v>567</v>
      </c>
      <c r="D3" s="279" t="s">
        <v>535</v>
      </c>
      <c r="E3" s="279" t="s">
        <v>568</v>
      </c>
      <c r="F3" s="279" t="s">
        <v>535</v>
      </c>
    </row>
    <row r="4" spans="1:6" x14ac:dyDescent="0.2">
      <c r="A4" s="934">
        <v>2011</v>
      </c>
      <c r="B4" s="281" t="s">
        <v>284</v>
      </c>
      <c r="C4" s="372">
        <v>7.6839000000000004</v>
      </c>
      <c r="D4" s="701">
        <v>4.1066009104704175</v>
      </c>
      <c r="E4" s="372">
        <v>6.02</v>
      </c>
      <c r="F4" s="701">
        <v>3.8038417767355108</v>
      </c>
    </row>
    <row r="5" spans="1:6" x14ac:dyDescent="0.2">
      <c r="A5" s="934"/>
      <c r="B5" s="281" t="s">
        <v>285</v>
      </c>
      <c r="C5" s="372">
        <v>7.9547999999999996</v>
      </c>
      <c r="D5" s="701">
        <v>3.5255534298988693</v>
      </c>
      <c r="E5" s="372">
        <v>6.2908999999999997</v>
      </c>
      <c r="F5" s="701">
        <v>4.5000000000000027</v>
      </c>
    </row>
    <row r="6" spans="1:6" x14ac:dyDescent="0.2">
      <c r="A6" s="934"/>
      <c r="B6" s="281" t="s">
        <v>286</v>
      </c>
      <c r="C6" s="372">
        <v>8.3352000000000004</v>
      </c>
      <c r="D6" s="701">
        <v>4.7820184039825104</v>
      </c>
      <c r="E6" s="372">
        <v>6.6712999999999996</v>
      </c>
      <c r="F6" s="701">
        <v>6.0468295474415399</v>
      </c>
    </row>
    <row r="7" spans="1:6" x14ac:dyDescent="0.2">
      <c r="A7" s="935"/>
      <c r="B7" s="286" t="s">
        <v>287</v>
      </c>
      <c r="C7" s="373">
        <v>8.4214000000000002</v>
      </c>
      <c r="D7" s="702">
        <v>1.034168346290429</v>
      </c>
      <c r="E7" s="373">
        <v>6.7573999999999996</v>
      </c>
      <c r="F7" s="702">
        <v>1.2906030308935299</v>
      </c>
    </row>
    <row r="8" spans="1:6" x14ac:dyDescent="0.2">
      <c r="A8" s="934">
        <v>2012</v>
      </c>
      <c r="B8" s="281" t="s">
        <v>284</v>
      </c>
      <c r="C8" s="372">
        <v>8.4930747799999988</v>
      </c>
      <c r="D8" s="701">
        <v>0.85110290450517256</v>
      </c>
      <c r="E8" s="372">
        <v>6.77558478</v>
      </c>
      <c r="F8" s="701">
        <v>0.2691091248113231</v>
      </c>
    </row>
    <row r="9" spans="1:6" x14ac:dyDescent="0.2">
      <c r="A9" s="934"/>
      <c r="B9" s="281" t="s">
        <v>288</v>
      </c>
      <c r="C9" s="372">
        <v>8.8919548999999982</v>
      </c>
      <c r="D9" s="701">
        <v>4.6965337093146315</v>
      </c>
      <c r="E9" s="372">
        <v>7.1146388999999992</v>
      </c>
      <c r="F9" s="701">
        <v>5.0040569339610448</v>
      </c>
    </row>
    <row r="10" spans="1:6" x14ac:dyDescent="0.2">
      <c r="A10" s="934"/>
      <c r="B10" s="281" t="s">
        <v>286</v>
      </c>
      <c r="C10" s="372">
        <v>9.0495981799999985</v>
      </c>
      <c r="D10" s="701">
        <v>1.772875388740448</v>
      </c>
      <c r="E10" s="372">
        <v>7.2722821799999995</v>
      </c>
      <c r="F10" s="701">
        <v>2.2157593971494505</v>
      </c>
    </row>
    <row r="11" spans="1:6" x14ac:dyDescent="0.2">
      <c r="A11" s="935"/>
      <c r="B11" s="286" t="s">
        <v>289</v>
      </c>
      <c r="C11" s="373">
        <v>9.2796727099999998</v>
      </c>
      <c r="D11" s="702">
        <v>2.5423728813559472</v>
      </c>
      <c r="E11" s="373">
        <v>7.4571707099999998</v>
      </c>
      <c r="F11" s="702">
        <v>2.5423728813559361</v>
      </c>
    </row>
    <row r="12" spans="1:6" x14ac:dyDescent="0.2">
      <c r="A12" s="704">
        <v>2013</v>
      </c>
      <c r="B12" s="705" t="s">
        <v>284</v>
      </c>
      <c r="C12" s="706">
        <v>9.3228939099999995</v>
      </c>
      <c r="D12" s="703">
        <v>0.46576211630204822</v>
      </c>
      <c r="E12" s="706">
        <v>7.4668749099999996</v>
      </c>
      <c r="F12" s="703">
        <v>0.13013246413933616</v>
      </c>
    </row>
    <row r="13" spans="1:6" x14ac:dyDescent="0.2">
      <c r="A13" s="704">
        <v>2014</v>
      </c>
      <c r="B13" s="705" t="s">
        <v>284</v>
      </c>
      <c r="C13" s="706">
        <v>9.3313711699999988</v>
      </c>
      <c r="D13" s="703">
        <v>9.0929491227036571E-2</v>
      </c>
      <c r="E13" s="706">
        <v>7.4541771700000004</v>
      </c>
      <c r="F13" s="703">
        <v>-0.17005427508895066</v>
      </c>
    </row>
    <row r="14" spans="1:6" x14ac:dyDescent="0.2">
      <c r="A14" s="933">
        <v>2015</v>
      </c>
      <c r="B14" s="281" t="s">
        <v>284</v>
      </c>
      <c r="C14" s="372">
        <v>9.0886999999999993</v>
      </c>
      <c r="D14" s="701">
        <v>-2.6</v>
      </c>
      <c r="E14" s="372">
        <v>7.2163000000000004</v>
      </c>
      <c r="F14" s="701">
        <v>-3.2</v>
      </c>
    </row>
    <row r="15" spans="1:6" x14ac:dyDescent="0.2">
      <c r="A15" s="934"/>
      <c r="B15" s="281" t="s">
        <v>285</v>
      </c>
      <c r="C15" s="372">
        <v>8.8966738299999992</v>
      </c>
      <c r="D15" s="701">
        <v>-2.1126277723363662</v>
      </c>
      <c r="E15" s="372">
        <v>7.0243198300000005</v>
      </c>
      <c r="F15" s="701">
        <v>-2.6607716516130533</v>
      </c>
    </row>
    <row r="16" spans="1:6" x14ac:dyDescent="0.2">
      <c r="A16" s="934"/>
      <c r="B16" s="281" t="s">
        <v>286</v>
      </c>
      <c r="C16" s="372">
        <v>8.6769076126901634</v>
      </c>
      <c r="D16" s="701">
        <v>-2.4702065233500399</v>
      </c>
      <c r="E16" s="372">
        <v>6.8045536126901629</v>
      </c>
      <c r="F16" s="701">
        <v>-3.1286476502855591</v>
      </c>
    </row>
    <row r="17" spans="1:6" x14ac:dyDescent="0.2">
      <c r="A17" s="935"/>
      <c r="B17" s="286" t="s">
        <v>287</v>
      </c>
      <c r="C17" s="373">
        <v>8.5953257826901623</v>
      </c>
      <c r="D17" s="702">
        <f>100*(C17-C16)/C16</f>
        <v>-0.94021780156660772</v>
      </c>
      <c r="E17" s="373">
        <v>6.7229717826901636</v>
      </c>
      <c r="F17" s="702">
        <f>100*(E17-E16)/E16</f>
        <v>-1.1989299319775091</v>
      </c>
    </row>
    <row r="18" spans="1:6" x14ac:dyDescent="0.2">
      <c r="A18" s="933">
        <v>2016</v>
      </c>
      <c r="B18" s="281" t="s">
        <v>284</v>
      </c>
      <c r="C18" s="372">
        <v>8.3602396900000002</v>
      </c>
      <c r="D18" s="701">
        <f>100*(C18-C17)/C17</f>
        <v>-2.7350457520015601</v>
      </c>
      <c r="E18" s="372">
        <v>6.476995689999999</v>
      </c>
      <c r="F18" s="701">
        <f>100*(E18-E17)/E17</f>
        <v>-3.6587405189396542</v>
      </c>
    </row>
    <row r="19" spans="1:6" x14ac:dyDescent="0.2">
      <c r="A19" s="934"/>
      <c r="B19" s="281" t="s">
        <v>285</v>
      </c>
      <c r="C19" s="372">
        <v>8.1462632900000003</v>
      </c>
      <c r="D19" s="701">
        <v>-2.5594529335797063</v>
      </c>
      <c r="E19" s="372">
        <v>6.2630192899999999</v>
      </c>
      <c r="F19" s="701">
        <v>-3.3036365969852777</v>
      </c>
    </row>
    <row r="20" spans="1:6" x14ac:dyDescent="0.2">
      <c r="A20" s="935"/>
      <c r="B20" s="286" t="s">
        <v>287</v>
      </c>
      <c r="C20" s="373">
        <v>8.2213304800000007</v>
      </c>
      <c r="D20" s="702">
        <v>0.92149231282703103</v>
      </c>
      <c r="E20" s="373">
        <v>6.3380864799999994</v>
      </c>
      <c r="F20" s="702">
        <v>1.198578297848409</v>
      </c>
    </row>
    <row r="21" spans="1:6" x14ac:dyDescent="0.2">
      <c r="A21" s="704">
        <v>2017</v>
      </c>
      <c r="B21" s="705" t="s">
        <v>284</v>
      </c>
      <c r="C21" s="706">
        <v>8.4754970299999979</v>
      </c>
      <c r="D21" s="703">
        <v>3.0915500917802441</v>
      </c>
      <c r="E21" s="706">
        <v>6.58015303</v>
      </c>
      <c r="F21" s="703">
        <v>3.8192370956730866</v>
      </c>
    </row>
    <row r="22" spans="1:6" x14ac:dyDescent="0.2">
      <c r="A22" s="707"/>
      <c r="B22" s="58"/>
      <c r="C22" s="94"/>
      <c r="D22" s="94"/>
      <c r="E22" s="94"/>
      <c r="F22" s="94" t="s">
        <v>663</v>
      </c>
    </row>
    <row r="23" spans="1:6" x14ac:dyDescent="0.2">
      <c r="A23" s="707" t="s">
        <v>631</v>
      </c>
      <c r="B23" s="58"/>
      <c r="C23" s="94"/>
      <c r="D23" s="94"/>
      <c r="E23" s="94"/>
      <c r="F23" s="94"/>
    </row>
    <row r="24" spans="1:6" x14ac:dyDescent="0.2">
      <c r="A24" s="94"/>
      <c r="B24" s="8"/>
      <c r="C24" s="8"/>
      <c r="D24" s="8"/>
      <c r="E24" s="8"/>
      <c r="F24" s="8"/>
    </row>
    <row r="25" spans="1:6" x14ac:dyDescent="0.2">
      <c r="A25" s="375"/>
      <c r="B25" s="8"/>
      <c r="C25" s="8"/>
      <c r="D25" s="8"/>
      <c r="E25" s="8"/>
      <c r="F25" s="8"/>
    </row>
  </sheetData>
  <mergeCells count="5">
    <mergeCell ref="A14:A17"/>
    <mergeCell ref="A1:E2"/>
    <mergeCell ref="A8:A11"/>
    <mergeCell ref="A4:A7"/>
    <mergeCell ref="A18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A16" sqref="A16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76" t="s">
        <v>5</v>
      </c>
      <c r="B1" s="475"/>
      <c r="C1" s="475"/>
      <c r="D1" s="475"/>
      <c r="E1" s="475"/>
      <c r="F1" s="475"/>
      <c r="G1" s="475"/>
      <c r="H1" s="475"/>
      <c r="I1" s="390"/>
    </row>
    <row r="2" spans="1:9" ht="15.75" x14ac:dyDescent="0.25">
      <c r="A2" s="477"/>
      <c r="B2" s="478"/>
      <c r="C2" s="475"/>
      <c r="D2" s="475"/>
      <c r="E2" s="475"/>
      <c r="F2" s="475"/>
      <c r="G2" s="475"/>
      <c r="H2" s="62" t="s">
        <v>157</v>
      </c>
      <c r="I2" s="390"/>
    </row>
    <row r="3" spans="1:9" s="80" customFormat="1" ht="14.25" x14ac:dyDescent="0.2">
      <c r="A3" s="448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894"/>
      <c r="I3" s="390"/>
    </row>
    <row r="4" spans="1:9" s="80" customFormat="1" ht="14.25" x14ac:dyDescent="0.2">
      <c r="A4" s="81"/>
      <c r="B4" s="72" t="s">
        <v>47</v>
      </c>
      <c r="C4" s="72" t="s">
        <v>480</v>
      </c>
      <c r="D4" s="72" t="s">
        <v>47</v>
      </c>
      <c r="E4" s="72" t="s">
        <v>480</v>
      </c>
      <c r="F4" s="72" t="s">
        <v>47</v>
      </c>
      <c r="G4" s="73" t="s">
        <v>480</v>
      </c>
      <c r="H4" s="73" t="s">
        <v>126</v>
      </c>
      <c r="I4" s="390"/>
    </row>
    <row r="5" spans="1:9" s="80" customFormat="1" ht="14.25" x14ac:dyDescent="0.2">
      <c r="A5" s="82" t="s">
        <v>598</v>
      </c>
      <c r="B5" s="469">
        <v>301.15329000000003</v>
      </c>
      <c r="C5" s="84">
        <v>28.541721096579732</v>
      </c>
      <c r="D5" s="83">
        <v>301.15329000000003</v>
      </c>
      <c r="E5" s="84">
        <v>28.541721096579732</v>
      </c>
      <c r="F5" s="83">
        <v>2575.7470700000003</v>
      </c>
      <c r="G5" s="84">
        <v>28.844226630076776</v>
      </c>
      <c r="H5" s="472">
        <v>4.4558129904646533</v>
      </c>
      <c r="I5" s="390"/>
    </row>
    <row r="6" spans="1:9" s="80" customFormat="1" ht="14.25" x14ac:dyDescent="0.2">
      <c r="A6" s="82" t="s">
        <v>48</v>
      </c>
      <c r="B6" s="470">
        <v>349.36042000000043</v>
      </c>
      <c r="C6" s="86">
        <v>2.1511809344770527</v>
      </c>
      <c r="D6" s="85">
        <v>349.36042000000043</v>
      </c>
      <c r="E6" s="86">
        <v>2.1511809344770527</v>
      </c>
      <c r="F6" s="85">
        <v>4766.0388300000022</v>
      </c>
      <c r="G6" s="86">
        <v>2.7372367666992448</v>
      </c>
      <c r="H6" s="473">
        <v>8.2448226299537115</v>
      </c>
      <c r="I6" s="390"/>
    </row>
    <row r="7" spans="1:9" s="80" customFormat="1" ht="14.25" x14ac:dyDescent="0.2">
      <c r="A7" s="82" t="s">
        <v>49</v>
      </c>
      <c r="B7" s="470">
        <v>442.43211000000002</v>
      </c>
      <c r="C7" s="86">
        <v>14.268850079844212</v>
      </c>
      <c r="D7" s="85">
        <v>442.43211000000002</v>
      </c>
      <c r="E7" s="86">
        <v>14.268850079844212</v>
      </c>
      <c r="F7" s="85">
        <v>5949.0247799999988</v>
      </c>
      <c r="G7" s="86">
        <v>7.6229302468138531</v>
      </c>
      <c r="H7" s="473">
        <v>10.291282946240571</v>
      </c>
      <c r="I7" s="390"/>
    </row>
    <row r="8" spans="1:9" s="80" customFormat="1" ht="14.25" x14ac:dyDescent="0.2">
      <c r="A8" s="82" t="s">
        <v>127</v>
      </c>
      <c r="B8" s="470">
        <v>2575.3355800000004</v>
      </c>
      <c r="C8" s="86">
        <v>7.2471592471923394</v>
      </c>
      <c r="D8" s="85">
        <v>2575.3355800000004</v>
      </c>
      <c r="E8" s="86">
        <v>7.2471592471923394</v>
      </c>
      <c r="F8" s="85">
        <v>30490.693520000001</v>
      </c>
      <c r="G8" s="86">
        <v>3.0937857717621133</v>
      </c>
      <c r="H8" s="473">
        <v>52.74618376046233</v>
      </c>
      <c r="I8" s="390"/>
    </row>
    <row r="9" spans="1:9" s="80" customFormat="1" ht="14.25" x14ac:dyDescent="0.2">
      <c r="A9" s="82" t="s">
        <v>128</v>
      </c>
      <c r="B9" s="470">
        <v>666.54687000000001</v>
      </c>
      <c r="C9" s="86">
        <v>-11.088883042228707</v>
      </c>
      <c r="D9" s="85">
        <v>666.54687000000001</v>
      </c>
      <c r="E9" s="86">
        <v>-11.088883042228707</v>
      </c>
      <c r="F9" s="85">
        <v>8536.7000699999971</v>
      </c>
      <c r="G9" s="87">
        <v>3.4149324069542719</v>
      </c>
      <c r="H9" s="473">
        <v>14.7677306947714</v>
      </c>
      <c r="I9" s="390"/>
    </row>
    <row r="10" spans="1:9" s="80" customFormat="1" ht="14.25" x14ac:dyDescent="0.2">
      <c r="A10" s="81" t="s">
        <v>481</v>
      </c>
      <c r="B10" s="471">
        <v>476.00000000000006</v>
      </c>
      <c r="C10" s="89">
        <v>3.9237324042276547</v>
      </c>
      <c r="D10" s="88">
        <v>476.00000000000006</v>
      </c>
      <c r="E10" s="86">
        <v>3.9237324042276547</v>
      </c>
      <c r="F10" s="88">
        <v>5488.2403790919952</v>
      </c>
      <c r="G10" s="89">
        <v>-8.8282253828602677</v>
      </c>
      <c r="H10" s="474">
        <v>9.4941669781073497</v>
      </c>
      <c r="I10" s="390"/>
    </row>
    <row r="11" spans="1:9" s="80" customFormat="1" ht="14.25" x14ac:dyDescent="0.2">
      <c r="A11" s="90" t="s">
        <v>482</v>
      </c>
      <c r="B11" s="91">
        <v>4810.8282700000018</v>
      </c>
      <c r="C11" s="92">
        <v>5.2124884240559703</v>
      </c>
      <c r="D11" s="91">
        <v>4810.8282700000018</v>
      </c>
      <c r="E11" s="92">
        <v>5.2124884240559703</v>
      </c>
      <c r="F11" s="91">
        <v>57806.444649091987</v>
      </c>
      <c r="G11" s="92">
        <v>3.1963292085150052</v>
      </c>
      <c r="H11" s="92">
        <v>100</v>
      </c>
      <c r="I11" s="390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235</v>
      </c>
      <c r="I12" s="390"/>
    </row>
    <row r="13" spans="1:9" s="80" customFormat="1" ht="14.25" x14ac:dyDescent="0.2">
      <c r="A13" s="94" t="s">
        <v>549</v>
      </c>
      <c r="B13" s="82"/>
      <c r="C13" s="82"/>
      <c r="D13" s="82"/>
      <c r="E13" s="82"/>
      <c r="F13" s="82"/>
      <c r="G13" s="82"/>
      <c r="H13" s="82"/>
      <c r="I13" s="390"/>
    </row>
    <row r="14" spans="1:9" ht="14.25" x14ac:dyDescent="0.2">
      <c r="A14" s="94" t="s">
        <v>483</v>
      </c>
      <c r="B14" s="85"/>
      <c r="C14" s="475"/>
      <c r="D14" s="475"/>
      <c r="E14" s="475"/>
      <c r="F14" s="475"/>
      <c r="G14" s="475"/>
      <c r="H14" s="475"/>
      <c r="I14" s="390"/>
    </row>
    <row r="15" spans="1:9" ht="14.25" x14ac:dyDescent="0.2">
      <c r="A15" s="94" t="s">
        <v>484</v>
      </c>
      <c r="B15" s="475"/>
      <c r="C15" s="475"/>
      <c r="D15" s="475"/>
      <c r="E15" s="475"/>
      <c r="F15" s="475"/>
      <c r="G15" s="475"/>
      <c r="H15" s="475"/>
      <c r="I15" s="390"/>
    </row>
    <row r="16" spans="1:9" ht="14.25" x14ac:dyDescent="0.2">
      <c r="A16" s="166" t="s">
        <v>630</v>
      </c>
      <c r="B16" s="475"/>
      <c r="C16" s="475"/>
      <c r="D16" s="475"/>
      <c r="E16" s="475"/>
      <c r="F16" s="475"/>
      <c r="G16" s="475"/>
      <c r="H16" s="475"/>
      <c r="I16" s="390"/>
    </row>
    <row r="17" spans="2:9" ht="14.25" x14ac:dyDescent="0.2">
      <c r="B17" s="475"/>
      <c r="C17" s="475"/>
      <c r="D17" s="475"/>
      <c r="E17" s="475"/>
      <c r="F17" s="475"/>
      <c r="G17" s="475"/>
      <c r="H17" s="475"/>
      <c r="I17" s="390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10"/>
  <sheetViews>
    <sheetView workbookViewId="0">
      <selection activeCell="N18" sqref="N18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4" t="s">
        <v>411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9"/>
    </row>
    <row r="3" spans="1:13" x14ac:dyDescent="0.2">
      <c r="A3" s="818"/>
      <c r="B3" s="726">
        <v>2016</v>
      </c>
      <c r="C3" s="726" t="s">
        <v>594</v>
      </c>
      <c r="D3" s="726" t="s">
        <v>594</v>
      </c>
      <c r="E3" s="726" t="s">
        <v>594</v>
      </c>
      <c r="F3" s="726" t="s">
        <v>594</v>
      </c>
      <c r="G3" s="726" t="s">
        <v>594</v>
      </c>
      <c r="H3" s="726" t="s">
        <v>594</v>
      </c>
      <c r="I3" s="726" t="s">
        <v>594</v>
      </c>
      <c r="J3" s="726" t="s">
        <v>594</v>
      </c>
      <c r="K3" s="726" t="s">
        <v>594</v>
      </c>
      <c r="L3" s="726" t="s">
        <v>594</v>
      </c>
      <c r="M3" s="726">
        <v>2017</v>
      </c>
    </row>
    <row r="4" spans="1:13" x14ac:dyDescent="0.2">
      <c r="A4" s="226"/>
      <c r="B4" s="666">
        <v>42401</v>
      </c>
      <c r="C4" s="666">
        <v>42430</v>
      </c>
      <c r="D4" s="666">
        <v>42461</v>
      </c>
      <c r="E4" s="666">
        <v>42491</v>
      </c>
      <c r="F4" s="666">
        <v>42522</v>
      </c>
      <c r="G4" s="666">
        <v>42552</v>
      </c>
      <c r="H4" s="666">
        <v>42583</v>
      </c>
      <c r="I4" s="666">
        <v>42614</v>
      </c>
      <c r="J4" s="666">
        <v>42644</v>
      </c>
      <c r="K4" s="666">
        <v>42675</v>
      </c>
      <c r="L4" s="666">
        <v>42705</v>
      </c>
      <c r="M4" s="666">
        <v>42736</v>
      </c>
    </row>
    <row r="5" spans="1:13" x14ac:dyDescent="0.2">
      <c r="A5" s="818" t="s">
        <v>679</v>
      </c>
      <c r="B5" s="313">
        <v>1.9575</v>
      </c>
      <c r="C5" s="313">
        <v>1.7018181818181821</v>
      </c>
      <c r="D5" s="313">
        <v>1.9047619047619047</v>
      </c>
      <c r="E5" s="313">
        <v>1.9223809523809525</v>
      </c>
      <c r="F5" s="313">
        <v>2.566363636363636</v>
      </c>
      <c r="G5" s="313">
        <v>2.7889999999999997</v>
      </c>
      <c r="H5" s="313">
        <v>2.7917391304347832</v>
      </c>
      <c r="I5" s="313">
        <v>2.9695238095238095</v>
      </c>
      <c r="J5" s="313">
        <v>2.9495238095238094</v>
      </c>
      <c r="K5" s="313">
        <v>2.5010000000000003</v>
      </c>
      <c r="L5" s="313">
        <v>3.5819047619047626</v>
      </c>
      <c r="M5" s="313">
        <v>3.2610000000000001</v>
      </c>
    </row>
    <row r="6" spans="1:13" x14ac:dyDescent="0.2">
      <c r="A6" s="226" t="s">
        <v>680</v>
      </c>
      <c r="B6" s="313">
        <v>29.694285714285712</v>
      </c>
      <c r="C6" s="313">
        <v>29.60173913043479</v>
      </c>
      <c r="D6" s="313">
        <v>29.470476190476184</v>
      </c>
      <c r="E6" s="313">
        <v>30.446818181818177</v>
      </c>
      <c r="F6" s="313">
        <v>34.262272727272737</v>
      </c>
      <c r="G6" s="313">
        <v>34.391904761904755</v>
      </c>
      <c r="H6" s="313">
        <v>30.494545454545456</v>
      </c>
      <c r="I6" s="313">
        <v>28.486363636363635</v>
      </c>
      <c r="J6" s="313">
        <v>42.970476190476184</v>
      </c>
      <c r="K6" s="313">
        <v>48.181818181818173</v>
      </c>
      <c r="L6" s="313">
        <v>46.327999999999989</v>
      </c>
      <c r="M6" s="313">
        <v>53.428571428571431</v>
      </c>
    </row>
    <row r="7" spans="1:13" x14ac:dyDescent="0.2">
      <c r="A7" s="878" t="s">
        <v>678</v>
      </c>
      <c r="B7" s="313">
        <v>12.476666666666667</v>
      </c>
      <c r="C7" s="313">
        <v>12.26782608695652</v>
      </c>
      <c r="D7" s="313">
        <v>12.111904761904762</v>
      </c>
      <c r="E7" s="313">
        <v>13.040909090909095</v>
      </c>
      <c r="F7" s="313">
        <v>14.416818181818183</v>
      </c>
      <c r="G7" s="313">
        <v>14.241904761904763</v>
      </c>
      <c r="H7" s="313">
        <v>11.980869565217391</v>
      </c>
      <c r="I7" s="313">
        <v>12.286818181818182</v>
      </c>
      <c r="J7" s="313">
        <v>16.093809523809522</v>
      </c>
      <c r="K7" s="313">
        <v>18.015909090909091</v>
      </c>
      <c r="L7" s="313">
        <v>17.689545454545456</v>
      </c>
      <c r="M7" s="867">
        <v>20.122727272727271</v>
      </c>
    </row>
    <row r="8" spans="1:13" x14ac:dyDescent="0.2">
      <c r="A8" s="311" t="s">
        <v>682</v>
      </c>
      <c r="B8" s="377">
        <v>16.38</v>
      </c>
      <c r="C8" s="377">
        <v>15.78</v>
      </c>
      <c r="D8" s="377">
        <v>13.43</v>
      </c>
      <c r="E8" s="377">
        <v>13.28</v>
      </c>
      <c r="F8" s="377">
        <v>14.63</v>
      </c>
      <c r="G8" s="377">
        <v>15.25</v>
      </c>
      <c r="H8" s="377">
        <v>15.63</v>
      </c>
      <c r="I8" s="377">
        <v>16.87</v>
      </c>
      <c r="J8" s="377">
        <v>19.55</v>
      </c>
      <c r="K8" s="377">
        <v>22.14</v>
      </c>
      <c r="L8" s="377">
        <v>24.16</v>
      </c>
      <c r="M8" s="377">
        <v>37.200000000000003</v>
      </c>
    </row>
    <row r="9" spans="1:13" x14ac:dyDescent="0.2">
      <c r="A9" s="808"/>
      <c r="B9" s="808"/>
      <c r="C9" s="808"/>
      <c r="D9" s="808"/>
      <c r="E9" s="808"/>
      <c r="F9" s="808"/>
      <c r="G9" s="808"/>
      <c r="H9" s="808"/>
      <c r="I9" s="808"/>
      <c r="J9" s="808"/>
      <c r="K9" s="808"/>
      <c r="L9" s="808"/>
      <c r="M9" s="247" t="s">
        <v>683</v>
      </c>
    </row>
    <row r="10" spans="1:13" x14ac:dyDescent="0.2">
      <c r="A10" s="707" t="s">
        <v>681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I8" sqref="I8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86"/>
      <c r="H2" s="388"/>
      <c r="I2" s="387" t="s">
        <v>157</v>
      </c>
    </row>
    <row r="3" spans="1:71" s="80" customFormat="1" ht="12.75" x14ac:dyDescent="0.2">
      <c r="A3" s="79"/>
      <c r="B3" s="936">
        <f>INDICE!A3</f>
        <v>42736</v>
      </c>
      <c r="C3" s="937">
        <v>41671</v>
      </c>
      <c r="D3" s="936">
        <f>DATE(YEAR(B3),MONTH(B3)-1,1)</f>
        <v>42705</v>
      </c>
      <c r="E3" s="937"/>
      <c r="F3" s="936">
        <f>DATE(YEAR(B3)-1,MONTH(B3),1)</f>
        <v>42370</v>
      </c>
      <c r="G3" s="937"/>
      <c r="H3" s="885" t="s">
        <v>480</v>
      </c>
      <c r="I3" s="88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47</v>
      </c>
      <c r="C4" s="260" t="s">
        <v>108</v>
      </c>
      <c r="D4" s="260" t="s">
        <v>47</v>
      </c>
      <c r="E4" s="260" t="s">
        <v>108</v>
      </c>
      <c r="F4" s="260" t="s">
        <v>47</v>
      </c>
      <c r="G4" s="260" t="s">
        <v>108</v>
      </c>
      <c r="H4" s="441">
        <f>D3</f>
        <v>42705</v>
      </c>
      <c r="I4" s="441">
        <f>F3</f>
        <v>42370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1" customFormat="1" ht="15" x14ac:dyDescent="0.2">
      <c r="A5" s="385" t="s">
        <v>413</v>
      </c>
      <c r="B5" s="371">
        <v>6189</v>
      </c>
      <c r="C5" s="709">
        <v>34.142439454956694</v>
      </c>
      <c r="D5" s="371">
        <v>5837</v>
      </c>
      <c r="E5" s="709">
        <v>33.057710822903097</v>
      </c>
      <c r="F5" s="371">
        <v>6589</v>
      </c>
      <c r="G5" s="709">
        <v>35.741795497694604</v>
      </c>
      <c r="H5" s="383">
        <v>6.0304951173548051</v>
      </c>
      <c r="I5" s="383">
        <v>-6.0707239338291092</v>
      </c>
      <c r="K5" s="382"/>
    </row>
    <row r="6" spans="1:71" s="381" customFormat="1" ht="15" x14ac:dyDescent="0.2">
      <c r="A6" s="384" t="s">
        <v>122</v>
      </c>
      <c r="B6" s="371">
        <v>11938</v>
      </c>
      <c r="C6" s="709">
        <v>65.857560545043299</v>
      </c>
      <c r="D6" s="371">
        <v>11820</v>
      </c>
      <c r="E6" s="709">
        <v>66.94228917709691</v>
      </c>
      <c r="F6" s="371">
        <v>11846</v>
      </c>
      <c r="G6" s="709">
        <v>64.258204502305389</v>
      </c>
      <c r="H6" s="383">
        <v>0.99830795262267347</v>
      </c>
      <c r="I6" s="383">
        <v>0.77663346277224377</v>
      </c>
      <c r="K6" s="382"/>
    </row>
    <row r="7" spans="1:71" s="80" customFormat="1" ht="12.75" x14ac:dyDescent="0.2">
      <c r="A7" s="90" t="s">
        <v>117</v>
      </c>
      <c r="B7" s="91">
        <v>18127</v>
      </c>
      <c r="C7" s="92">
        <v>100</v>
      </c>
      <c r="D7" s="91">
        <v>17657</v>
      </c>
      <c r="E7" s="92">
        <v>100</v>
      </c>
      <c r="F7" s="91">
        <v>18435</v>
      </c>
      <c r="G7" s="92">
        <v>100</v>
      </c>
      <c r="H7" s="92">
        <v>2.6618338336070679</v>
      </c>
      <c r="I7" s="92">
        <v>-1.6707350149172771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8"/>
      <c r="I8" s="247" t="s">
        <v>235</v>
      </c>
      <c r="J8" s="381"/>
      <c r="K8" s="382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</row>
    <row r="9" spans="1:71" s="378" customFormat="1" ht="12.75" x14ac:dyDescent="0.2">
      <c r="A9" s="707" t="s">
        <v>534</v>
      </c>
      <c r="B9" s="379"/>
      <c r="C9" s="380"/>
      <c r="D9" s="379"/>
      <c r="E9" s="379"/>
      <c r="F9" s="379"/>
      <c r="G9" s="379"/>
      <c r="H9" s="379"/>
      <c r="I9" s="379"/>
      <c r="J9" s="379"/>
      <c r="K9" s="379"/>
      <c r="L9" s="379"/>
    </row>
    <row r="10" spans="1:71" x14ac:dyDescent="0.2">
      <c r="A10" s="708" t="s">
        <v>530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I13" sqref="I13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86"/>
      <c r="H2" s="388"/>
      <c r="I2" s="387" t="s">
        <v>157</v>
      </c>
    </row>
    <row r="3" spans="1:71" s="80" customFormat="1" ht="12.75" x14ac:dyDescent="0.2">
      <c r="A3" s="79"/>
      <c r="B3" s="936">
        <f>INDICE!A3</f>
        <v>42736</v>
      </c>
      <c r="C3" s="937">
        <v>41671</v>
      </c>
      <c r="D3" s="936">
        <f>DATE(YEAR(B3),MONTH(B3)-1,1)</f>
        <v>42705</v>
      </c>
      <c r="E3" s="937"/>
      <c r="F3" s="936">
        <f>DATE(YEAR(B3)-1,MONTH(B3),1)</f>
        <v>42370</v>
      </c>
      <c r="G3" s="937"/>
      <c r="H3" s="885" t="s">
        <v>480</v>
      </c>
      <c r="I3" s="885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0" t="s">
        <v>47</v>
      </c>
      <c r="C4" s="260" t="s">
        <v>108</v>
      </c>
      <c r="D4" s="260" t="s">
        <v>47</v>
      </c>
      <c r="E4" s="260" t="s">
        <v>108</v>
      </c>
      <c r="F4" s="260" t="s">
        <v>47</v>
      </c>
      <c r="G4" s="260" t="s">
        <v>108</v>
      </c>
      <c r="H4" s="441">
        <f>D3</f>
        <v>42705</v>
      </c>
      <c r="I4" s="441">
        <f>F3</f>
        <v>42370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1" customFormat="1" ht="15" x14ac:dyDescent="0.2">
      <c r="A5" s="385" t="s">
        <v>533</v>
      </c>
      <c r="B5" s="371">
        <v>6374</v>
      </c>
      <c r="C5" s="709">
        <v>37.883897964412625</v>
      </c>
      <c r="D5" s="371">
        <v>6397</v>
      </c>
      <c r="E5" s="709">
        <v>40.304363863104335</v>
      </c>
      <c r="F5" s="371">
        <v>6864</v>
      </c>
      <c r="G5" s="709">
        <v>39.295884187389973</v>
      </c>
      <c r="H5" s="753">
        <v>-0.35954353603251527</v>
      </c>
      <c r="I5" s="237">
        <v>-7.1386946386946386</v>
      </c>
      <c r="K5" s="382"/>
    </row>
    <row r="6" spans="1:71" s="381" customFormat="1" ht="15" x14ac:dyDescent="0.2">
      <c r="A6" s="384" t="s">
        <v>602</v>
      </c>
      <c r="B6" s="371">
        <v>10451.090190000003</v>
      </c>
      <c r="C6" s="709">
        <v>62.116102035587375</v>
      </c>
      <c r="D6" s="371">
        <v>9474.7304700000004</v>
      </c>
      <c r="E6" s="709">
        <v>59.695636136895672</v>
      </c>
      <c r="F6" s="371">
        <v>10603.478189999994</v>
      </c>
      <c r="G6" s="709">
        <v>60.704115812610027</v>
      </c>
      <c r="H6" s="237">
        <v>10.304881211043064</v>
      </c>
      <c r="I6" s="237">
        <v>-1.4371510675026136</v>
      </c>
      <c r="K6" s="382"/>
    </row>
    <row r="7" spans="1:71" s="80" customFormat="1" ht="12.75" x14ac:dyDescent="0.2">
      <c r="A7" s="90" t="s">
        <v>117</v>
      </c>
      <c r="B7" s="91">
        <v>16825.090190000003</v>
      </c>
      <c r="C7" s="92">
        <v>100</v>
      </c>
      <c r="D7" s="91">
        <v>15871.73047</v>
      </c>
      <c r="E7" s="92">
        <v>100</v>
      </c>
      <c r="F7" s="91">
        <v>17467.478189999994</v>
      </c>
      <c r="G7" s="92">
        <v>100</v>
      </c>
      <c r="H7" s="92">
        <v>6.0066526570747785</v>
      </c>
      <c r="I7" s="92">
        <v>-3.6776230261318101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18"/>
      <c r="I8" s="247" t="s">
        <v>130</v>
      </c>
      <c r="J8" s="381"/>
      <c r="K8" s="382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</row>
    <row r="9" spans="1:71" x14ac:dyDescent="0.2">
      <c r="A9" s="707" t="s">
        <v>534</v>
      </c>
    </row>
    <row r="10" spans="1:71" x14ac:dyDescent="0.2">
      <c r="A10" s="707" t="s">
        <v>530</v>
      </c>
    </row>
    <row r="11" spans="1:71" x14ac:dyDescent="0.2">
      <c r="A11" s="683" t="s">
        <v>630</v>
      </c>
    </row>
  </sheetData>
  <mergeCells count="4">
    <mergeCell ref="B3:C3"/>
    <mergeCell ref="D3:E3"/>
    <mergeCell ref="F3:G3"/>
    <mergeCell ref="H3:I3"/>
  </mergeCells>
  <conditionalFormatting sqref="H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A3" sqref="A3"/>
    </sheetView>
  </sheetViews>
  <sheetFormatPr baseColWidth="10" defaultColWidth="11" defaultRowHeight="14.25" x14ac:dyDescent="0.2"/>
  <cols>
    <col min="1" max="1" width="11" style="1" customWidth="1"/>
    <col min="2" max="2" width="11" style="1"/>
    <col min="3" max="3" width="10.75" style="1" customWidth="1"/>
    <col min="4" max="16384" width="11" style="1"/>
  </cols>
  <sheetData>
    <row r="1" spans="1:9" x14ac:dyDescent="0.2">
      <c r="A1" s="924" t="s">
        <v>579</v>
      </c>
      <c r="B1" s="924"/>
      <c r="C1" s="924"/>
      <c r="D1" s="924"/>
      <c r="E1" s="924"/>
      <c r="F1" s="924"/>
      <c r="G1" s="13"/>
      <c r="H1" s="13"/>
      <c r="I1" s="13"/>
    </row>
    <row r="2" spans="1:9" x14ac:dyDescent="0.2">
      <c r="A2" s="925"/>
      <c r="B2" s="925"/>
      <c r="C2" s="925"/>
      <c r="D2" s="925"/>
      <c r="E2" s="925"/>
      <c r="F2" s="925"/>
      <c r="G2" s="13"/>
      <c r="H2" s="13"/>
      <c r="I2" s="229" t="s">
        <v>531</v>
      </c>
    </row>
    <row r="3" spans="1:9" x14ac:dyDescent="0.2">
      <c r="A3" s="394"/>
      <c r="B3" s="396"/>
      <c r="C3" s="396"/>
      <c r="D3" s="893">
        <f>INDICE!A3</f>
        <v>42736</v>
      </c>
      <c r="E3" s="893">
        <v>41671</v>
      </c>
      <c r="F3" s="893">
        <f>DATE(YEAR(D3),MONTH(D3)-1,1)</f>
        <v>42705</v>
      </c>
      <c r="G3" s="893"/>
      <c r="H3" s="896">
        <f>DATE(YEAR(D3)-1,MONTH(D3),1)</f>
        <v>42370</v>
      </c>
      <c r="I3" s="896"/>
    </row>
    <row r="4" spans="1:9" x14ac:dyDescent="0.2">
      <c r="A4" s="335"/>
      <c r="B4" s="336"/>
      <c r="C4" s="336"/>
      <c r="D4" s="97" t="s">
        <v>416</v>
      </c>
      <c r="E4" s="260" t="s">
        <v>108</v>
      </c>
      <c r="F4" s="97" t="s">
        <v>416</v>
      </c>
      <c r="G4" s="260" t="s">
        <v>108</v>
      </c>
      <c r="H4" s="97" t="s">
        <v>416</v>
      </c>
      <c r="I4" s="260" t="s">
        <v>108</v>
      </c>
    </row>
    <row r="5" spans="1:9" x14ac:dyDescent="0.2">
      <c r="A5" s="344" t="s">
        <v>415</v>
      </c>
      <c r="B5" s="236"/>
      <c r="C5" s="236"/>
      <c r="D5" s="607">
        <v>125.16278336059828</v>
      </c>
      <c r="E5" s="712">
        <v>100</v>
      </c>
      <c r="F5" s="607">
        <v>119.47116148632858</v>
      </c>
      <c r="G5" s="712">
        <v>100</v>
      </c>
      <c r="H5" s="607">
        <v>130.38528916339135</v>
      </c>
      <c r="I5" s="712">
        <v>100</v>
      </c>
    </row>
    <row r="6" spans="1:9" x14ac:dyDescent="0.2">
      <c r="A6" s="393" t="s">
        <v>528</v>
      </c>
      <c r="B6" s="236"/>
      <c r="C6" s="236"/>
      <c r="D6" s="607">
        <v>79.026162654825896</v>
      </c>
      <c r="E6" s="712">
        <v>63.138706677007015</v>
      </c>
      <c r="F6" s="607">
        <v>73.162806730544517</v>
      </c>
      <c r="G6" s="712">
        <v>61.238884614775202</v>
      </c>
      <c r="H6" s="607">
        <v>79.457034571268139</v>
      </c>
      <c r="I6" s="712">
        <v>60.94018357523229</v>
      </c>
    </row>
    <row r="7" spans="1:9" x14ac:dyDescent="0.2">
      <c r="A7" s="393" t="s">
        <v>529</v>
      </c>
      <c r="B7" s="236"/>
      <c r="C7" s="236"/>
      <c r="D7" s="607">
        <v>46.136620705772373</v>
      </c>
      <c r="E7" s="712">
        <v>36.861293322992971</v>
      </c>
      <c r="F7" s="607">
        <v>46.308354755784059</v>
      </c>
      <c r="G7" s="712">
        <v>38.761115385224784</v>
      </c>
      <c r="H7" s="607">
        <v>50.928254592123203</v>
      </c>
      <c r="I7" s="712">
        <v>39.05981642476771</v>
      </c>
    </row>
    <row r="8" spans="1:9" x14ac:dyDescent="0.2">
      <c r="A8" s="335" t="s">
        <v>583</v>
      </c>
      <c r="B8" s="392"/>
      <c r="C8" s="392"/>
      <c r="D8" s="700">
        <v>90</v>
      </c>
      <c r="E8" s="713"/>
      <c r="F8" s="700">
        <v>90</v>
      </c>
      <c r="G8" s="713"/>
      <c r="H8" s="700">
        <v>90</v>
      </c>
      <c r="I8" s="713"/>
    </row>
    <row r="9" spans="1:9" x14ac:dyDescent="0.2">
      <c r="A9" s="617" t="s">
        <v>530</v>
      </c>
      <c r="B9" s="323"/>
      <c r="C9" s="323"/>
      <c r="D9" s="323"/>
      <c r="E9" s="348"/>
      <c r="F9" s="13"/>
      <c r="G9" s="13"/>
      <c r="H9" s="13"/>
      <c r="I9" s="247" t="s">
        <v>235</v>
      </c>
    </row>
    <row r="10" spans="1:9" x14ac:dyDescent="0.2">
      <c r="A10" s="617" t="s">
        <v>584</v>
      </c>
      <c r="B10" s="389"/>
      <c r="C10" s="389"/>
      <c r="D10" s="389"/>
      <c r="E10" s="389"/>
      <c r="F10" s="389"/>
      <c r="G10" s="389"/>
      <c r="H10" s="389"/>
      <c r="I10" s="389"/>
    </row>
    <row r="11" spans="1:9" x14ac:dyDescent="0.2">
      <c r="A11" s="323"/>
      <c r="B11" s="389"/>
      <c r="C11" s="389"/>
      <c r="D11" s="389"/>
      <c r="E11" s="389"/>
      <c r="F11" s="389"/>
      <c r="G11" s="389"/>
      <c r="H11" s="389"/>
      <c r="I11" s="389"/>
    </row>
    <row r="12" spans="1:9" x14ac:dyDescent="0.2">
      <c r="A12" s="389"/>
      <c r="B12" s="389"/>
      <c r="C12" s="389"/>
      <c r="D12" s="389"/>
      <c r="E12" s="389"/>
      <c r="F12" s="389"/>
      <c r="G12" s="389"/>
      <c r="H12" s="389"/>
      <c r="I12" s="389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A4" sqref="A4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924" t="s">
        <v>533</v>
      </c>
      <c r="B1" s="924"/>
      <c r="C1" s="924"/>
      <c r="D1" s="924"/>
      <c r="E1" s="395"/>
      <c r="F1" s="13"/>
      <c r="G1" s="13"/>
      <c r="H1" s="13"/>
      <c r="I1" s="13"/>
    </row>
    <row r="2" spans="1:40" ht="15" x14ac:dyDescent="0.2">
      <c r="A2" s="924"/>
      <c r="B2" s="924"/>
      <c r="C2" s="924"/>
      <c r="D2" s="924"/>
      <c r="E2" s="395"/>
      <c r="F2" s="13"/>
      <c r="G2" s="311"/>
      <c r="H2" s="388"/>
      <c r="I2" s="387" t="s">
        <v>157</v>
      </c>
    </row>
    <row r="3" spans="1:40" x14ac:dyDescent="0.2">
      <c r="A3" s="394"/>
      <c r="B3" s="936">
        <f>INDICE!A3</f>
        <v>42736</v>
      </c>
      <c r="C3" s="937">
        <v>41671</v>
      </c>
      <c r="D3" s="936">
        <f>DATE(YEAR(B3),MONTH(B3)-1,1)</f>
        <v>42705</v>
      </c>
      <c r="E3" s="937"/>
      <c r="F3" s="936">
        <f>DATE(YEAR(B3)-1,MONTH(B3),1)</f>
        <v>42370</v>
      </c>
      <c r="G3" s="937"/>
      <c r="H3" s="885" t="s">
        <v>480</v>
      </c>
      <c r="I3" s="885"/>
    </row>
    <row r="4" spans="1:40" x14ac:dyDescent="0.2">
      <c r="A4" s="335"/>
      <c r="B4" s="260" t="s">
        <v>47</v>
      </c>
      <c r="C4" s="260" t="s">
        <v>108</v>
      </c>
      <c r="D4" s="260" t="s">
        <v>47</v>
      </c>
      <c r="E4" s="260" t="s">
        <v>108</v>
      </c>
      <c r="F4" s="260" t="s">
        <v>47</v>
      </c>
      <c r="G4" s="260" t="s">
        <v>108</v>
      </c>
      <c r="H4" s="441">
        <f>D3</f>
        <v>42705</v>
      </c>
      <c r="I4" s="441">
        <f>F3</f>
        <v>42370</v>
      </c>
    </row>
    <row r="5" spans="1:40" x14ac:dyDescent="0.2">
      <c r="A5" s="344" t="s">
        <v>48</v>
      </c>
      <c r="B5" s="370">
        <v>458</v>
      </c>
      <c r="C5" s="383">
        <v>7.1854408534672105</v>
      </c>
      <c r="D5" s="370">
        <v>481</v>
      </c>
      <c r="E5" s="383">
        <v>7.5191496013756449</v>
      </c>
      <c r="F5" s="370">
        <v>506</v>
      </c>
      <c r="G5" s="383">
        <v>7.3717948717948723</v>
      </c>
      <c r="H5" s="607">
        <v>-4.7817047817047813</v>
      </c>
      <c r="I5" s="607">
        <v>-9.4861660079051386</v>
      </c>
      <c r="J5" s="390"/>
    </row>
    <row r="6" spans="1:40" x14ac:dyDescent="0.2">
      <c r="A6" s="393" t="s">
        <v>49</v>
      </c>
      <c r="B6" s="370">
        <v>339</v>
      </c>
      <c r="C6" s="383">
        <v>5.3184813304047696</v>
      </c>
      <c r="D6" s="370">
        <v>339</v>
      </c>
      <c r="E6" s="383">
        <v>5.2993590745662029</v>
      </c>
      <c r="F6" s="370">
        <v>339</v>
      </c>
      <c r="G6" s="383">
        <v>4.9388111888111892</v>
      </c>
      <c r="H6" s="607">
        <v>0</v>
      </c>
      <c r="I6" s="607">
        <v>0</v>
      </c>
      <c r="J6" s="390"/>
    </row>
    <row r="7" spans="1:40" x14ac:dyDescent="0.2">
      <c r="A7" s="393" t="s">
        <v>127</v>
      </c>
      <c r="B7" s="370">
        <v>3395</v>
      </c>
      <c r="C7" s="383">
        <v>53.263256981487295</v>
      </c>
      <c r="D7" s="370">
        <v>3395</v>
      </c>
      <c r="E7" s="383">
        <v>53.071752383929969</v>
      </c>
      <c r="F7" s="370">
        <v>3382</v>
      </c>
      <c r="G7" s="383">
        <v>49.271561771561771</v>
      </c>
      <c r="H7" s="607">
        <v>0</v>
      </c>
      <c r="I7" s="607">
        <v>0.38438793613246602</v>
      </c>
      <c r="J7" s="390"/>
    </row>
    <row r="8" spans="1:40" x14ac:dyDescent="0.2">
      <c r="A8" s="393" t="s">
        <v>128</v>
      </c>
      <c r="B8" s="370">
        <v>204</v>
      </c>
      <c r="C8" s="383">
        <v>3.2005020395356132</v>
      </c>
      <c r="D8" s="370">
        <v>204</v>
      </c>
      <c r="E8" s="383">
        <v>3.1889948413318741</v>
      </c>
      <c r="F8" s="370">
        <v>204</v>
      </c>
      <c r="G8" s="383">
        <v>2.9720279720279721</v>
      </c>
      <c r="H8" s="607">
        <v>0</v>
      </c>
      <c r="I8" s="607">
        <v>0</v>
      </c>
      <c r="J8" s="390"/>
    </row>
    <row r="9" spans="1:40" x14ac:dyDescent="0.2">
      <c r="A9" s="335" t="s">
        <v>414</v>
      </c>
      <c r="B9" s="700">
        <v>1978</v>
      </c>
      <c r="C9" s="710">
        <v>31.032318795105112</v>
      </c>
      <c r="D9" s="700">
        <v>1978</v>
      </c>
      <c r="E9" s="710">
        <v>30.920744098796309</v>
      </c>
      <c r="F9" s="700">
        <v>2433</v>
      </c>
      <c r="G9" s="710">
        <v>35.4458041958042</v>
      </c>
      <c r="H9" s="711">
        <v>0</v>
      </c>
      <c r="I9" s="711">
        <v>-18.701191944101932</v>
      </c>
      <c r="J9" s="390"/>
    </row>
    <row r="10" spans="1:40" s="80" customFormat="1" x14ac:dyDescent="0.2">
      <c r="A10" s="90" t="s">
        <v>117</v>
      </c>
      <c r="B10" s="91">
        <v>6374</v>
      </c>
      <c r="C10" s="391">
        <v>100</v>
      </c>
      <c r="D10" s="91">
        <v>6397</v>
      </c>
      <c r="E10" s="391">
        <v>100</v>
      </c>
      <c r="F10" s="91">
        <v>6864</v>
      </c>
      <c r="G10" s="391">
        <v>100</v>
      </c>
      <c r="H10" s="391">
        <v>-0.35954353603251527</v>
      </c>
      <c r="I10" s="92">
        <v>-7.1386946386946386</v>
      </c>
      <c r="J10" s="390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5"/>
      <c r="B11" s="323"/>
      <c r="C11" s="323"/>
      <c r="D11" s="323"/>
      <c r="E11" s="323"/>
      <c r="F11" s="13"/>
      <c r="G11" s="13"/>
      <c r="H11" s="13"/>
      <c r="I11" s="247" t="s">
        <v>235</v>
      </c>
    </row>
    <row r="12" spans="1:40" s="378" customFormat="1" ht="12.75" x14ac:dyDescent="0.2">
      <c r="A12" s="708" t="s">
        <v>532</v>
      </c>
      <c r="B12" s="379"/>
      <c r="C12" s="379"/>
      <c r="D12" s="380"/>
      <c r="E12" s="380"/>
      <c r="F12" s="379"/>
      <c r="G12" s="379"/>
      <c r="H12" s="379"/>
      <c r="I12" s="379"/>
      <c r="J12" s="379"/>
      <c r="K12" s="379"/>
      <c r="L12" s="379"/>
      <c r="M12" s="379"/>
      <c r="N12" s="379"/>
      <c r="O12" s="379"/>
    </row>
    <row r="13" spans="1:40" x14ac:dyDescent="0.2">
      <c r="A13" s="323" t="s">
        <v>530</v>
      </c>
      <c r="B13" s="389"/>
      <c r="C13" s="389"/>
      <c r="D13" s="389"/>
      <c r="E13" s="389"/>
      <c r="F13" s="389"/>
      <c r="G13" s="389"/>
      <c r="H13" s="389"/>
      <c r="I13" s="389"/>
    </row>
    <row r="14" spans="1:40" x14ac:dyDescent="0.2">
      <c r="A14" s="683" t="s">
        <v>629</v>
      </c>
      <c r="B14" s="389"/>
      <c r="C14" s="389"/>
      <c r="D14" s="389"/>
      <c r="E14" s="389"/>
      <c r="F14" s="389"/>
      <c r="G14" s="389"/>
      <c r="H14" s="389"/>
      <c r="I14" s="389"/>
    </row>
  </sheetData>
  <mergeCells count="5">
    <mergeCell ref="A1:D2"/>
    <mergeCell ref="H3:I3"/>
    <mergeCell ref="B3:C3"/>
    <mergeCell ref="D3:E3"/>
    <mergeCell ref="F3:G3"/>
  </mergeCells>
  <conditionalFormatting sqref="H5:I9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A4" sqref="A4"/>
    </sheetView>
  </sheetViews>
  <sheetFormatPr baseColWidth="10" defaultColWidth="11" defaultRowHeight="12.75" x14ac:dyDescent="0.2"/>
  <cols>
    <col min="1" max="1" width="30.25" style="349" customWidth="1"/>
    <col min="2" max="2" width="11" style="349"/>
    <col min="3" max="3" width="11.625" style="349" customWidth="1"/>
    <col min="4" max="4" width="11" style="349"/>
    <col min="5" max="5" width="11.625" style="349" customWidth="1"/>
    <col min="6" max="6" width="11" style="349"/>
    <col min="7" max="7" width="11.625" style="349" customWidth="1"/>
    <col min="8" max="9" width="10.5" style="349" customWidth="1"/>
    <col min="10" max="16384" width="11" style="349"/>
  </cols>
  <sheetData>
    <row r="1" spans="1:12" x14ac:dyDescent="0.2">
      <c r="A1" s="924" t="s">
        <v>40</v>
      </c>
      <c r="B1" s="924"/>
      <c r="C1" s="924"/>
      <c r="D1" s="184"/>
      <c r="E1" s="184"/>
      <c r="F1" s="184"/>
      <c r="G1" s="12"/>
      <c r="H1" s="12"/>
      <c r="I1" s="12"/>
      <c r="J1" s="12"/>
      <c r="K1" s="12"/>
      <c r="L1" s="12"/>
    </row>
    <row r="2" spans="1:12" x14ac:dyDescent="0.2">
      <c r="A2" s="924"/>
      <c r="B2" s="924"/>
      <c r="C2" s="924"/>
      <c r="D2" s="401"/>
      <c r="E2" s="184"/>
      <c r="F2" s="184"/>
      <c r="H2" s="12"/>
      <c r="I2" s="12"/>
      <c r="J2" s="12"/>
      <c r="K2" s="12"/>
    </row>
    <row r="3" spans="1:12" x14ac:dyDescent="0.2">
      <c r="A3" s="400"/>
      <c r="B3" s="12"/>
      <c r="C3" s="12"/>
      <c r="D3" s="12"/>
      <c r="E3" s="12"/>
      <c r="F3" s="12"/>
      <c r="G3" s="12"/>
      <c r="H3" s="350"/>
      <c r="I3" s="387" t="s">
        <v>572</v>
      </c>
      <c r="J3" s="12"/>
      <c r="K3" s="12"/>
      <c r="L3" s="12"/>
    </row>
    <row r="4" spans="1:12" x14ac:dyDescent="0.2">
      <c r="A4" s="199"/>
      <c r="B4" s="936">
        <f>INDICE!A3</f>
        <v>42736</v>
      </c>
      <c r="C4" s="937">
        <v>41671</v>
      </c>
      <c r="D4" s="936">
        <f>DATE(YEAR(B4),MONTH(B4)-1,1)</f>
        <v>42705</v>
      </c>
      <c r="E4" s="937"/>
      <c r="F4" s="936">
        <f>DATE(YEAR(B4)-1,MONTH(B4),1)</f>
        <v>42370</v>
      </c>
      <c r="G4" s="937"/>
      <c r="H4" s="885" t="s">
        <v>480</v>
      </c>
      <c r="I4" s="885"/>
      <c r="J4" s="12"/>
      <c r="K4" s="12"/>
      <c r="L4" s="12"/>
    </row>
    <row r="5" spans="1:12" x14ac:dyDescent="0.2">
      <c r="A5" s="400"/>
      <c r="B5" s="260" t="s">
        <v>54</v>
      </c>
      <c r="C5" s="260" t="s">
        <v>108</v>
      </c>
      <c r="D5" s="260" t="s">
        <v>54</v>
      </c>
      <c r="E5" s="260" t="s">
        <v>108</v>
      </c>
      <c r="F5" s="260" t="s">
        <v>54</v>
      </c>
      <c r="G5" s="260" t="s">
        <v>108</v>
      </c>
      <c r="H5" s="441">
        <f>D4</f>
        <v>42705</v>
      </c>
      <c r="I5" s="441">
        <f>F4</f>
        <v>42370</v>
      </c>
      <c r="J5" s="12"/>
      <c r="K5" s="12"/>
      <c r="L5" s="12"/>
    </row>
    <row r="6" spans="1:12" ht="15" customHeight="1" x14ac:dyDescent="0.2">
      <c r="A6" s="199" t="s">
        <v>419</v>
      </c>
      <c r="B6" s="352">
        <v>6036.81</v>
      </c>
      <c r="C6" s="351">
        <v>25.84269220406275</v>
      </c>
      <c r="D6" s="352">
        <v>8436.6080000000002</v>
      </c>
      <c r="E6" s="351">
        <v>30.281498214521775</v>
      </c>
      <c r="F6" s="352">
        <v>11966.679</v>
      </c>
      <c r="G6" s="351">
        <v>37.600539838458822</v>
      </c>
      <c r="H6" s="351">
        <v>-28.445057539712636</v>
      </c>
      <c r="I6" s="351">
        <v>-49.553171769711547</v>
      </c>
      <c r="J6" s="12"/>
      <c r="K6" s="12"/>
      <c r="L6" s="12"/>
    </row>
    <row r="7" spans="1:12" x14ac:dyDescent="0.2">
      <c r="A7" s="399" t="s">
        <v>418</v>
      </c>
      <c r="B7" s="352">
        <v>17323.024000000001</v>
      </c>
      <c r="C7" s="351">
        <v>74.157307795937243</v>
      </c>
      <c r="D7" s="352">
        <v>19423.995000000003</v>
      </c>
      <c r="E7" s="351">
        <v>69.718501785478225</v>
      </c>
      <c r="F7" s="352">
        <v>19859.137999999999</v>
      </c>
      <c r="G7" s="351">
        <v>62.399460161541178</v>
      </c>
      <c r="H7" s="351">
        <v>-10.816369135185635</v>
      </c>
      <c r="I7" s="351">
        <v>-12.770514007204129</v>
      </c>
      <c r="J7" s="12"/>
      <c r="K7" s="12"/>
      <c r="L7" s="12"/>
    </row>
    <row r="8" spans="1:12" x14ac:dyDescent="0.2">
      <c r="A8" s="243" t="s">
        <v>117</v>
      </c>
      <c r="B8" s="244">
        <v>23359.834000000003</v>
      </c>
      <c r="C8" s="245">
        <v>100</v>
      </c>
      <c r="D8" s="244">
        <v>27860.603000000003</v>
      </c>
      <c r="E8" s="245">
        <v>100</v>
      </c>
      <c r="F8" s="244">
        <v>31825.816999999999</v>
      </c>
      <c r="G8" s="245">
        <v>100</v>
      </c>
      <c r="H8" s="92">
        <v>-16.154600099646082</v>
      </c>
      <c r="I8" s="92">
        <v>-26.600991892839694</v>
      </c>
      <c r="J8" s="819"/>
      <c r="K8" s="397"/>
    </row>
    <row r="9" spans="1:12" s="378" customFormat="1" x14ac:dyDescent="0.2">
      <c r="A9" s="397"/>
      <c r="B9" s="397"/>
      <c r="C9" s="397"/>
      <c r="D9" s="397"/>
      <c r="E9" s="397"/>
      <c r="F9" s="397"/>
      <c r="H9" s="397"/>
      <c r="I9" s="247" t="s">
        <v>235</v>
      </c>
      <c r="J9" s="379"/>
      <c r="K9" s="379"/>
      <c r="L9" s="379"/>
    </row>
    <row r="10" spans="1:12" x14ac:dyDescent="0.2">
      <c r="A10" s="708" t="s">
        <v>570</v>
      </c>
      <c r="B10" s="379"/>
      <c r="C10" s="380"/>
      <c r="D10" s="379"/>
      <c r="E10" s="379"/>
      <c r="F10" s="379"/>
      <c r="G10" s="379"/>
      <c r="H10" s="397"/>
      <c r="I10" s="397"/>
      <c r="J10" s="397"/>
      <c r="K10" s="397"/>
      <c r="L10" s="397"/>
    </row>
    <row r="11" spans="1:12" x14ac:dyDescent="0.2">
      <c r="A11" s="323" t="s">
        <v>571</v>
      </c>
      <c r="B11" s="397"/>
      <c r="C11" s="398"/>
      <c r="D11" s="397"/>
      <c r="E11" s="397"/>
      <c r="F11" s="397"/>
      <c r="G11" s="397"/>
      <c r="H11" s="397"/>
      <c r="I11" s="397"/>
      <c r="J11" s="397"/>
      <c r="K11" s="397"/>
      <c r="L11" s="397"/>
    </row>
    <row r="12" spans="1:12" x14ac:dyDescent="0.2">
      <c r="A12" s="323" t="s">
        <v>530</v>
      </c>
      <c r="B12" s="397"/>
      <c r="C12" s="397"/>
      <c r="D12" s="397"/>
      <c r="E12" s="397"/>
      <c r="F12" s="397"/>
      <c r="G12" s="397"/>
      <c r="H12" s="12"/>
      <c r="I12" s="184"/>
      <c r="J12" s="397"/>
      <c r="K12" s="397"/>
      <c r="L12" s="397"/>
    </row>
    <row r="13" spans="1:12" x14ac:dyDescent="0.2">
      <c r="A13" s="397"/>
      <c r="B13" s="397"/>
      <c r="C13" s="397"/>
      <c r="D13" s="397"/>
      <c r="E13" s="397"/>
      <c r="F13" s="397"/>
      <c r="G13" s="397"/>
      <c r="H13" s="12"/>
      <c r="I13" s="12"/>
      <c r="J13" s="397"/>
      <c r="K13" s="397"/>
      <c r="L13" s="397"/>
    </row>
    <row r="14" spans="1:12" x14ac:dyDescent="0.2">
      <c r="A14" s="397"/>
      <c r="B14" s="397"/>
      <c r="C14" s="397"/>
      <c r="D14" s="397"/>
      <c r="E14" s="397"/>
      <c r="F14" s="397"/>
      <c r="G14" s="397"/>
      <c r="H14" s="12"/>
      <c r="I14" s="12"/>
      <c r="J14" s="12"/>
      <c r="K14" s="12"/>
      <c r="L14" s="12"/>
    </row>
    <row r="15" spans="1:12" x14ac:dyDescent="0.2">
      <c r="A15" s="12"/>
      <c r="B15" s="819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69"/>
    </row>
    <row r="18" spans="2:13" x14ac:dyDescent="0.2">
      <c r="B18" s="769"/>
    </row>
    <row r="19" spans="2:13" x14ac:dyDescent="0.2">
      <c r="M19" s="349" t="s">
        <v>417</v>
      </c>
    </row>
    <row r="21" spans="2:13" x14ac:dyDescent="0.2">
      <c r="C21" s="769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I1" sqref="I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38" t="s">
        <v>1</v>
      </c>
      <c r="B1" s="938"/>
      <c r="C1" s="938"/>
      <c r="D1" s="938"/>
      <c r="E1" s="402"/>
      <c r="F1" s="402"/>
      <c r="G1" s="403"/>
    </row>
    <row r="2" spans="1:7" x14ac:dyDescent="0.2">
      <c r="A2" s="938"/>
      <c r="B2" s="938"/>
      <c r="C2" s="938"/>
      <c r="D2" s="938"/>
      <c r="E2" s="403"/>
      <c r="F2" s="403"/>
      <c r="G2" s="403"/>
    </row>
    <row r="3" spans="1:7" x14ac:dyDescent="0.2">
      <c r="A3" s="613"/>
      <c r="B3" s="613"/>
      <c r="C3" s="613"/>
      <c r="D3" s="403"/>
      <c r="E3" s="403"/>
      <c r="F3" s="403"/>
      <c r="G3" s="403"/>
    </row>
    <row r="4" spans="1:7" x14ac:dyDescent="0.2">
      <c r="A4" s="404" t="s">
        <v>420</v>
      </c>
      <c r="B4" s="403"/>
      <c r="C4" s="403"/>
      <c r="D4" s="403"/>
      <c r="E4" s="403"/>
      <c r="F4" s="403"/>
      <c r="G4" s="403"/>
    </row>
    <row r="5" spans="1:7" x14ac:dyDescent="0.2">
      <c r="A5" s="405"/>
      <c r="B5" s="405" t="s">
        <v>421</v>
      </c>
      <c r="C5" s="405" t="s">
        <v>422</v>
      </c>
      <c r="D5" s="405" t="s">
        <v>423</v>
      </c>
      <c r="E5" s="405" t="s">
        <v>424</v>
      </c>
      <c r="F5" s="405" t="s">
        <v>54</v>
      </c>
      <c r="G5" s="403"/>
    </row>
    <row r="6" spans="1:7" x14ac:dyDescent="0.2">
      <c r="A6" s="406" t="s">
        <v>421</v>
      </c>
      <c r="B6" s="407">
        <v>1</v>
      </c>
      <c r="C6" s="407">
        <v>238.8</v>
      </c>
      <c r="D6" s="407">
        <v>0.23880000000000001</v>
      </c>
      <c r="E6" s="408" t="s">
        <v>425</v>
      </c>
      <c r="F6" s="408">
        <v>0.27779999999999999</v>
      </c>
      <c r="G6" s="403"/>
    </row>
    <row r="7" spans="1:7" x14ac:dyDescent="0.2">
      <c r="A7" s="409" t="s">
        <v>422</v>
      </c>
      <c r="B7" s="410" t="s">
        <v>426</v>
      </c>
      <c r="C7" s="411">
        <v>1</v>
      </c>
      <c r="D7" s="412" t="s">
        <v>427</v>
      </c>
      <c r="E7" s="412" t="s">
        <v>428</v>
      </c>
      <c r="F7" s="410" t="s">
        <v>429</v>
      </c>
      <c r="G7" s="403"/>
    </row>
    <row r="8" spans="1:7" x14ac:dyDescent="0.2">
      <c r="A8" s="409" t="s">
        <v>423</v>
      </c>
      <c r="B8" s="410">
        <v>4.1867999999999999</v>
      </c>
      <c r="C8" s="412" t="s">
        <v>430</v>
      </c>
      <c r="D8" s="411">
        <v>1</v>
      </c>
      <c r="E8" s="412" t="s">
        <v>431</v>
      </c>
      <c r="F8" s="410">
        <v>1.163</v>
      </c>
      <c r="G8" s="403"/>
    </row>
    <row r="9" spans="1:7" x14ac:dyDescent="0.2">
      <c r="A9" s="409" t="s">
        <v>424</v>
      </c>
      <c r="B9" s="410" t="s">
        <v>432</v>
      </c>
      <c r="C9" s="412" t="s">
        <v>433</v>
      </c>
      <c r="D9" s="412" t="s">
        <v>434</v>
      </c>
      <c r="E9" s="410">
        <v>1</v>
      </c>
      <c r="F9" s="413">
        <v>11630</v>
      </c>
      <c r="G9" s="403"/>
    </row>
    <row r="10" spans="1:7" x14ac:dyDescent="0.2">
      <c r="A10" s="414" t="s">
        <v>54</v>
      </c>
      <c r="B10" s="415">
        <v>3.6</v>
      </c>
      <c r="C10" s="415">
        <v>860</v>
      </c>
      <c r="D10" s="415">
        <v>0.86</v>
      </c>
      <c r="E10" s="416" t="s">
        <v>435</v>
      </c>
      <c r="F10" s="415">
        <v>1</v>
      </c>
      <c r="G10" s="403"/>
    </row>
    <row r="11" spans="1:7" x14ac:dyDescent="0.2">
      <c r="A11" s="409"/>
      <c r="B11" s="411"/>
      <c r="C11" s="411"/>
      <c r="D11" s="411"/>
      <c r="E11" s="410"/>
      <c r="F11" s="411"/>
      <c r="G11" s="403"/>
    </row>
    <row r="12" spans="1:7" x14ac:dyDescent="0.2">
      <c r="A12" s="404"/>
      <c r="B12" s="403"/>
      <c r="C12" s="403"/>
      <c r="D12" s="403"/>
      <c r="E12" s="417"/>
      <c r="F12" s="403"/>
      <c r="G12" s="403"/>
    </row>
    <row r="13" spans="1:7" x14ac:dyDescent="0.2">
      <c r="A13" s="404" t="s">
        <v>436</v>
      </c>
      <c r="B13" s="403"/>
      <c r="C13" s="403"/>
      <c r="D13" s="403"/>
      <c r="E13" s="403"/>
      <c r="F13" s="403"/>
      <c r="G13" s="403"/>
    </row>
    <row r="14" spans="1:7" x14ac:dyDescent="0.2">
      <c r="A14" s="405"/>
      <c r="B14" s="418" t="s">
        <v>437</v>
      </c>
      <c r="C14" s="405" t="s">
        <v>438</v>
      </c>
      <c r="D14" s="405" t="s">
        <v>439</v>
      </c>
      <c r="E14" s="405" t="s">
        <v>440</v>
      </c>
      <c r="F14" s="405" t="s">
        <v>441</v>
      </c>
      <c r="G14" s="411"/>
    </row>
    <row r="15" spans="1:7" x14ac:dyDescent="0.2">
      <c r="A15" s="406" t="s">
        <v>437</v>
      </c>
      <c r="B15" s="407">
        <v>1</v>
      </c>
      <c r="C15" s="407">
        <v>2.3810000000000001E-2</v>
      </c>
      <c r="D15" s="407">
        <v>0.13370000000000001</v>
      </c>
      <c r="E15" s="407">
        <v>3.7850000000000001</v>
      </c>
      <c r="F15" s="407">
        <v>3.8E-3</v>
      </c>
      <c r="G15" s="411"/>
    </row>
    <row r="16" spans="1:7" x14ac:dyDescent="0.2">
      <c r="A16" s="409" t="s">
        <v>438</v>
      </c>
      <c r="B16" s="411">
        <v>42</v>
      </c>
      <c r="C16" s="411">
        <v>1</v>
      </c>
      <c r="D16" s="411">
        <v>5.6150000000000002</v>
      </c>
      <c r="E16" s="411">
        <v>159</v>
      </c>
      <c r="F16" s="411">
        <v>0.159</v>
      </c>
      <c r="G16" s="411"/>
    </row>
    <row r="17" spans="1:7" x14ac:dyDescent="0.2">
      <c r="A17" s="409" t="s">
        <v>439</v>
      </c>
      <c r="B17" s="411">
        <v>7.48</v>
      </c>
      <c r="C17" s="411">
        <v>0.17810000000000001</v>
      </c>
      <c r="D17" s="411">
        <v>1</v>
      </c>
      <c r="E17" s="411">
        <v>28.3</v>
      </c>
      <c r="F17" s="411">
        <v>2.8299999999999999E-2</v>
      </c>
      <c r="G17" s="411"/>
    </row>
    <row r="18" spans="1:7" x14ac:dyDescent="0.2">
      <c r="A18" s="409" t="s">
        <v>440</v>
      </c>
      <c r="B18" s="411">
        <v>0.26419999999999999</v>
      </c>
      <c r="C18" s="411">
        <v>6.3E-3</v>
      </c>
      <c r="D18" s="411">
        <v>3.5299999999999998E-2</v>
      </c>
      <c r="E18" s="411">
        <v>1</v>
      </c>
      <c r="F18" s="411">
        <v>1E-3</v>
      </c>
      <c r="G18" s="411"/>
    </row>
    <row r="19" spans="1:7" x14ac:dyDescent="0.2">
      <c r="A19" s="414" t="s">
        <v>441</v>
      </c>
      <c r="B19" s="415">
        <v>264.2</v>
      </c>
      <c r="C19" s="415">
        <v>6.2889999999999997</v>
      </c>
      <c r="D19" s="415">
        <v>35.314700000000002</v>
      </c>
      <c r="E19" s="419">
        <v>1000</v>
      </c>
      <c r="F19" s="415">
        <v>1</v>
      </c>
      <c r="G19" s="411"/>
    </row>
    <row r="20" spans="1:7" x14ac:dyDescent="0.2">
      <c r="A20" s="403"/>
      <c r="B20" s="403"/>
      <c r="C20" s="403"/>
      <c r="D20" s="403"/>
      <c r="E20" s="403"/>
      <c r="F20" s="403"/>
      <c r="G20" s="403"/>
    </row>
    <row r="21" spans="1:7" x14ac:dyDescent="0.2">
      <c r="A21" s="403"/>
      <c r="B21" s="403"/>
      <c r="C21" s="403"/>
      <c r="D21" s="403"/>
      <c r="E21" s="403"/>
      <c r="F21" s="403"/>
      <c r="G21" s="403"/>
    </row>
    <row r="22" spans="1:7" x14ac:dyDescent="0.2">
      <c r="A22" s="404" t="s">
        <v>442</v>
      </c>
      <c r="B22" s="403"/>
      <c r="C22" s="403"/>
      <c r="D22" s="403"/>
      <c r="E22" s="403"/>
      <c r="F22" s="403"/>
      <c r="G22" s="403"/>
    </row>
    <row r="23" spans="1:7" x14ac:dyDescent="0.2">
      <c r="A23" s="420" t="s">
        <v>303</v>
      </c>
      <c r="B23" s="420"/>
      <c r="C23" s="420"/>
      <c r="D23" s="420"/>
      <c r="E23" s="420"/>
      <c r="F23" s="420"/>
      <c r="G23" s="403"/>
    </row>
    <row r="24" spans="1:7" x14ac:dyDescent="0.2">
      <c r="A24" s="939" t="s">
        <v>443</v>
      </c>
      <c r="B24" s="939"/>
      <c r="C24" s="939"/>
      <c r="D24" s="940" t="s">
        <v>444</v>
      </c>
      <c r="E24" s="940"/>
      <c r="F24" s="940"/>
      <c r="G24" s="403"/>
    </row>
    <row r="25" spans="1:7" x14ac:dyDescent="0.2">
      <c r="A25" s="403"/>
      <c r="B25" s="403"/>
      <c r="C25" s="403"/>
      <c r="D25" s="403"/>
      <c r="E25" s="403"/>
      <c r="F25" s="403"/>
      <c r="G25" s="403"/>
    </row>
    <row r="26" spans="1:7" x14ac:dyDescent="0.2">
      <c r="A26" s="403"/>
      <c r="B26" s="403"/>
      <c r="C26" s="403"/>
      <c r="D26" s="403"/>
      <c r="E26" s="403"/>
      <c r="F26" s="403"/>
      <c r="G26" s="403"/>
    </row>
    <row r="27" spans="1:7" x14ac:dyDescent="0.2">
      <c r="A27" s="60" t="s">
        <v>445</v>
      </c>
      <c r="B27" s="403"/>
      <c r="C27" s="60"/>
      <c r="D27" s="404" t="s">
        <v>446</v>
      </c>
      <c r="E27" s="403"/>
      <c r="F27" s="403"/>
      <c r="G27" s="403"/>
    </row>
    <row r="28" spans="1:7" x14ac:dyDescent="0.2">
      <c r="A28" s="420" t="s">
        <v>303</v>
      </c>
      <c r="B28" s="421" t="s">
        <v>448</v>
      </c>
      <c r="C28" s="58"/>
      <c r="D28" s="406" t="s">
        <v>112</v>
      </c>
      <c r="E28" s="407"/>
      <c r="F28" s="408" t="s">
        <v>449</v>
      </c>
      <c r="G28" s="403"/>
    </row>
    <row r="29" spans="1:7" x14ac:dyDescent="0.2">
      <c r="A29" s="422" t="s">
        <v>453</v>
      </c>
      <c r="B29" s="423" t="s">
        <v>454</v>
      </c>
      <c r="C29" s="58"/>
      <c r="D29" s="414" t="s">
        <v>414</v>
      </c>
      <c r="E29" s="415"/>
      <c r="F29" s="416" t="s">
        <v>455</v>
      </c>
      <c r="G29" s="403"/>
    </row>
    <row r="30" spans="1:7" x14ac:dyDescent="0.2">
      <c r="A30" s="424" t="s">
        <v>456</v>
      </c>
      <c r="B30" s="425" t="s">
        <v>457</v>
      </c>
      <c r="C30" s="403"/>
      <c r="D30" s="403"/>
      <c r="E30" s="403"/>
      <c r="F30" s="403"/>
      <c r="G30" s="403"/>
    </row>
    <row r="31" spans="1:7" x14ac:dyDescent="0.2">
      <c r="A31" s="403"/>
      <c r="B31" s="403"/>
      <c r="C31" s="403"/>
      <c r="D31" s="403"/>
      <c r="E31" s="403"/>
      <c r="F31" s="403"/>
      <c r="G31" s="403"/>
    </row>
    <row r="32" spans="1:7" x14ac:dyDescent="0.2">
      <c r="A32" s="403"/>
      <c r="B32" s="403"/>
      <c r="C32" s="403"/>
      <c r="D32" s="403"/>
      <c r="E32" s="403"/>
      <c r="F32" s="403"/>
      <c r="G32" s="403"/>
    </row>
    <row r="33" spans="1:7" x14ac:dyDescent="0.2">
      <c r="A33" s="404" t="s">
        <v>447</v>
      </c>
      <c r="B33" s="403"/>
      <c r="C33" s="403"/>
      <c r="D33" s="403"/>
      <c r="E33" s="404" t="s">
        <v>458</v>
      </c>
      <c r="F33" s="403"/>
      <c r="G33" s="403"/>
    </row>
    <row r="34" spans="1:7" x14ac:dyDescent="0.2">
      <c r="A34" s="420" t="s">
        <v>450</v>
      </c>
      <c r="B34" s="420" t="s">
        <v>451</v>
      </c>
      <c r="C34" s="420" t="s">
        <v>452</v>
      </c>
      <c r="D34" s="411"/>
      <c r="E34" s="405"/>
      <c r="F34" s="405" t="s">
        <v>459</v>
      </c>
      <c r="G34" s="403"/>
    </row>
    <row r="35" spans="1:7" x14ac:dyDescent="0.2">
      <c r="A35" s="1"/>
      <c r="B35" s="1"/>
      <c r="C35" s="1"/>
      <c r="D35" s="1"/>
      <c r="E35" s="406" t="s">
        <v>460</v>
      </c>
      <c r="F35" s="426">
        <v>11.6</v>
      </c>
      <c r="G35" s="403"/>
    </row>
    <row r="36" spans="1:7" x14ac:dyDescent="0.2">
      <c r="A36" s="1"/>
      <c r="B36" s="1"/>
      <c r="C36" s="1"/>
      <c r="D36" s="1"/>
      <c r="E36" s="409" t="s">
        <v>48</v>
      </c>
      <c r="F36" s="426">
        <v>8.5299999999999994</v>
      </c>
      <c r="G36" s="403"/>
    </row>
    <row r="37" spans="1:7" x14ac:dyDescent="0.2">
      <c r="A37" s="1"/>
      <c r="B37" s="1"/>
      <c r="C37" s="1"/>
      <c r="D37" s="1"/>
      <c r="E37" s="409" t="s">
        <v>49</v>
      </c>
      <c r="F37" s="426">
        <v>7.88</v>
      </c>
      <c r="G37" s="403"/>
    </row>
    <row r="38" spans="1:7" x14ac:dyDescent="0.2">
      <c r="A38" s="1"/>
      <c r="B38" s="1"/>
      <c r="C38" s="1"/>
      <c r="D38" s="1"/>
      <c r="E38" s="409" t="s">
        <v>461</v>
      </c>
      <c r="F38" s="426">
        <v>7.93</v>
      </c>
      <c r="G38" s="403"/>
    </row>
    <row r="39" spans="1:7" x14ac:dyDescent="0.2">
      <c r="A39" s="1"/>
      <c r="B39" s="1"/>
      <c r="C39" s="1"/>
      <c r="D39" s="1"/>
      <c r="E39" s="409" t="s">
        <v>127</v>
      </c>
      <c r="F39" s="426">
        <v>7.46</v>
      </c>
      <c r="G39" s="403"/>
    </row>
    <row r="40" spans="1:7" x14ac:dyDescent="0.2">
      <c r="A40" s="1"/>
      <c r="B40" s="1"/>
      <c r="C40" s="1"/>
      <c r="D40" s="1"/>
      <c r="E40" s="409" t="s">
        <v>128</v>
      </c>
      <c r="F40" s="426">
        <v>6.66</v>
      </c>
      <c r="G40" s="403"/>
    </row>
    <row r="41" spans="1:7" x14ac:dyDescent="0.2">
      <c r="A41" s="1"/>
      <c r="B41" s="1"/>
      <c r="C41" s="1"/>
      <c r="D41" s="1"/>
      <c r="E41" s="414" t="s">
        <v>462</v>
      </c>
      <c r="F41" s="427">
        <v>8</v>
      </c>
      <c r="G41" s="403"/>
    </row>
    <row r="42" spans="1:7" x14ac:dyDescent="0.2">
      <c r="A42" s="403"/>
      <c r="B42" s="403"/>
      <c r="C42" s="403"/>
      <c r="D42" s="403"/>
      <c r="E42" s="403"/>
      <c r="F42" s="403"/>
      <c r="G42" s="403"/>
    </row>
    <row r="43" spans="1:7" x14ac:dyDescent="0.2">
      <c r="A43" s="403"/>
      <c r="B43" s="403"/>
      <c r="C43" s="403"/>
      <c r="D43" s="403"/>
      <c r="E43" s="403"/>
      <c r="F43" s="403"/>
      <c r="G43" s="403"/>
    </row>
    <row r="44" spans="1:7" x14ac:dyDescent="0.2">
      <c r="A44" s="403"/>
      <c r="B44" s="403"/>
      <c r="C44" s="403"/>
      <c r="D44" s="403"/>
      <c r="E44" s="403"/>
      <c r="F44" s="403"/>
      <c r="G44" s="403"/>
    </row>
    <row r="45" spans="1:7" ht="15" x14ac:dyDescent="0.25">
      <c r="A45" s="428" t="s">
        <v>463</v>
      </c>
      <c r="B45" s="1"/>
      <c r="C45" s="1"/>
      <c r="D45" s="1"/>
      <c r="E45" s="1"/>
      <c r="F45" s="1"/>
      <c r="G45" s="1"/>
    </row>
    <row r="46" spans="1:7" x14ac:dyDescent="0.2">
      <c r="A46" s="1" t="s">
        <v>464</v>
      </c>
      <c r="B46" s="1"/>
      <c r="C46" s="1"/>
      <c r="D46" s="1"/>
      <c r="E46" s="1"/>
      <c r="F46" s="1"/>
      <c r="G46" s="1"/>
    </row>
    <row r="47" spans="1:7" x14ac:dyDescent="0.2">
      <c r="A47" s="1" t="s">
        <v>465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28" t="s">
        <v>466</v>
      </c>
      <c r="B49" s="1"/>
      <c r="C49" s="1"/>
      <c r="D49" s="1"/>
      <c r="E49" s="1"/>
      <c r="F49" s="1"/>
      <c r="G49" s="1"/>
    </row>
    <row r="50" spans="1:7" x14ac:dyDescent="0.2">
      <c r="A50" s="1" t="s">
        <v>633</v>
      </c>
      <c r="B50" s="1"/>
      <c r="C50" s="1"/>
      <c r="D50" s="1"/>
      <c r="E50" s="1"/>
      <c r="F50" s="1"/>
      <c r="G50" s="1"/>
    </row>
    <row r="51" spans="1:7" x14ac:dyDescent="0.2">
      <c r="A51" s="1" t="s">
        <v>634</v>
      </c>
      <c r="B51" s="1"/>
      <c r="C51" s="1"/>
      <c r="D51" s="1"/>
      <c r="E51" s="1"/>
      <c r="F51" s="1"/>
      <c r="G51" s="1"/>
    </row>
    <row r="52" spans="1:7" x14ac:dyDescent="0.2">
      <c r="A52" s="1" t="s">
        <v>635</v>
      </c>
      <c r="B52" s="1"/>
      <c r="C52" s="1"/>
      <c r="D52" s="1"/>
      <c r="E52" s="1"/>
      <c r="F52" s="1"/>
      <c r="G52" s="1"/>
    </row>
    <row r="53" spans="1:7" x14ac:dyDescent="0.2">
      <c r="A53" s="1" t="s">
        <v>636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28" t="s">
        <v>467</v>
      </c>
      <c r="B55" s="1"/>
      <c r="C55" s="1"/>
      <c r="D55" s="1"/>
      <c r="E55" s="1"/>
      <c r="F55" s="1"/>
      <c r="G55" s="1"/>
    </row>
    <row r="56" spans="1:7" x14ac:dyDescent="0.2">
      <c r="A56" s="1" t="s">
        <v>637</v>
      </c>
      <c r="B56" s="1"/>
      <c r="C56" s="1"/>
      <c r="D56" s="1"/>
      <c r="E56" s="1"/>
      <c r="F56" s="1"/>
      <c r="G56" s="1"/>
    </row>
    <row r="57" spans="1:7" x14ac:dyDescent="0.2">
      <c r="A57" s="1" t="s">
        <v>638</v>
      </c>
      <c r="B57" s="1"/>
      <c r="C57" s="1"/>
      <c r="D57" s="1"/>
      <c r="E57" s="1"/>
      <c r="F57" s="1"/>
      <c r="G57" s="1"/>
    </row>
    <row r="58" spans="1:7" x14ac:dyDescent="0.2">
      <c r="A58" s="1" t="s">
        <v>639</v>
      </c>
      <c r="B58" s="1"/>
      <c r="C58" s="1"/>
      <c r="D58" s="1"/>
      <c r="E58" s="1"/>
      <c r="F58" s="1"/>
      <c r="G58" s="1"/>
    </row>
    <row r="59" spans="1:7" x14ac:dyDescent="0.2">
      <c r="A59" s="1" t="s">
        <v>640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28" t="s">
        <v>623</v>
      </c>
      <c r="B61" s="1"/>
      <c r="C61" s="1"/>
      <c r="D61" s="1"/>
      <c r="E61" s="1"/>
      <c r="F61" s="1"/>
      <c r="G61" s="1"/>
    </row>
    <row r="62" spans="1:7" x14ac:dyDescent="0.2">
      <c r="A62" s="1" t="s">
        <v>641</v>
      </c>
      <c r="B62" s="1"/>
      <c r="C62" s="1"/>
      <c r="D62" s="1"/>
      <c r="E62" s="1"/>
      <c r="F62" s="1"/>
      <c r="G62" s="1"/>
    </row>
    <row r="63" spans="1:7" x14ac:dyDescent="0.2">
      <c r="A63" s="1" t="s">
        <v>626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28" t="s">
        <v>468</v>
      </c>
      <c r="B65" s="1"/>
      <c r="C65" s="1"/>
      <c r="D65" s="1"/>
      <c r="E65" s="1"/>
      <c r="F65" s="1"/>
      <c r="G65" s="1"/>
    </row>
    <row r="66" spans="1:7" x14ac:dyDescent="0.2">
      <c r="A66" s="1" t="s">
        <v>469</v>
      </c>
      <c r="B66" s="1"/>
      <c r="C66" s="1"/>
      <c r="D66" s="1"/>
      <c r="E66" s="1"/>
      <c r="F66" s="1"/>
      <c r="G66" s="1"/>
    </row>
    <row r="67" spans="1:7" x14ac:dyDescent="0.2">
      <c r="A67" s="1" t="s">
        <v>470</v>
      </c>
      <c r="B67" s="1"/>
      <c r="C67" s="1"/>
      <c r="D67" s="1"/>
      <c r="E67" s="1"/>
      <c r="F67" s="1"/>
      <c r="G67" s="1"/>
    </row>
    <row r="68" spans="1:7" x14ac:dyDescent="0.2">
      <c r="A68" s="1" t="s">
        <v>471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A2" sqref="A2"/>
    </sheetView>
  </sheetViews>
  <sheetFormatPr baseColWidth="10" defaultColWidth="11.375" defaultRowHeight="14.25" x14ac:dyDescent="0.2"/>
  <cols>
    <col min="1" max="1" width="11" style="1" customWidth="1"/>
    <col min="2" max="16384" width="11.375" style="1"/>
  </cols>
  <sheetData>
    <row r="1" spans="1:18" s="3" customFormat="1" ht="15" thickTop="1" x14ac:dyDescent="0.2">
      <c r="A1" s="449" t="s">
        <v>485</v>
      </c>
      <c r="B1" s="452"/>
      <c r="C1" s="452"/>
      <c r="D1" s="452"/>
    </row>
    <row r="2" spans="1:18" x14ac:dyDescent="0.2">
      <c r="A2" s="482"/>
      <c r="B2" s="480"/>
      <c r="C2" s="480"/>
      <c r="D2" s="483"/>
    </row>
    <row r="3" spans="1:18" x14ac:dyDescent="0.2">
      <c r="A3" s="484"/>
      <c r="B3" s="484">
        <v>2015</v>
      </c>
      <c r="C3" s="484">
        <v>2016</v>
      </c>
      <c r="D3" s="484">
        <v>2017</v>
      </c>
    </row>
    <row r="4" spans="1:18" x14ac:dyDescent="0.2">
      <c r="A4" s="451" t="s">
        <v>132</v>
      </c>
      <c r="B4" s="479">
        <v>-1.1661906047432644</v>
      </c>
      <c r="C4" s="479">
        <v>3.6699548579020087</v>
      </c>
      <c r="D4" s="479">
        <v>3.1963292085150052</v>
      </c>
      <c r="Q4" s="768"/>
      <c r="R4" s="768"/>
    </row>
    <row r="5" spans="1:18" x14ac:dyDescent="0.2">
      <c r="A5" s="451" t="s">
        <v>133</v>
      </c>
      <c r="B5" s="479">
        <v>-0.59356503151010198</v>
      </c>
      <c r="C5" s="479">
        <v>3.4367371674403246</v>
      </c>
      <c r="D5" s="479" t="s">
        <v>594</v>
      </c>
    </row>
    <row r="6" spans="1:18" x14ac:dyDescent="0.2">
      <c r="A6" s="451" t="s">
        <v>134</v>
      </c>
      <c r="B6" s="479">
        <v>-0.6259875956829708</v>
      </c>
      <c r="C6" s="479">
        <v>4.0955556413099217</v>
      </c>
      <c r="D6" s="479" t="s">
        <v>594</v>
      </c>
    </row>
    <row r="7" spans="1:18" x14ac:dyDescent="0.2">
      <c r="A7" s="451" t="s">
        <v>135</v>
      </c>
      <c r="B7" s="479">
        <v>-0.11845416630258529</v>
      </c>
      <c r="C7" s="479">
        <v>4.5038960781584185</v>
      </c>
      <c r="D7" s="479" t="s">
        <v>594</v>
      </c>
    </row>
    <row r="8" spans="1:18" x14ac:dyDescent="0.2">
      <c r="A8" s="451" t="s">
        <v>136</v>
      </c>
      <c r="B8" s="479">
        <v>0.44219334413510669</v>
      </c>
      <c r="C8" s="479">
        <v>4.1338861722481051</v>
      </c>
      <c r="D8" s="727" t="s">
        <v>594</v>
      </c>
    </row>
    <row r="9" spans="1:18" x14ac:dyDescent="0.2">
      <c r="A9" s="451" t="s">
        <v>137</v>
      </c>
      <c r="B9" s="479">
        <v>0.88734020342642284</v>
      </c>
      <c r="C9" s="479">
        <v>3.9058156800701216</v>
      </c>
      <c r="D9" s="727" t="s">
        <v>594</v>
      </c>
    </row>
    <row r="10" spans="1:18" x14ac:dyDescent="0.2">
      <c r="A10" s="451" t="s">
        <v>138</v>
      </c>
      <c r="B10" s="479">
        <v>1.4827208268735421</v>
      </c>
      <c r="C10" s="479">
        <v>3.5709739728768461</v>
      </c>
      <c r="D10" s="727" t="s">
        <v>594</v>
      </c>
    </row>
    <row r="11" spans="1:18" x14ac:dyDescent="0.2">
      <c r="A11" s="451" t="s">
        <v>139</v>
      </c>
      <c r="B11" s="479">
        <v>2.4615728382225166</v>
      </c>
      <c r="C11" s="479">
        <v>3.4501071731866118</v>
      </c>
      <c r="D11" s="727" t="s">
        <v>594</v>
      </c>
    </row>
    <row r="12" spans="1:18" x14ac:dyDescent="0.2">
      <c r="A12" s="451" t="s">
        <v>140</v>
      </c>
      <c r="B12" s="479">
        <v>2.716283463883745</v>
      </c>
      <c r="C12" s="479">
        <v>2.927143672276864</v>
      </c>
      <c r="D12" s="727" t="s">
        <v>594</v>
      </c>
    </row>
    <row r="13" spans="1:18" x14ac:dyDescent="0.2">
      <c r="A13" s="451" t="s">
        <v>141</v>
      </c>
      <c r="B13" s="479">
        <v>2.598378905106411</v>
      </c>
      <c r="C13" s="479">
        <v>3.1397466611604221</v>
      </c>
      <c r="D13" s="727" t="s">
        <v>594</v>
      </c>
    </row>
    <row r="14" spans="1:18" x14ac:dyDescent="0.2">
      <c r="A14" s="451" t="s">
        <v>142</v>
      </c>
      <c r="B14" s="479">
        <v>3.5439538889148121</v>
      </c>
      <c r="C14" s="479">
        <v>2.9488841680273676</v>
      </c>
      <c r="D14" s="727" t="s">
        <v>594</v>
      </c>
    </row>
    <row r="15" spans="1:18" x14ac:dyDescent="0.2">
      <c r="A15" s="480" t="s">
        <v>143</v>
      </c>
      <c r="B15" s="481">
        <v>4.1035613322702096</v>
      </c>
      <c r="C15" s="481">
        <v>2.6530155684892978</v>
      </c>
      <c r="D15" s="728" t="s">
        <v>594</v>
      </c>
    </row>
    <row r="16" spans="1:18" x14ac:dyDescent="0.2">
      <c r="A16" s="450"/>
      <c r="B16" s="451"/>
      <c r="C16" s="451"/>
      <c r="D16" s="93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87" t="s">
        <v>24</v>
      </c>
      <c r="B1" s="488"/>
      <c r="C1" s="488"/>
      <c r="D1" s="488"/>
      <c r="E1" s="488"/>
      <c r="F1" s="488"/>
      <c r="G1" s="488"/>
      <c r="H1" s="488"/>
    </row>
    <row r="2" spans="1:8" ht="15.75" x14ac:dyDescent="0.25">
      <c r="A2" s="489"/>
      <c r="B2" s="490"/>
      <c r="C2" s="491"/>
      <c r="D2" s="491"/>
      <c r="E2" s="491"/>
      <c r="F2" s="491"/>
      <c r="G2" s="491"/>
      <c r="H2" s="520" t="s">
        <v>157</v>
      </c>
    </row>
    <row r="3" spans="1:8" s="80" customFormat="1" x14ac:dyDescent="0.2">
      <c r="A3" s="443"/>
      <c r="B3" s="893">
        <f>INDICE!A3</f>
        <v>42736</v>
      </c>
      <c r="C3" s="894"/>
      <c r="D3" s="894" t="s">
        <v>118</v>
      </c>
      <c r="E3" s="894"/>
      <c r="F3" s="894" t="s">
        <v>119</v>
      </c>
      <c r="G3" s="894"/>
      <c r="H3" s="894"/>
    </row>
    <row r="4" spans="1:8" s="80" customFormat="1" x14ac:dyDescent="0.2">
      <c r="A4" s="444"/>
      <c r="B4" s="97" t="s">
        <v>47</v>
      </c>
      <c r="C4" s="97" t="s">
        <v>480</v>
      </c>
      <c r="D4" s="97" t="s">
        <v>47</v>
      </c>
      <c r="E4" s="97" t="s">
        <v>480</v>
      </c>
      <c r="F4" s="97" t="s">
        <v>47</v>
      </c>
      <c r="G4" s="439" t="s">
        <v>480</v>
      </c>
      <c r="H4" s="439" t="s">
        <v>126</v>
      </c>
    </row>
    <row r="5" spans="1:8" s="102" customFormat="1" x14ac:dyDescent="0.2">
      <c r="A5" s="493" t="s">
        <v>144</v>
      </c>
      <c r="B5" s="502">
        <v>110.66854000000001</v>
      </c>
      <c r="C5" s="495">
        <v>24.524562391713232</v>
      </c>
      <c r="D5" s="494">
        <v>110.66854000000001</v>
      </c>
      <c r="E5" s="495">
        <v>24.524562391713232</v>
      </c>
      <c r="F5" s="494">
        <v>881.39460999999983</v>
      </c>
      <c r="G5" s="495">
        <v>4.1723466491596719</v>
      </c>
      <c r="H5" s="500">
        <v>34.218989133898141</v>
      </c>
    </row>
    <row r="6" spans="1:8" s="102" customFormat="1" x14ac:dyDescent="0.2">
      <c r="A6" s="493" t="s">
        <v>145</v>
      </c>
      <c r="B6" s="502">
        <v>80.175230000000013</v>
      </c>
      <c r="C6" s="495">
        <v>48.137938705528519</v>
      </c>
      <c r="D6" s="494">
        <v>80.175230000000013</v>
      </c>
      <c r="E6" s="495">
        <v>48.137938705528519</v>
      </c>
      <c r="F6" s="494">
        <v>560.90741000000003</v>
      </c>
      <c r="G6" s="495">
        <v>11.493517937179721</v>
      </c>
      <c r="H6" s="500">
        <v>21.776494149326549</v>
      </c>
    </row>
    <row r="7" spans="1:8" s="102" customFormat="1" x14ac:dyDescent="0.2">
      <c r="A7" s="493" t="s">
        <v>146</v>
      </c>
      <c r="B7" s="502">
        <v>3.7534599999999987</v>
      </c>
      <c r="C7" s="495">
        <v>16.929489535890685</v>
      </c>
      <c r="D7" s="494">
        <v>3.7534599999999987</v>
      </c>
      <c r="E7" s="495">
        <v>16.929489535890685</v>
      </c>
      <c r="F7" s="494">
        <v>47.850109999999994</v>
      </c>
      <c r="G7" s="495">
        <v>10.522988497782345</v>
      </c>
      <c r="H7" s="500">
        <v>1.8577177300254093</v>
      </c>
    </row>
    <row r="8" spans="1:8" s="102" customFormat="1" x14ac:dyDescent="0.2">
      <c r="A8" s="496" t="s">
        <v>607</v>
      </c>
      <c r="B8" s="501">
        <v>106.55606</v>
      </c>
      <c r="C8" s="498">
        <v>20.977030090288817</v>
      </c>
      <c r="D8" s="497">
        <v>106.55606</v>
      </c>
      <c r="E8" s="499">
        <v>20.977030090288817</v>
      </c>
      <c r="F8" s="497">
        <v>1085.59494</v>
      </c>
      <c r="G8" s="499">
        <v>78.950609022564933</v>
      </c>
      <c r="H8" s="781">
        <v>42.146798986749886</v>
      </c>
    </row>
    <row r="9" spans="1:8" s="80" customFormat="1" x14ac:dyDescent="0.2">
      <c r="A9" s="445" t="s">
        <v>117</v>
      </c>
      <c r="B9" s="69">
        <v>301.15329000000003</v>
      </c>
      <c r="C9" s="70">
        <v>28.541721096579732</v>
      </c>
      <c r="D9" s="69">
        <v>301.15329000000003</v>
      </c>
      <c r="E9" s="70">
        <v>28.541721096579732</v>
      </c>
      <c r="F9" s="69">
        <v>2575.7470700000003</v>
      </c>
      <c r="G9" s="70">
        <v>28.844226630076776</v>
      </c>
      <c r="H9" s="70">
        <v>100</v>
      </c>
    </row>
    <row r="10" spans="1:8" s="102" customFormat="1" x14ac:dyDescent="0.2">
      <c r="A10" s="486"/>
      <c r="B10" s="485"/>
      <c r="C10" s="492"/>
      <c r="D10" s="485"/>
      <c r="E10" s="492"/>
      <c r="F10" s="485"/>
      <c r="G10" s="492"/>
      <c r="H10" s="93" t="s">
        <v>235</v>
      </c>
    </row>
    <row r="11" spans="1:8" s="102" customFormat="1" x14ac:dyDescent="0.2">
      <c r="A11" s="446" t="s">
        <v>549</v>
      </c>
      <c r="B11" s="485"/>
      <c r="C11" s="485"/>
      <c r="D11" s="485"/>
      <c r="E11" s="485"/>
      <c r="F11" s="485"/>
      <c r="G11" s="492"/>
      <c r="H11" s="492"/>
    </row>
    <row r="12" spans="1:8" s="102" customFormat="1" x14ac:dyDescent="0.2">
      <c r="A12" s="446" t="s">
        <v>606</v>
      </c>
      <c r="B12" s="485"/>
      <c r="C12" s="485"/>
      <c r="D12" s="485"/>
      <c r="E12" s="485"/>
      <c r="F12" s="485"/>
      <c r="G12" s="492"/>
      <c r="H12" s="492"/>
    </row>
    <row r="13" spans="1:8" s="102" customFormat="1" ht="14.25" x14ac:dyDescent="0.2">
      <c r="A13" s="166" t="s">
        <v>630</v>
      </c>
      <c r="B13" s="451"/>
      <c r="C13" s="451"/>
      <c r="D13" s="451"/>
      <c r="E13" s="451"/>
      <c r="F13" s="451"/>
      <c r="G13" s="451"/>
      <c r="H13" s="451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382" priority="4" operator="between">
      <formula>0</formula>
      <formula>0.5</formula>
    </cfRule>
  </conditionalFormatting>
  <conditionalFormatting sqref="D8">
    <cfRule type="cellIs" dxfId="381" priority="3" operator="between">
      <formula>0</formula>
      <formula>0.5</formula>
    </cfRule>
  </conditionalFormatting>
  <conditionalFormatting sqref="F8">
    <cfRule type="cellIs" dxfId="380" priority="2" operator="between">
      <formula>0</formula>
      <formula>0.5</formula>
    </cfRule>
  </conditionalFormatting>
  <conditionalFormatting sqref="H8">
    <cfRule type="cellIs" dxfId="379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H7" sqref="H7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0" t="s">
        <v>157</v>
      </c>
    </row>
    <row r="3" spans="1:14" s="102" customFormat="1" x14ac:dyDescent="0.2">
      <c r="A3" s="79"/>
      <c r="B3" s="893">
        <f>INDICE!A3</f>
        <v>42736</v>
      </c>
      <c r="C3" s="894"/>
      <c r="D3" s="895" t="s">
        <v>118</v>
      </c>
      <c r="E3" s="895"/>
      <c r="F3" s="895" t="s">
        <v>119</v>
      </c>
      <c r="G3" s="895"/>
      <c r="H3" s="895"/>
      <c r="I3" s="521"/>
    </row>
    <row r="4" spans="1:14" s="102" customFormat="1" x14ac:dyDescent="0.2">
      <c r="A4" s="81"/>
      <c r="B4" s="97" t="s">
        <v>47</v>
      </c>
      <c r="C4" s="97" t="s">
        <v>486</v>
      </c>
      <c r="D4" s="97" t="s">
        <v>47</v>
      </c>
      <c r="E4" s="97" t="s">
        <v>480</v>
      </c>
      <c r="F4" s="97" t="s">
        <v>47</v>
      </c>
      <c r="G4" s="439" t="s">
        <v>480</v>
      </c>
      <c r="H4" s="439" t="s">
        <v>108</v>
      </c>
      <c r="I4" s="521"/>
    </row>
    <row r="5" spans="1:14" s="102" customFormat="1" x14ac:dyDescent="0.2">
      <c r="A5" s="99" t="s">
        <v>190</v>
      </c>
      <c r="B5" s="523">
        <v>323.06109000000043</v>
      </c>
      <c r="C5" s="516">
        <v>2.1358156432302398</v>
      </c>
      <c r="D5" s="515">
        <v>323.06109000000043</v>
      </c>
      <c r="E5" s="517">
        <v>2.1358156432302398</v>
      </c>
      <c r="F5" s="515">
        <v>4385.7771000000012</v>
      </c>
      <c r="G5" s="517">
        <v>2.1308686093627109</v>
      </c>
      <c r="H5" s="526">
        <v>92.021430299593248</v>
      </c>
    </row>
    <row r="6" spans="1:14" s="102" customFormat="1" x14ac:dyDescent="0.2">
      <c r="A6" s="99" t="s">
        <v>191</v>
      </c>
      <c r="B6" s="502">
        <v>26.010359999999995</v>
      </c>
      <c r="C6" s="509">
        <v>1.9571503664879637</v>
      </c>
      <c r="D6" s="494">
        <v>26.010359999999995</v>
      </c>
      <c r="E6" s="495">
        <v>1.9571503664879637</v>
      </c>
      <c r="F6" s="494">
        <v>376.48608999999999</v>
      </c>
      <c r="G6" s="495">
        <v>10.45737585767891</v>
      </c>
      <c r="H6" s="500">
        <v>7.899350035299646</v>
      </c>
    </row>
    <row r="7" spans="1:14" s="102" customFormat="1" x14ac:dyDescent="0.2">
      <c r="A7" s="99" t="s">
        <v>151</v>
      </c>
      <c r="B7" s="524">
        <v>0</v>
      </c>
      <c r="C7" s="511">
        <v>0</v>
      </c>
      <c r="D7" s="875">
        <v>0</v>
      </c>
      <c r="E7" s="875">
        <v>0</v>
      </c>
      <c r="F7" s="510">
        <v>8.3329999999999987E-2</v>
      </c>
      <c r="G7" s="511">
        <v>-1.6871165644171862</v>
      </c>
      <c r="H7" s="524">
        <v>1.7484121085098241E-3</v>
      </c>
    </row>
    <row r="8" spans="1:14" s="102" customFormat="1" x14ac:dyDescent="0.2">
      <c r="A8" s="522" t="s">
        <v>152</v>
      </c>
      <c r="B8" s="503">
        <v>349.07145000000043</v>
      </c>
      <c r="C8" s="504">
        <v>2.1224811701579256</v>
      </c>
      <c r="D8" s="503">
        <v>349.07145000000043</v>
      </c>
      <c r="E8" s="504">
        <v>2.1224811701579256</v>
      </c>
      <c r="F8" s="503">
        <v>4762.346520000001</v>
      </c>
      <c r="G8" s="504">
        <v>2.7425343946329925</v>
      </c>
      <c r="H8" s="504">
        <v>99.922528747001394</v>
      </c>
    </row>
    <row r="9" spans="1:14" s="102" customFormat="1" x14ac:dyDescent="0.2">
      <c r="A9" s="99" t="s">
        <v>153</v>
      </c>
      <c r="B9" s="524">
        <v>0.28896999999999995</v>
      </c>
      <c r="C9" s="511">
        <v>54.653465346534645</v>
      </c>
      <c r="D9" s="510">
        <v>0.28896999999999995</v>
      </c>
      <c r="E9" s="511">
        <v>54.653465346534645</v>
      </c>
      <c r="F9" s="510">
        <v>3.69231</v>
      </c>
      <c r="G9" s="511">
        <v>-3.6692364888662974</v>
      </c>
      <c r="H9" s="500">
        <v>7.747125299858286E-2</v>
      </c>
    </row>
    <row r="10" spans="1:14" s="102" customFormat="1" x14ac:dyDescent="0.2">
      <c r="A10" s="68" t="s">
        <v>154</v>
      </c>
      <c r="B10" s="505">
        <v>349.36042000000043</v>
      </c>
      <c r="C10" s="506">
        <v>2.1511809344770527</v>
      </c>
      <c r="D10" s="505">
        <v>349.36042000000043</v>
      </c>
      <c r="E10" s="506">
        <v>2.1511809344770527</v>
      </c>
      <c r="F10" s="505">
        <v>4766.0388300000022</v>
      </c>
      <c r="G10" s="506">
        <v>2.7372367666992448</v>
      </c>
      <c r="H10" s="506">
        <v>100</v>
      </c>
    </row>
    <row r="11" spans="1:14" s="102" customFormat="1" x14ac:dyDescent="0.2">
      <c r="A11" s="104" t="s">
        <v>155</v>
      </c>
      <c r="B11" s="512"/>
      <c r="C11" s="512"/>
      <c r="D11" s="512"/>
      <c r="E11" s="512"/>
      <c r="F11" s="512"/>
      <c r="G11" s="512"/>
      <c r="H11" s="512"/>
    </row>
    <row r="12" spans="1:14" s="102" customFormat="1" x14ac:dyDescent="0.2">
      <c r="A12" s="105" t="s">
        <v>196</v>
      </c>
      <c r="B12" s="525">
        <v>21.177559999999989</v>
      </c>
      <c r="C12" s="514">
        <v>9.1627929513327899</v>
      </c>
      <c r="D12" s="513">
        <v>21.177559999999989</v>
      </c>
      <c r="E12" s="514">
        <v>9.1627929513327899</v>
      </c>
      <c r="F12" s="513">
        <v>248.93851999999998</v>
      </c>
      <c r="G12" s="514">
        <v>-13.94532968979826</v>
      </c>
      <c r="H12" s="527">
        <v>5.2231743986861279</v>
      </c>
    </row>
    <row r="13" spans="1:14" s="102" customFormat="1" x14ac:dyDescent="0.2">
      <c r="A13" s="106" t="s">
        <v>156</v>
      </c>
      <c r="B13" s="565">
        <v>6.0618086044206043</v>
      </c>
      <c r="C13" s="518"/>
      <c r="D13" s="547">
        <v>6.0618086044206043</v>
      </c>
      <c r="E13" s="518"/>
      <c r="F13" s="547">
        <v>5.2231743986861279</v>
      </c>
      <c r="G13" s="518"/>
      <c r="H13" s="528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235</v>
      </c>
    </row>
    <row r="15" spans="1:14" s="102" customFormat="1" x14ac:dyDescent="0.2">
      <c r="A15" s="94" t="s">
        <v>549</v>
      </c>
      <c r="B15" s="136"/>
      <c r="C15" s="136"/>
      <c r="D15" s="136"/>
      <c r="E15" s="136"/>
      <c r="F15" s="519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487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630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378" priority="3" operator="between">
      <formula>0</formula>
      <formula>0.5</formula>
    </cfRule>
  </conditionalFormatting>
  <conditionalFormatting sqref="B9:G9">
    <cfRule type="cellIs" dxfId="377" priority="5" operator="between">
      <formula>0</formula>
      <formula>0.5</formula>
    </cfRule>
  </conditionalFormatting>
  <conditionalFormatting sqref="B7:C7 F7:G7">
    <cfRule type="cellIs" dxfId="376" priority="4" operator="between">
      <formula>0</formula>
      <formula>0.5</formula>
    </cfRule>
  </conditionalFormatting>
  <conditionalFormatting sqref="C7">
    <cfRule type="cellIs" dxfId="375" priority="2" operator="equal">
      <formula>0</formula>
    </cfRule>
  </conditionalFormatting>
  <conditionalFormatting sqref="B7">
    <cfRule type="cellIs" dxfId="374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G20" sqref="G20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588</v>
      </c>
    </row>
    <row r="2" spans="1:10" ht="15.75" x14ac:dyDescent="0.25">
      <c r="A2" s="2"/>
      <c r="B2" s="109"/>
      <c r="H2" s="110" t="s">
        <v>157</v>
      </c>
    </row>
    <row r="3" spans="1:10" s="114" customFormat="1" ht="13.7" customHeight="1" x14ac:dyDescent="0.2">
      <c r="A3" s="111"/>
      <c r="B3" s="896">
        <f>INDICE!A3</f>
        <v>42736</v>
      </c>
      <c r="C3" s="896"/>
      <c r="D3" s="896"/>
      <c r="E3" s="112"/>
      <c r="F3" s="897" t="s">
        <v>119</v>
      </c>
      <c r="G3" s="897"/>
      <c r="H3" s="897"/>
    </row>
    <row r="4" spans="1:10" s="114" customFormat="1" x14ac:dyDescent="0.2">
      <c r="A4" s="115"/>
      <c r="B4" s="116" t="s">
        <v>149</v>
      </c>
      <c r="C4" s="795" t="s">
        <v>150</v>
      </c>
      <c r="D4" s="116" t="s">
        <v>158</v>
      </c>
      <c r="E4" s="116"/>
      <c r="F4" s="116" t="s">
        <v>149</v>
      </c>
      <c r="G4" s="795" t="s">
        <v>150</v>
      </c>
      <c r="H4" s="116" t="s">
        <v>158</v>
      </c>
    </row>
    <row r="5" spans="1:10" s="114" customFormat="1" x14ac:dyDescent="0.2">
      <c r="A5" s="111" t="s">
        <v>159</v>
      </c>
      <c r="B5" s="117">
        <v>50.057340000000018</v>
      </c>
      <c r="C5" s="119">
        <v>2.0646299999999993</v>
      </c>
      <c r="D5" s="529">
        <v>52.121970000000019</v>
      </c>
      <c r="E5" s="530"/>
      <c r="F5" s="530">
        <v>674.24609999999961</v>
      </c>
      <c r="G5" s="119">
        <v>30.887250000000023</v>
      </c>
      <c r="H5" s="529">
        <v>705.13334999999961</v>
      </c>
      <c r="I5" s="82"/>
    </row>
    <row r="6" spans="1:10" s="114" customFormat="1" x14ac:dyDescent="0.2">
      <c r="A6" s="115" t="s">
        <v>160</v>
      </c>
      <c r="B6" s="118">
        <v>8.7838200000000004</v>
      </c>
      <c r="C6" s="119">
        <v>0.42599999999999999</v>
      </c>
      <c r="D6" s="531">
        <v>9.2098200000000006</v>
      </c>
      <c r="E6" s="265"/>
      <c r="F6" s="265">
        <v>128.79174</v>
      </c>
      <c r="G6" s="119">
        <v>7.7935200000000027</v>
      </c>
      <c r="H6" s="531">
        <v>136.58526000000001</v>
      </c>
      <c r="I6" s="82"/>
    </row>
    <row r="7" spans="1:10" s="114" customFormat="1" x14ac:dyDescent="0.2">
      <c r="A7" s="115" t="s">
        <v>161</v>
      </c>
      <c r="B7" s="118">
        <v>5.8156699999999981</v>
      </c>
      <c r="C7" s="119">
        <v>0.45402000000000003</v>
      </c>
      <c r="D7" s="531">
        <v>6.269689999999998</v>
      </c>
      <c r="E7" s="265"/>
      <c r="F7" s="265">
        <v>82.315259999999995</v>
      </c>
      <c r="G7" s="119">
        <v>7.2647800000000027</v>
      </c>
      <c r="H7" s="531">
        <v>89.580039999999997</v>
      </c>
      <c r="I7" s="82"/>
    </row>
    <row r="8" spans="1:10" s="114" customFormat="1" x14ac:dyDescent="0.2">
      <c r="A8" s="115" t="s">
        <v>162</v>
      </c>
      <c r="B8" s="118">
        <v>12.266919999999999</v>
      </c>
      <c r="C8" s="119">
        <v>0.74199999999999999</v>
      </c>
      <c r="D8" s="531">
        <v>13.00892</v>
      </c>
      <c r="E8" s="265"/>
      <c r="F8" s="265">
        <v>207.94058999999999</v>
      </c>
      <c r="G8" s="119">
        <v>13.117300000000007</v>
      </c>
      <c r="H8" s="531">
        <v>221.05788999999999</v>
      </c>
      <c r="I8" s="82"/>
    </row>
    <row r="9" spans="1:10" s="114" customFormat="1" x14ac:dyDescent="0.2">
      <c r="A9" s="115" t="s">
        <v>163</v>
      </c>
      <c r="B9" s="118">
        <v>31.87961</v>
      </c>
      <c r="C9" s="119">
        <v>10.69045</v>
      </c>
      <c r="D9" s="531">
        <v>42.570059999999998</v>
      </c>
      <c r="E9" s="265"/>
      <c r="F9" s="265">
        <v>373.69736999999981</v>
      </c>
      <c r="G9" s="119">
        <v>131.3628600000001</v>
      </c>
      <c r="H9" s="531">
        <v>505.06022999999993</v>
      </c>
      <c r="I9" s="82"/>
    </row>
    <row r="10" spans="1:10" s="114" customFormat="1" x14ac:dyDescent="0.2">
      <c r="A10" s="115" t="s">
        <v>164</v>
      </c>
      <c r="B10" s="118">
        <v>4.1966900000000011</v>
      </c>
      <c r="C10" s="119">
        <v>0.23308000000000001</v>
      </c>
      <c r="D10" s="531">
        <v>4.4297700000000013</v>
      </c>
      <c r="E10" s="265"/>
      <c r="F10" s="265">
        <v>58.586500000000036</v>
      </c>
      <c r="G10" s="119">
        <v>4.0752899999999999</v>
      </c>
      <c r="H10" s="531">
        <v>62.661790000000039</v>
      </c>
      <c r="I10" s="82"/>
    </row>
    <row r="11" spans="1:10" s="114" customFormat="1" x14ac:dyDescent="0.2">
      <c r="A11" s="115" t="s">
        <v>165</v>
      </c>
      <c r="B11" s="118">
        <v>17.082570000000004</v>
      </c>
      <c r="C11" s="119">
        <v>0.95673999999999948</v>
      </c>
      <c r="D11" s="531">
        <v>18.039310000000004</v>
      </c>
      <c r="E11" s="265"/>
      <c r="F11" s="265">
        <v>250.04278999999988</v>
      </c>
      <c r="G11" s="119">
        <v>17.712940000000007</v>
      </c>
      <c r="H11" s="531">
        <v>267.75572999999991</v>
      </c>
      <c r="I11" s="82"/>
    </row>
    <row r="12" spans="1:10" s="114" customFormat="1" x14ac:dyDescent="0.2">
      <c r="A12" s="115" t="s">
        <v>599</v>
      </c>
      <c r="B12" s="118">
        <v>11.898190000000005</v>
      </c>
      <c r="C12" s="119">
        <v>0.52302999999999988</v>
      </c>
      <c r="D12" s="531">
        <v>12.421220000000005</v>
      </c>
      <c r="E12" s="265"/>
      <c r="F12" s="265">
        <v>165.43132</v>
      </c>
      <c r="G12" s="119">
        <v>9.1920700000000028</v>
      </c>
      <c r="H12" s="531">
        <v>174.62339</v>
      </c>
      <c r="I12" s="82"/>
      <c r="J12" s="119"/>
    </row>
    <row r="13" spans="1:10" s="114" customFormat="1" x14ac:dyDescent="0.2">
      <c r="A13" s="115" t="s">
        <v>166</v>
      </c>
      <c r="B13" s="118">
        <v>53.444029999999991</v>
      </c>
      <c r="C13" s="119">
        <v>3.4961500000000005</v>
      </c>
      <c r="D13" s="531">
        <v>56.940179999999991</v>
      </c>
      <c r="E13" s="265"/>
      <c r="F13" s="265">
        <v>735.29424000000017</v>
      </c>
      <c r="G13" s="119">
        <v>55.854379999999978</v>
      </c>
      <c r="H13" s="531">
        <v>791.14862000000016</v>
      </c>
      <c r="I13" s="82"/>
      <c r="J13" s="119"/>
    </row>
    <row r="14" spans="1:10" s="114" customFormat="1" x14ac:dyDescent="0.2">
      <c r="A14" s="115" t="s">
        <v>167</v>
      </c>
      <c r="B14" s="118">
        <v>0.43962000000000001</v>
      </c>
      <c r="C14" s="119">
        <v>5.4670000000000003E-2</v>
      </c>
      <c r="D14" s="532">
        <v>0.49429000000000001</v>
      </c>
      <c r="E14" s="119"/>
      <c r="F14" s="265">
        <v>5.5571700000000002</v>
      </c>
      <c r="G14" s="119">
        <v>0.65798999999999985</v>
      </c>
      <c r="H14" s="532">
        <v>6.21516</v>
      </c>
      <c r="I14" s="82"/>
      <c r="J14" s="119"/>
    </row>
    <row r="15" spans="1:10" s="114" customFormat="1" x14ac:dyDescent="0.2">
      <c r="A15" s="115" t="s">
        <v>168</v>
      </c>
      <c r="B15" s="118">
        <v>33.87084999999999</v>
      </c>
      <c r="C15" s="119">
        <v>1.4704699999999999</v>
      </c>
      <c r="D15" s="531">
        <v>35.341319999999989</v>
      </c>
      <c r="E15" s="265"/>
      <c r="F15" s="265">
        <v>484.64921000000021</v>
      </c>
      <c r="G15" s="119">
        <v>23.855310000000006</v>
      </c>
      <c r="H15" s="531">
        <v>508.50452000000024</v>
      </c>
      <c r="I15" s="82"/>
      <c r="J15" s="119"/>
    </row>
    <row r="16" spans="1:10" s="114" customFormat="1" x14ac:dyDescent="0.2">
      <c r="A16" s="115" t="s">
        <v>169</v>
      </c>
      <c r="B16" s="118">
        <v>6.5967099999999963</v>
      </c>
      <c r="C16" s="119">
        <v>0.22292000000000001</v>
      </c>
      <c r="D16" s="531">
        <v>6.8196299999999965</v>
      </c>
      <c r="E16" s="265"/>
      <c r="F16" s="265">
        <v>92.301440000000028</v>
      </c>
      <c r="G16" s="119">
        <v>3.4020400000000004</v>
      </c>
      <c r="H16" s="531">
        <v>95.703480000000027</v>
      </c>
      <c r="I16" s="82"/>
      <c r="J16" s="119"/>
    </row>
    <row r="17" spans="1:14" s="114" customFormat="1" x14ac:dyDescent="0.2">
      <c r="A17" s="115" t="s">
        <v>170</v>
      </c>
      <c r="B17" s="118">
        <v>16.54535000000001</v>
      </c>
      <c r="C17" s="119">
        <v>0.93974000000000002</v>
      </c>
      <c r="D17" s="531">
        <v>17.48509000000001</v>
      </c>
      <c r="E17" s="265"/>
      <c r="F17" s="265">
        <v>228.0764299999997</v>
      </c>
      <c r="G17" s="119">
        <v>14.848320000000005</v>
      </c>
      <c r="H17" s="531">
        <v>242.9247499999997</v>
      </c>
      <c r="I17" s="82"/>
      <c r="J17" s="119"/>
    </row>
    <row r="18" spans="1:14" s="114" customFormat="1" x14ac:dyDescent="0.2">
      <c r="A18" s="115" t="s">
        <v>171</v>
      </c>
      <c r="B18" s="118">
        <v>2.3093400000000002</v>
      </c>
      <c r="C18" s="119">
        <v>8.8319999999999996E-2</v>
      </c>
      <c r="D18" s="531">
        <v>2.3976600000000001</v>
      </c>
      <c r="E18" s="265"/>
      <c r="F18" s="265">
        <v>29.432710000000007</v>
      </c>
      <c r="G18" s="119">
        <v>1.8145799999999999</v>
      </c>
      <c r="H18" s="531">
        <v>31.247290000000007</v>
      </c>
      <c r="I18" s="82"/>
      <c r="J18" s="119"/>
    </row>
    <row r="19" spans="1:14" s="114" customFormat="1" x14ac:dyDescent="0.2">
      <c r="A19" s="115" t="s">
        <v>172</v>
      </c>
      <c r="B19" s="118">
        <v>41.855519999999999</v>
      </c>
      <c r="C19" s="119">
        <v>2.1911</v>
      </c>
      <c r="D19" s="531">
        <v>44.046619999999997</v>
      </c>
      <c r="E19" s="265"/>
      <c r="F19" s="265">
        <v>520.3083700000002</v>
      </c>
      <c r="G19" s="119">
        <v>32.274090000000001</v>
      </c>
      <c r="H19" s="531">
        <v>552.5824600000002</v>
      </c>
      <c r="I19" s="82"/>
      <c r="J19" s="119"/>
    </row>
    <row r="20" spans="1:14" s="114" customFormat="1" x14ac:dyDescent="0.2">
      <c r="A20" s="115" t="s">
        <v>173</v>
      </c>
      <c r="B20" s="119">
        <v>0.54847000000000001</v>
      </c>
      <c r="C20" s="119">
        <v>0</v>
      </c>
      <c r="D20" s="532">
        <v>0.54847000000000001</v>
      </c>
      <c r="E20" s="119"/>
      <c r="F20" s="265">
        <v>7.1392000000000015</v>
      </c>
      <c r="G20" s="119">
        <v>0</v>
      </c>
      <c r="H20" s="532">
        <v>7.1392000000000015</v>
      </c>
      <c r="I20" s="82"/>
      <c r="J20" s="119"/>
    </row>
    <row r="21" spans="1:14" s="114" customFormat="1" x14ac:dyDescent="0.2">
      <c r="A21" s="115" t="s">
        <v>174</v>
      </c>
      <c r="B21" s="118">
        <v>7.8618300000000012</v>
      </c>
      <c r="C21" s="119">
        <v>0.47661999999999999</v>
      </c>
      <c r="D21" s="531">
        <v>8.3384500000000017</v>
      </c>
      <c r="E21" s="265"/>
      <c r="F21" s="265">
        <v>113.40383000000007</v>
      </c>
      <c r="G21" s="119">
        <v>6.9028700000000018</v>
      </c>
      <c r="H21" s="531">
        <v>120.30670000000008</v>
      </c>
      <c r="I21" s="82"/>
      <c r="J21" s="119"/>
    </row>
    <row r="22" spans="1:14" s="114" customFormat="1" x14ac:dyDescent="0.2">
      <c r="A22" s="115" t="s">
        <v>175</v>
      </c>
      <c r="B22" s="118">
        <v>4.6407700000000007</v>
      </c>
      <c r="C22" s="119">
        <v>0.18583</v>
      </c>
      <c r="D22" s="531">
        <v>4.8266000000000009</v>
      </c>
      <c r="E22" s="265"/>
      <c r="F22" s="265">
        <v>60.548690000000008</v>
      </c>
      <c r="G22" s="119">
        <v>3.0089299999999999</v>
      </c>
      <c r="H22" s="531">
        <v>63.557620000000007</v>
      </c>
      <c r="I22" s="82"/>
      <c r="J22" s="119"/>
    </row>
    <row r="23" spans="1:14" x14ac:dyDescent="0.2">
      <c r="A23" s="120" t="s">
        <v>176</v>
      </c>
      <c r="B23" s="121">
        <v>12.967790000000001</v>
      </c>
      <c r="C23" s="119">
        <v>0.79458999999999969</v>
      </c>
      <c r="D23" s="533">
        <v>13.76238</v>
      </c>
      <c r="E23" s="534"/>
      <c r="F23" s="534">
        <v>168.01413999999974</v>
      </c>
      <c r="G23" s="119">
        <v>12.461570000000004</v>
      </c>
      <c r="H23" s="533">
        <v>180.47570999999974</v>
      </c>
      <c r="I23" s="475"/>
      <c r="J23" s="119"/>
      <c r="N23" s="114"/>
    </row>
    <row r="24" spans="1:14" x14ac:dyDescent="0.2">
      <c r="A24" s="122" t="s">
        <v>492</v>
      </c>
      <c r="B24" s="123">
        <v>323.06109000000009</v>
      </c>
      <c r="C24" s="123">
        <v>26.010359999999981</v>
      </c>
      <c r="D24" s="123">
        <v>349.07145000000008</v>
      </c>
      <c r="E24" s="123"/>
      <c r="F24" s="123">
        <v>4385.7770999999966</v>
      </c>
      <c r="G24" s="123">
        <v>376.48609000000016</v>
      </c>
      <c r="H24" s="123">
        <v>4762.2631899999969</v>
      </c>
      <c r="I24" s="475"/>
      <c r="J24" s="119"/>
    </row>
    <row r="25" spans="1:14" x14ac:dyDescent="0.2">
      <c r="H25" s="93" t="s">
        <v>235</v>
      </c>
      <c r="J25" s="119"/>
    </row>
    <row r="26" spans="1:14" x14ac:dyDescent="0.2">
      <c r="A26" s="535" t="s">
        <v>488</v>
      </c>
      <c r="G26" s="125"/>
      <c r="H26" s="125"/>
      <c r="J26" s="119"/>
    </row>
    <row r="27" spans="1:14" x14ac:dyDescent="0.2">
      <c r="A27" s="154" t="s">
        <v>236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C32" s="811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373" priority="8" operator="between">
      <formula>0</formula>
      <formula>0.5</formula>
    </cfRule>
    <cfRule type="cellIs" dxfId="372" priority="9" operator="between">
      <formula>0</formula>
      <formula>0.49</formula>
    </cfRule>
  </conditionalFormatting>
  <conditionalFormatting sqref="C5:C23">
    <cfRule type="cellIs" dxfId="371" priority="7" stopIfTrue="1" operator="equal">
      <formula>0</formula>
    </cfRule>
  </conditionalFormatting>
  <conditionalFormatting sqref="G20">
    <cfRule type="cellIs" dxfId="370" priority="6" stopIfTrue="1" operator="equal">
      <formula>0</formula>
    </cfRule>
  </conditionalFormatting>
  <conditionalFormatting sqref="G5:G23">
    <cfRule type="cellIs" dxfId="369" priority="5" stopIfTrue="1" operator="equal">
      <formula>0</formula>
    </cfRule>
  </conditionalFormatting>
  <conditionalFormatting sqref="J12:J30">
    <cfRule type="cellIs" dxfId="368" priority="3" operator="between">
      <formula>0</formula>
      <formula>0.5</formula>
    </cfRule>
    <cfRule type="cellIs" dxfId="367" priority="4" operator="between">
      <formula>0</formula>
      <formula>0.49</formula>
    </cfRule>
  </conditionalFormatting>
  <conditionalFormatting sqref="J27">
    <cfRule type="cellIs" dxfId="366" priority="2" stopIfTrue="1" operator="equal">
      <formula>0</formula>
    </cfRule>
  </conditionalFormatting>
  <conditionalFormatting sqref="J12:J30">
    <cfRule type="cellIs" dxfId="365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